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 Research and Analysis\1_Data Processing_Routine\Uniform Financial Reports\UFR Templates\"/>
    </mc:Choice>
  </mc:AlternateContent>
  <bookViews>
    <workbookView xWindow="12180" yWindow="-36" windowWidth="4860" windowHeight="8772" tabRatio="601"/>
  </bookViews>
  <sheets>
    <sheet name="1_1A" sheetId="1" r:id="rId1"/>
    <sheet name="2_2A" sheetId="2" r:id="rId2"/>
    <sheet name="3" sheetId="3" r:id="rId3"/>
    <sheet name="4" sheetId="4" r:id="rId4"/>
    <sheet name="4A" sheetId="22" r:id="rId5"/>
    <sheet name="5" sheetId="6" r:id="rId6"/>
    <sheet name="5A" sheetId="7" r:id="rId7"/>
    <sheet name="5B" sheetId="8" r:id="rId8"/>
    <sheet name="5C" sheetId="9" r:id="rId9"/>
    <sheet name="6_6A" sheetId="10" r:id="rId10"/>
    <sheet name="6C" sheetId="11" r:id="rId11"/>
    <sheet name="7" sheetId="12" r:id="rId12"/>
    <sheet name="7A" sheetId="13" r:id="rId13"/>
    <sheet name="8_8B" sheetId="14" r:id="rId14"/>
    <sheet name="8A_8C" sheetId="15" r:id="rId15"/>
    <sheet name="9" sheetId="16" r:id="rId16"/>
    <sheet name="10" sheetId="17" r:id="rId17"/>
    <sheet name="11" sheetId="18" r:id="rId18"/>
    <sheet name="11A" sheetId="19" r:id="rId19"/>
    <sheet name="12" sheetId="20" r:id="rId20"/>
  </sheets>
  <definedNames>
    <definedName name="_WS1">'1_1A'!$A$2:$Q$35</definedName>
    <definedName name="_WS10">'10'!$A$1:$L$28</definedName>
    <definedName name="_WS11">'11'!$A$1:$J$438</definedName>
    <definedName name="_WS12">'12'!$A$1:$G$37</definedName>
    <definedName name="_WS2">'2_2A'!$A$1:$I$48</definedName>
    <definedName name="_WS3">'3'!$A$1:$K$181</definedName>
    <definedName name="_WS4">'4'!$A$1:$D$56</definedName>
    <definedName name="_WS5">'5'!$A$1:$K$211</definedName>
    <definedName name="_WS6">'6_6A'!$A$1:$K$1521</definedName>
    <definedName name="_WS7">'7'!$A$1:$K$340</definedName>
    <definedName name="_WS8">'8_8B'!$A$1:$K$655</definedName>
    <definedName name="_WS9">'9'!$A$1:$N$826</definedName>
    <definedName name="EDIT">#REF!</definedName>
    <definedName name="_xlnm.Print_Area" localSheetId="0">'1_1A'!$A$1:$AS$35</definedName>
    <definedName name="_xlnm.Print_Area" localSheetId="19">'12'!$A$1:$G$48</definedName>
    <definedName name="_xlnm.Print_Area" localSheetId="1">'2_2A'!$A$1:$W$47</definedName>
    <definedName name="_xlnm.Print_Area" localSheetId="2">'3'!$A$1:$K$182</definedName>
    <definedName name="_xlnm.Print_Area" localSheetId="3">'4'!$A$1:$E$56</definedName>
    <definedName name="_xlnm.Print_Area" localSheetId="4">'4A'!$A$1:$N$92</definedName>
    <definedName name="_xlnm.Print_Area" localSheetId="5">'5'!$A$1:$K$211</definedName>
    <definedName name="_xlnm.Print_Area" localSheetId="6">'5A'!$A$1:$L$76</definedName>
    <definedName name="_xlnm.Print_Area" localSheetId="7">'5B'!$A$1:$I$31</definedName>
    <definedName name="_xlnm.Print_Area" localSheetId="8">'5C'!$A$1:$I$193</definedName>
    <definedName name="_xlnm.Print_Area" localSheetId="9">'6_6A'!$A$1:$J$1521</definedName>
    <definedName name="_xlnm.Print_Area" localSheetId="10">'6C'!$A$1:$G$132</definedName>
    <definedName name="_xlnm.Print_Area" localSheetId="11">'7'!$A$1:$K$340</definedName>
    <definedName name="_xlnm.Print_Area" localSheetId="12">'7A'!$A$1:$L$368</definedName>
    <definedName name="_xlnm.Print_Area" localSheetId="13">'8_8B'!$A$1:$K$655</definedName>
    <definedName name="_xlnm.Print_Area" localSheetId="14">'8A_8C'!$A$1:$O$663</definedName>
    <definedName name="_xlnm.Print_Area" localSheetId="15">'9'!$A$1:$N$966</definedName>
    <definedName name="_xlnm.Print_Titles" localSheetId="4">'4A'!$1:$6</definedName>
    <definedName name="_xlnm.Print_Titles" localSheetId="6">'5A'!$1:$8</definedName>
    <definedName name="WS11A">'11A'!$A$1:$J$42</definedName>
    <definedName name="WS1A">'1_1A'!$A$40:$M$112</definedName>
    <definedName name="WS2A">'2_2A'!$K$1:$W$48</definedName>
    <definedName name="WS4A">#REF!</definedName>
    <definedName name="WS5A">'5A'!$A$1:$L$75</definedName>
    <definedName name="WS5B">'5B'!$A$1:$I$31</definedName>
    <definedName name="WS5C">'5C'!$A$1:$I$191</definedName>
    <definedName name="WS6C">'6C'!$A$1:$G$132</definedName>
    <definedName name="WS7A">'7A'!$A$1:$M$368</definedName>
    <definedName name="WS8C">'8A_8C'!$A$1:$O$663</definedName>
  </definedNames>
  <calcPr calcId="152511"/>
</workbook>
</file>

<file path=xl/calcChain.xml><?xml version="1.0" encoding="utf-8"?>
<calcChain xmlns="http://schemas.openxmlformats.org/spreadsheetml/2006/main">
  <c r="B5" i="22" l="1"/>
  <c r="G5" i="22"/>
  <c r="M5" i="22"/>
  <c r="J88" i="22"/>
  <c r="J85" i="22"/>
  <c r="N81" i="22"/>
  <c r="L81" i="22"/>
  <c r="J80" i="22"/>
  <c r="J79" i="22"/>
  <c r="J78" i="22"/>
  <c r="J77" i="22"/>
  <c r="J81" i="22" s="1"/>
  <c r="J76" i="22"/>
  <c r="N73" i="22"/>
  <c r="L73" i="22"/>
  <c r="J72" i="22"/>
  <c r="J71" i="22"/>
  <c r="J70" i="22"/>
  <c r="J69" i="22"/>
  <c r="J73" i="22" s="1"/>
  <c r="J68" i="22"/>
  <c r="J64" i="22"/>
  <c r="J61" i="22"/>
  <c r="J57" i="22"/>
  <c r="J54" i="22"/>
  <c r="J49" i="22"/>
  <c r="J48" i="22"/>
  <c r="J45" i="22"/>
  <c r="J44" i="22"/>
  <c r="J27" i="22"/>
  <c r="J26" i="22"/>
  <c r="J12" i="22"/>
  <c r="J11" i="22"/>
  <c r="J10" i="22"/>
  <c r="J9" i="22"/>
  <c r="C119" i="11" l="1"/>
  <c r="C120" i="11"/>
  <c r="C121" i="11"/>
  <c r="C122" i="11"/>
  <c r="C118" i="11"/>
  <c r="E15" i="20"/>
  <c r="N845" i="16"/>
  <c r="M845" i="16"/>
  <c r="L845" i="16"/>
  <c r="K845" i="16"/>
  <c r="J845" i="16"/>
  <c r="I845" i="16"/>
  <c r="H845" i="16"/>
  <c r="G845" i="16"/>
  <c r="G893" i="16" s="1"/>
  <c r="F845" i="16"/>
  <c r="E845" i="16"/>
  <c r="N796" i="16"/>
  <c r="M796" i="16"/>
  <c r="L796" i="16"/>
  <c r="K796" i="16"/>
  <c r="J796" i="16"/>
  <c r="I796" i="16"/>
  <c r="H796" i="16"/>
  <c r="G796" i="16"/>
  <c r="F796" i="16"/>
  <c r="E796" i="16"/>
  <c r="N747" i="16"/>
  <c r="M747" i="16"/>
  <c r="L747" i="16"/>
  <c r="K747" i="16"/>
  <c r="J747" i="16"/>
  <c r="I747" i="16"/>
  <c r="H747" i="16"/>
  <c r="G747" i="16"/>
  <c r="F747" i="16"/>
  <c r="E747" i="16"/>
  <c r="N698" i="16"/>
  <c r="M698" i="16"/>
  <c r="L698" i="16"/>
  <c r="K698" i="16"/>
  <c r="J698" i="16"/>
  <c r="I698" i="16"/>
  <c r="H698" i="16"/>
  <c r="G698" i="16"/>
  <c r="F698" i="16"/>
  <c r="E698" i="16"/>
  <c r="N649" i="16"/>
  <c r="M649" i="16"/>
  <c r="L649" i="16"/>
  <c r="K649" i="16"/>
  <c r="J649" i="16"/>
  <c r="I649" i="16"/>
  <c r="H649" i="16"/>
  <c r="G649" i="16"/>
  <c r="F649" i="16"/>
  <c r="E649" i="16"/>
  <c r="N600" i="16"/>
  <c r="M600" i="16"/>
  <c r="L600" i="16"/>
  <c r="K600" i="16"/>
  <c r="J600" i="16"/>
  <c r="I600" i="16"/>
  <c r="H600" i="16"/>
  <c r="G600" i="16"/>
  <c r="F600" i="16"/>
  <c r="E600" i="16"/>
  <c r="N552" i="16"/>
  <c r="M552" i="16"/>
  <c r="L552" i="16"/>
  <c r="K552" i="16"/>
  <c r="J552" i="16"/>
  <c r="I552" i="16"/>
  <c r="H552" i="16"/>
  <c r="G552" i="16"/>
  <c r="F552" i="16"/>
  <c r="E552" i="16"/>
  <c r="N504" i="16"/>
  <c r="M504" i="16"/>
  <c r="L504" i="16"/>
  <c r="K504" i="16"/>
  <c r="J504" i="16"/>
  <c r="I504" i="16"/>
  <c r="H504" i="16"/>
  <c r="G504" i="16"/>
  <c r="F504" i="16"/>
  <c r="E504" i="16"/>
  <c r="N456" i="16"/>
  <c r="M456" i="16"/>
  <c r="L456" i="16"/>
  <c r="K456" i="16"/>
  <c r="J456" i="16"/>
  <c r="I456" i="16"/>
  <c r="H456" i="16"/>
  <c r="G456" i="16"/>
  <c r="F456" i="16"/>
  <c r="E456" i="16"/>
  <c r="N408" i="16"/>
  <c r="M408" i="16"/>
  <c r="L408" i="16"/>
  <c r="K408" i="16"/>
  <c r="J408" i="16"/>
  <c r="I408" i="16"/>
  <c r="H408" i="16"/>
  <c r="G408" i="16"/>
  <c r="F408" i="16"/>
  <c r="E408" i="16"/>
  <c r="N360" i="16"/>
  <c r="M360" i="16"/>
  <c r="L360" i="16"/>
  <c r="K360" i="16"/>
  <c r="J360" i="16"/>
  <c r="I360" i="16"/>
  <c r="H360" i="16"/>
  <c r="G360" i="16"/>
  <c r="F360" i="16"/>
  <c r="E360" i="16"/>
  <c r="N312" i="16"/>
  <c r="M312" i="16"/>
  <c r="L312" i="16"/>
  <c r="K312" i="16"/>
  <c r="J312" i="16"/>
  <c r="I312" i="16"/>
  <c r="H312" i="16"/>
  <c r="G312" i="16"/>
  <c r="F312" i="16"/>
  <c r="E312" i="16"/>
  <c r="N264" i="16"/>
  <c r="M264" i="16"/>
  <c r="L264" i="16"/>
  <c r="K264" i="16"/>
  <c r="J264" i="16"/>
  <c r="I264" i="16"/>
  <c r="H264" i="16"/>
  <c r="G264" i="16"/>
  <c r="F264" i="16"/>
  <c r="E264" i="16"/>
  <c r="N216" i="16"/>
  <c r="M216" i="16"/>
  <c r="L216" i="16"/>
  <c r="K216" i="16"/>
  <c r="J216" i="16"/>
  <c r="I216" i="16"/>
  <c r="H216" i="16"/>
  <c r="G216" i="16"/>
  <c r="F216" i="16"/>
  <c r="E216" i="16"/>
  <c r="N168" i="16"/>
  <c r="M168" i="16"/>
  <c r="L168" i="16"/>
  <c r="K168" i="16"/>
  <c r="J168" i="16"/>
  <c r="I168" i="16"/>
  <c r="H168" i="16"/>
  <c r="G168" i="16"/>
  <c r="F168" i="16"/>
  <c r="E168" i="16"/>
  <c r="N120" i="16"/>
  <c r="M120" i="16"/>
  <c r="L120" i="16"/>
  <c r="K120" i="16"/>
  <c r="J120" i="16"/>
  <c r="I120" i="16"/>
  <c r="H120" i="16"/>
  <c r="G120" i="16"/>
  <c r="F120" i="16"/>
  <c r="E120" i="16"/>
  <c r="N72" i="16"/>
  <c r="M72" i="16"/>
  <c r="L72" i="16"/>
  <c r="K72" i="16"/>
  <c r="J72" i="16"/>
  <c r="J893" i="16" s="1"/>
  <c r="I72" i="16"/>
  <c r="H72" i="16"/>
  <c r="G72" i="16"/>
  <c r="F72" i="16"/>
  <c r="F893" i="16" s="1"/>
  <c r="E72" i="16"/>
  <c r="N847" i="16"/>
  <c r="M847" i="16"/>
  <c r="L847" i="16"/>
  <c r="K847" i="16"/>
  <c r="J847" i="16"/>
  <c r="I847" i="16"/>
  <c r="H847" i="16"/>
  <c r="G847" i="16"/>
  <c r="F847" i="16"/>
  <c r="E847" i="16"/>
  <c r="N798" i="16"/>
  <c r="M798" i="16"/>
  <c r="L798" i="16"/>
  <c r="K798" i="16"/>
  <c r="J798" i="16"/>
  <c r="I798" i="16"/>
  <c r="H798" i="16"/>
  <c r="G798" i="16"/>
  <c r="F798" i="16"/>
  <c r="E798" i="16"/>
  <c r="N749" i="16"/>
  <c r="M749" i="16"/>
  <c r="L749" i="16"/>
  <c r="K749" i="16"/>
  <c r="J749" i="16"/>
  <c r="I749" i="16"/>
  <c r="H749" i="16"/>
  <c r="G749" i="16"/>
  <c r="F749" i="16"/>
  <c r="E749" i="16"/>
  <c r="N700" i="16"/>
  <c r="M700" i="16"/>
  <c r="L700" i="16"/>
  <c r="K700" i="16"/>
  <c r="J700" i="16"/>
  <c r="I700" i="16"/>
  <c r="H700" i="16"/>
  <c r="G700" i="16"/>
  <c r="F700" i="16"/>
  <c r="E700" i="16"/>
  <c r="N651" i="16"/>
  <c r="M651" i="16"/>
  <c r="L651" i="16"/>
  <c r="K651" i="16"/>
  <c r="J651" i="16"/>
  <c r="I651" i="16"/>
  <c r="H651" i="16"/>
  <c r="G651" i="16"/>
  <c r="F651" i="16"/>
  <c r="E651" i="16"/>
  <c r="N602" i="16"/>
  <c r="M602" i="16"/>
  <c r="L602" i="16"/>
  <c r="K602" i="16"/>
  <c r="J602" i="16"/>
  <c r="I602" i="16"/>
  <c r="H602" i="16"/>
  <c r="G602" i="16"/>
  <c r="F602" i="16"/>
  <c r="E602" i="16"/>
  <c r="N554" i="16"/>
  <c r="M554" i="16"/>
  <c r="L554" i="16"/>
  <c r="K554" i="16"/>
  <c r="J554" i="16"/>
  <c r="I554" i="16"/>
  <c r="H554" i="16"/>
  <c r="G554" i="16"/>
  <c r="F554" i="16"/>
  <c r="E554" i="16"/>
  <c r="N506" i="16"/>
  <c r="M506" i="16"/>
  <c r="L506" i="16"/>
  <c r="K506" i="16"/>
  <c r="J506" i="16"/>
  <c r="I506" i="16"/>
  <c r="H506" i="16"/>
  <c r="G506" i="16"/>
  <c r="F506" i="16"/>
  <c r="E506" i="16"/>
  <c r="N458" i="16"/>
  <c r="M458" i="16"/>
  <c r="L458" i="16"/>
  <c r="K458" i="16"/>
  <c r="J458" i="16"/>
  <c r="I458" i="16"/>
  <c r="H458" i="16"/>
  <c r="G458" i="16"/>
  <c r="F458" i="16"/>
  <c r="E458" i="16"/>
  <c r="N410" i="16"/>
  <c r="M410" i="16"/>
  <c r="L410" i="16"/>
  <c r="K410" i="16"/>
  <c r="J410" i="16"/>
  <c r="I410" i="16"/>
  <c r="H410" i="16"/>
  <c r="G410" i="16"/>
  <c r="F410" i="16"/>
  <c r="E410" i="16"/>
  <c r="N362" i="16"/>
  <c r="M362" i="16"/>
  <c r="L362" i="16"/>
  <c r="K362" i="16"/>
  <c r="J362" i="16"/>
  <c r="I362" i="16"/>
  <c r="H362" i="16"/>
  <c r="G362" i="16"/>
  <c r="F362" i="16"/>
  <c r="E362" i="16"/>
  <c r="N314" i="16"/>
  <c r="M314" i="16"/>
  <c r="L314" i="16"/>
  <c r="K314" i="16"/>
  <c r="J314" i="16"/>
  <c r="I314" i="16"/>
  <c r="H314" i="16"/>
  <c r="G314" i="16"/>
  <c r="F314" i="16"/>
  <c r="E314" i="16"/>
  <c r="N266" i="16"/>
  <c r="M266" i="16"/>
  <c r="L266" i="16"/>
  <c r="K266" i="16"/>
  <c r="J266" i="16"/>
  <c r="I266" i="16"/>
  <c r="H266" i="16"/>
  <c r="G266" i="16"/>
  <c r="F266" i="16"/>
  <c r="E266" i="16"/>
  <c r="N218" i="16"/>
  <c r="M218" i="16"/>
  <c r="L218" i="16"/>
  <c r="K218" i="16"/>
  <c r="J218" i="16"/>
  <c r="I218" i="16"/>
  <c r="H218" i="16"/>
  <c r="G218" i="16"/>
  <c r="F218" i="16"/>
  <c r="E218" i="16"/>
  <c r="N170" i="16"/>
  <c r="M170" i="16"/>
  <c r="L170" i="16"/>
  <c r="K170" i="16"/>
  <c r="J170" i="16"/>
  <c r="I170" i="16"/>
  <c r="H170" i="16"/>
  <c r="G170" i="16"/>
  <c r="F170" i="16"/>
  <c r="E170" i="16"/>
  <c r="N122" i="16"/>
  <c r="M122" i="16"/>
  <c r="L122" i="16"/>
  <c r="K122" i="16"/>
  <c r="J122" i="16"/>
  <c r="I122" i="16"/>
  <c r="H122" i="16"/>
  <c r="G122" i="16"/>
  <c r="F122" i="16"/>
  <c r="E122" i="16"/>
  <c r="N74" i="16"/>
  <c r="M74" i="16"/>
  <c r="L74" i="16"/>
  <c r="K74" i="16"/>
  <c r="J74" i="16"/>
  <c r="I74" i="16"/>
  <c r="H74" i="16"/>
  <c r="G74" i="16"/>
  <c r="F74" i="16"/>
  <c r="E74" i="16"/>
  <c r="N26" i="16"/>
  <c r="M26" i="16"/>
  <c r="L26" i="16"/>
  <c r="K26" i="16"/>
  <c r="J26" i="16"/>
  <c r="I26" i="16"/>
  <c r="H26" i="16"/>
  <c r="G26" i="16"/>
  <c r="F26" i="16"/>
  <c r="E26" i="16"/>
  <c r="K893" i="16"/>
  <c r="N893" i="16"/>
  <c r="G203" i="6"/>
  <c r="G202" i="6"/>
  <c r="G201" i="6"/>
  <c r="G200" i="6"/>
  <c r="G199" i="6"/>
  <c r="G198" i="6"/>
  <c r="G197" i="6"/>
  <c r="G196" i="6"/>
  <c r="G195" i="6"/>
  <c r="G194" i="6"/>
  <c r="G180" i="6"/>
  <c r="G181" i="6"/>
  <c r="G182" i="6"/>
  <c r="G183" i="6"/>
  <c r="G184" i="6"/>
  <c r="G185" i="6"/>
  <c r="G186" i="6"/>
  <c r="G187" i="6"/>
  <c r="G188" i="6"/>
  <c r="G189" i="6"/>
  <c r="G190" i="6"/>
  <c r="G191" i="6"/>
  <c r="G179" i="6"/>
  <c r="G158" i="6"/>
  <c r="G157" i="6"/>
  <c r="G156" i="6"/>
  <c r="G155" i="6"/>
  <c r="G154" i="6"/>
  <c r="G153" i="6"/>
  <c r="G152" i="6"/>
  <c r="G151" i="6"/>
  <c r="G141" i="6"/>
  <c r="G142" i="6"/>
  <c r="G143" i="6"/>
  <c r="G144" i="6"/>
  <c r="G145" i="6"/>
  <c r="G146" i="6"/>
  <c r="G147" i="6"/>
  <c r="G148" i="6"/>
  <c r="G149" i="6"/>
  <c r="G140" i="6"/>
  <c r="G91" i="6"/>
  <c r="G92" i="6"/>
  <c r="G93" i="6"/>
  <c r="G94" i="6"/>
  <c r="G95" i="6"/>
  <c r="G96" i="6"/>
  <c r="G97" i="6"/>
  <c r="G98" i="6"/>
  <c r="G99" i="6"/>
  <c r="G100" i="6"/>
  <c r="G101" i="6"/>
  <c r="G102" i="6"/>
  <c r="G103" i="6"/>
  <c r="G104" i="6"/>
  <c r="G105" i="6"/>
  <c r="G106" i="6"/>
  <c r="G107" i="6"/>
  <c r="G108" i="6"/>
  <c r="G109" i="6"/>
  <c r="G110" i="6"/>
  <c r="G111" i="6"/>
  <c r="G112" i="6"/>
  <c r="G113" i="6"/>
  <c r="G114" i="6"/>
  <c r="G115" i="6"/>
  <c r="G117" i="6"/>
  <c r="G118" i="6"/>
  <c r="G119" i="6"/>
  <c r="G120" i="6"/>
  <c r="G121" i="6"/>
  <c r="G90" i="6"/>
  <c r="G71" i="6"/>
  <c r="G70" i="6"/>
  <c r="G69" i="6"/>
  <c r="G68" i="6"/>
  <c r="G67" i="6"/>
  <c r="G66" i="6"/>
  <c r="G65" i="6"/>
  <c r="G64" i="6"/>
  <c r="G55" i="6"/>
  <c r="G56" i="6"/>
  <c r="G57" i="6"/>
  <c r="G58" i="6"/>
  <c r="G59" i="6"/>
  <c r="G60" i="6"/>
  <c r="G61" i="6"/>
  <c r="G54" i="6"/>
  <c r="G35" i="6"/>
  <c r="H35" i="6" s="1"/>
  <c r="G34" i="6"/>
  <c r="G33" i="6"/>
  <c r="H33" i="6" s="1"/>
  <c r="G32" i="6"/>
  <c r="H32" i="6" s="1"/>
  <c r="G31" i="6"/>
  <c r="H31" i="6" s="1"/>
  <c r="G30" i="6"/>
  <c r="G29" i="6"/>
  <c r="G28" i="6"/>
  <c r="H28" i="6" s="1"/>
  <c r="G27" i="6"/>
  <c r="H27" i="6" s="1"/>
  <c r="G26" i="6"/>
  <c r="G25" i="6"/>
  <c r="H25" i="6" s="1"/>
  <c r="G24" i="6"/>
  <c r="H24" i="6" s="1"/>
  <c r="G23" i="6"/>
  <c r="H23" i="6" s="1"/>
  <c r="G22" i="6"/>
  <c r="G21" i="6"/>
  <c r="G20" i="6"/>
  <c r="H20" i="6" s="1"/>
  <c r="G19" i="6"/>
  <c r="H19" i="6" s="1"/>
  <c r="G18" i="6"/>
  <c r="G17" i="6"/>
  <c r="H17" i="6" s="1"/>
  <c r="G16" i="6"/>
  <c r="H16" i="6" s="1"/>
  <c r="G15" i="6"/>
  <c r="H15" i="6" s="1"/>
  <c r="G14" i="6"/>
  <c r="G13" i="6"/>
  <c r="I218" i="12"/>
  <c r="I219" i="12"/>
  <c r="I220" i="12"/>
  <c r="K196" i="13"/>
  <c r="K332" i="13" s="1"/>
  <c r="K195" i="13"/>
  <c r="K331" i="13" s="1"/>
  <c r="K194" i="13"/>
  <c r="K330" i="13" s="1"/>
  <c r="J196" i="13"/>
  <c r="J332" i="13" s="1"/>
  <c r="J195" i="13"/>
  <c r="J331" i="13" s="1"/>
  <c r="J194" i="13"/>
  <c r="J288" i="13" s="1"/>
  <c r="I148" i="13"/>
  <c r="I147" i="13"/>
  <c r="I146" i="13"/>
  <c r="I145" i="13"/>
  <c r="I106" i="13"/>
  <c r="I105" i="13"/>
  <c r="I104" i="13"/>
  <c r="I103" i="13"/>
  <c r="I52" i="13"/>
  <c r="I51" i="13"/>
  <c r="I50" i="13"/>
  <c r="I49" i="13"/>
  <c r="J308" i="12"/>
  <c r="I308" i="12"/>
  <c r="J307" i="12"/>
  <c r="I307" i="12"/>
  <c r="J306" i="12"/>
  <c r="I306" i="12"/>
  <c r="J270" i="12"/>
  <c r="I270" i="12"/>
  <c r="J269" i="12"/>
  <c r="I269" i="12"/>
  <c r="J268" i="12"/>
  <c r="I268" i="12"/>
  <c r="J220" i="12"/>
  <c r="J219" i="12"/>
  <c r="J218" i="12"/>
  <c r="H138" i="12"/>
  <c r="H137" i="12"/>
  <c r="H136" i="12"/>
  <c r="H99" i="12"/>
  <c r="H98" i="12"/>
  <c r="H97" i="12"/>
  <c r="H48" i="12"/>
  <c r="H47" i="12"/>
  <c r="H46" i="12"/>
  <c r="H14" i="6"/>
  <c r="H18" i="6"/>
  <c r="H21" i="6"/>
  <c r="H22" i="6"/>
  <c r="H26" i="6"/>
  <c r="H29" i="6"/>
  <c r="H30" i="6"/>
  <c r="H34" i="6"/>
  <c r="H13" i="6"/>
  <c r="C1397" i="10"/>
  <c r="C1208" i="10"/>
  <c r="C1019" i="10"/>
  <c r="C823" i="10"/>
  <c r="C631" i="10"/>
  <c r="C444" i="10"/>
  <c r="C255" i="10"/>
  <c r="C64" i="10"/>
  <c r="L893" i="16" l="1"/>
  <c r="H893" i="16"/>
  <c r="M893" i="16"/>
  <c r="I893" i="16"/>
  <c r="E893" i="16"/>
  <c r="K234" i="13"/>
  <c r="K236" i="13"/>
  <c r="K288" i="13"/>
  <c r="K290" i="13"/>
  <c r="J330" i="13"/>
  <c r="J234" i="13"/>
  <c r="K235" i="13"/>
  <c r="K289" i="13"/>
  <c r="J290" i="13"/>
  <c r="J236" i="13"/>
  <c r="J235" i="13"/>
  <c r="J289" i="13"/>
  <c r="D837" i="16" l="1"/>
  <c r="D788" i="16"/>
  <c r="D739" i="16"/>
  <c r="D690" i="16"/>
  <c r="D641" i="16"/>
  <c r="N844" i="16"/>
  <c r="M844" i="16"/>
  <c r="L844" i="16"/>
  <c r="K844" i="16"/>
  <c r="J844" i="16"/>
  <c r="I844" i="16"/>
  <c r="H844" i="16"/>
  <c r="G844" i="16"/>
  <c r="F844" i="16"/>
  <c r="E844" i="16"/>
  <c r="N795" i="16"/>
  <c r="M795" i="16"/>
  <c r="L795" i="16"/>
  <c r="K795" i="16"/>
  <c r="J795" i="16"/>
  <c r="I795" i="16"/>
  <c r="H795" i="16"/>
  <c r="G795" i="16"/>
  <c r="F795" i="16"/>
  <c r="E795" i="16"/>
  <c r="N746" i="16"/>
  <c r="M746" i="16"/>
  <c r="L746" i="16"/>
  <c r="K746" i="16"/>
  <c r="J746" i="16"/>
  <c r="I746" i="16"/>
  <c r="H746" i="16"/>
  <c r="G746" i="16"/>
  <c r="F746" i="16"/>
  <c r="E746" i="16"/>
  <c r="N697" i="16"/>
  <c r="M697" i="16"/>
  <c r="L697" i="16"/>
  <c r="K697" i="16"/>
  <c r="J697" i="16"/>
  <c r="I697" i="16"/>
  <c r="H697" i="16"/>
  <c r="G697" i="16"/>
  <c r="F697" i="16"/>
  <c r="E697" i="16"/>
  <c r="N648" i="16"/>
  <c r="M648" i="16"/>
  <c r="L648" i="16"/>
  <c r="K648" i="16"/>
  <c r="J648" i="16"/>
  <c r="I648" i="16"/>
  <c r="H648" i="16"/>
  <c r="G648" i="16"/>
  <c r="F648" i="16"/>
  <c r="E648" i="16"/>
  <c r="L885" i="16" l="1"/>
  <c r="L886" i="16"/>
  <c r="L934" i="16" s="1"/>
  <c r="L888" i="16"/>
  <c r="L936" i="16" s="1"/>
  <c r="L889" i="16"/>
  <c r="L937" i="16" s="1"/>
  <c r="L890" i="16"/>
  <c r="L938" i="16" s="1"/>
  <c r="L839" i="16"/>
  <c r="L843" i="16" s="1"/>
  <c r="L790" i="16"/>
  <c r="L794" i="16" s="1"/>
  <c r="L741" i="16"/>
  <c r="L745" i="16" s="1"/>
  <c r="L692" i="16"/>
  <c r="L696" i="16" s="1"/>
  <c r="L643" i="16"/>
  <c r="L647" i="16" s="1"/>
  <c r="L594" i="16"/>
  <c r="L598" i="16" s="1"/>
  <c r="L546" i="16"/>
  <c r="L550" i="16" s="1"/>
  <c r="L498" i="16"/>
  <c r="L502" i="16" s="1"/>
  <c r="L450" i="16"/>
  <c r="L454" i="16" s="1"/>
  <c r="L402" i="16"/>
  <c r="L406" i="16" s="1"/>
  <c r="L354" i="16"/>
  <c r="L358" i="16" s="1"/>
  <c r="L306" i="16"/>
  <c r="L310" i="16" s="1"/>
  <c r="L258" i="16"/>
  <c r="L262" i="16" s="1"/>
  <c r="L210" i="16"/>
  <c r="L214" i="16" s="1"/>
  <c r="L162" i="16"/>
  <c r="L166" i="16" s="1"/>
  <c r="L114" i="16"/>
  <c r="L118" i="16" s="1"/>
  <c r="L66" i="16"/>
  <c r="L70" i="16" s="1"/>
  <c r="E886" i="16"/>
  <c r="E934" i="16" s="1"/>
  <c r="F886" i="16"/>
  <c r="F934" i="16" s="1"/>
  <c r="G886" i="16"/>
  <c r="G934" i="16" s="1"/>
  <c r="H886" i="16"/>
  <c r="H934" i="16" s="1"/>
  <c r="I886" i="16"/>
  <c r="I934" i="16" s="1"/>
  <c r="J886" i="16"/>
  <c r="J934" i="16" s="1"/>
  <c r="K886" i="16"/>
  <c r="K934" i="16" s="1"/>
  <c r="M886" i="16"/>
  <c r="M934" i="16" s="1"/>
  <c r="N886" i="16"/>
  <c r="N934" i="16" s="1"/>
  <c r="E888" i="16"/>
  <c r="E936" i="16" s="1"/>
  <c r="F888" i="16"/>
  <c r="F936" i="16" s="1"/>
  <c r="G888" i="16"/>
  <c r="G936" i="16" s="1"/>
  <c r="H888" i="16"/>
  <c r="H936" i="16" s="1"/>
  <c r="I888" i="16"/>
  <c r="I936" i="16" s="1"/>
  <c r="J888" i="16"/>
  <c r="J936" i="16" s="1"/>
  <c r="K888" i="16"/>
  <c r="K936" i="16" s="1"/>
  <c r="M888" i="16"/>
  <c r="M936" i="16" s="1"/>
  <c r="N888" i="16"/>
  <c r="N936" i="16" s="1"/>
  <c r="E889" i="16"/>
  <c r="E937" i="16" s="1"/>
  <c r="F889" i="16"/>
  <c r="F937" i="16" s="1"/>
  <c r="G889" i="16"/>
  <c r="G937" i="16" s="1"/>
  <c r="H889" i="16"/>
  <c r="H937" i="16" s="1"/>
  <c r="I889" i="16"/>
  <c r="I937" i="16" s="1"/>
  <c r="J889" i="16"/>
  <c r="J937" i="16" s="1"/>
  <c r="K889" i="16"/>
  <c r="K937" i="16" s="1"/>
  <c r="M889" i="16"/>
  <c r="M937" i="16" s="1"/>
  <c r="N889" i="16"/>
  <c r="N937" i="16" s="1"/>
  <c r="E890" i="16"/>
  <c r="E938" i="16" s="1"/>
  <c r="F890" i="16"/>
  <c r="F938" i="16" s="1"/>
  <c r="G890" i="16"/>
  <c r="G938" i="16" s="1"/>
  <c r="H890" i="16"/>
  <c r="H938" i="16" s="1"/>
  <c r="I890" i="16"/>
  <c r="I938" i="16" s="1"/>
  <c r="J890" i="16"/>
  <c r="J938" i="16" s="1"/>
  <c r="K890" i="16"/>
  <c r="K938" i="16" s="1"/>
  <c r="M890" i="16"/>
  <c r="M938" i="16" s="1"/>
  <c r="N890" i="16"/>
  <c r="N938" i="16" s="1"/>
  <c r="D893" i="16"/>
  <c r="D941" i="16" s="1"/>
  <c r="D895" i="16"/>
  <c r="E885" i="16"/>
  <c r="F885" i="16"/>
  <c r="G885" i="16"/>
  <c r="H885" i="16"/>
  <c r="I885" i="16"/>
  <c r="J885" i="16"/>
  <c r="K885" i="16"/>
  <c r="M885" i="16"/>
  <c r="N885" i="16"/>
  <c r="D842" i="16"/>
  <c r="O842" i="16" s="1"/>
  <c r="D841" i="16"/>
  <c r="O841" i="16" s="1"/>
  <c r="D840" i="16"/>
  <c r="O840" i="16" s="1"/>
  <c r="N839" i="16"/>
  <c r="N843" i="16" s="1"/>
  <c r="M839" i="16"/>
  <c r="M843" i="16" s="1"/>
  <c r="K839" i="16"/>
  <c r="K843" i="16" s="1"/>
  <c r="J839" i="16"/>
  <c r="J843" i="16" s="1"/>
  <c r="I839" i="16"/>
  <c r="I843" i="16" s="1"/>
  <c r="H839" i="16"/>
  <c r="H843" i="16" s="1"/>
  <c r="G839" i="16"/>
  <c r="G843" i="16" s="1"/>
  <c r="F839" i="16"/>
  <c r="F843" i="16" s="1"/>
  <c r="E839" i="16"/>
  <c r="E843" i="16" s="1"/>
  <c r="D838" i="16"/>
  <c r="D793" i="16"/>
  <c r="O793" i="16" s="1"/>
  <c r="D792" i="16"/>
  <c r="O792" i="16" s="1"/>
  <c r="D791" i="16"/>
  <c r="O791" i="16" s="1"/>
  <c r="N790" i="16"/>
  <c r="N794" i="16" s="1"/>
  <c r="M790" i="16"/>
  <c r="M794" i="16" s="1"/>
  <c r="K790" i="16"/>
  <c r="K794" i="16" s="1"/>
  <c r="J790" i="16"/>
  <c r="J794" i="16" s="1"/>
  <c r="I790" i="16"/>
  <c r="I794" i="16" s="1"/>
  <c r="H790" i="16"/>
  <c r="H794" i="16" s="1"/>
  <c r="G790" i="16"/>
  <c r="G794" i="16" s="1"/>
  <c r="F790" i="16"/>
  <c r="F794" i="16" s="1"/>
  <c r="E790" i="16"/>
  <c r="E794" i="16" s="1"/>
  <c r="D789" i="16"/>
  <c r="O789" i="16" s="1"/>
  <c r="D744" i="16"/>
  <c r="O744" i="16" s="1"/>
  <c r="D743" i="16"/>
  <c r="O743" i="16" s="1"/>
  <c r="D742" i="16"/>
  <c r="O742" i="16" s="1"/>
  <c r="N741" i="16"/>
  <c r="N745" i="16" s="1"/>
  <c r="M741" i="16"/>
  <c r="M745" i="16" s="1"/>
  <c r="K741" i="16"/>
  <c r="K745" i="16" s="1"/>
  <c r="J741" i="16"/>
  <c r="J745" i="16" s="1"/>
  <c r="I741" i="16"/>
  <c r="I745" i="16" s="1"/>
  <c r="H741" i="16"/>
  <c r="H745" i="16" s="1"/>
  <c r="G741" i="16"/>
  <c r="G745" i="16" s="1"/>
  <c r="F741" i="16"/>
  <c r="F745" i="16" s="1"/>
  <c r="E741" i="16"/>
  <c r="E745" i="16" s="1"/>
  <c r="D740" i="16"/>
  <c r="O740" i="16" s="1"/>
  <c r="D695" i="16"/>
  <c r="O695" i="16" s="1"/>
  <c r="D694" i="16"/>
  <c r="O694" i="16" s="1"/>
  <c r="D693" i="16"/>
  <c r="O693" i="16" s="1"/>
  <c r="N692" i="16"/>
  <c r="N696" i="16" s="1"/>
  <c r="M692" i="16"/>
  <c r="M696" i="16" s="1"/>
  <c r="K692" i="16"/>
  <c r="K696" i="16" s="1"/>
  <c r="J692" i="16"/>
  <c r="J696" i="16" s="1"/>
  <c r="I692" i="16"/>
  <c r="I696" i="16" s="1"/>
  <c r="H692" i="16"/>
  <c r="H696" i="16" s="1"/>
  <c r="G692" i="16"/>
  <c r="G696" i="16" s="1"/>
  <c r="F692" i="16"/>
  <c r="F696" i="16" s="1"/>
  <c r="E692" i="16"/>
  <c r="E696" i="16" s="1"/>
  <c r="D691" i="16"/>
  <c r="O691" i="16" s="1"/>
  <c r="D646" i="16"/>
  <c r="O646" i="16" s="1"/>
  <c r="D645" i="16"/>
  <c r="O645" i="16" s="1"/>
  <c r="D644" i="16"/>
  <c r="O644" i="16" s="1"/>
  <c r="N643" i="16"/>
  <c r="N647" i="16" s="1"/>
  <c r="M643" i="16"/>
  <c r="M647" i="16" s="1"/>
  <c r="K643" i="16"/>
  <c r="K647" i="16" s="1"/>
  <c r="J643" i="16"/>
  <c r="J647" i="16" s="1"/>
  <c r="I643" i="16"/>
  <c r="I647" i="16" s="1"/>
  <c r="H643" i="16"/>
  <c r="H647" i="16" s="1"/>
  <c r="G643" i="16"/>
  <c r="G647" i="16" s="1"/>
  <c r="F643" i="16"/>
  <c r="F647" i="16" s="1"/>
  <c r="E643" i="16"/>
  <c r="E647" i="16" s="1"/>
  <c r="D642" i="16"/>
  <c r="O642" i="16" s="1"/>
  <c r="D597" i="16"/>
  <c r="O597" i="16" s="1"/>
  <c r="D596" i="16"/>
  <c r="O596" i="16" s="1"/>
  <c r="D595" i="16"/>
  <c r="O595" i="16" s="1"/>
  <c r="N594" i="16"/>
  <c r="N598" i="16" s="1"/>
  <c r="M594" i="16"/>
  <c r="M598" i="16" s="1"/>
  <c r="K594" i="16"/>
  <c r="K598" i="16" s="1"/>
  <c r="J594" i="16"/>
  <c r="J598" i="16" s="1"/>
  <c r="I594" i="16"/>
  <c r="I598" i="16" s="1"/>
  <c r="H594" i="16"/>
  <c r="H598" i="16" s="1"/>
  <c r="G594" i="16"/>
  <c r="G598" i="16" s="1"/>
  <c r="F594" i="16"/>
  <c r="F598" i="16" s="1"/>
  <c r="E594" i="16"/>
  <c r="E598" i="16" s="1"/>
  <c r="D593" i="16"/>
  <c r="O593" i="16" s="1"/>
  <c r="D549" i="16"/>
  <c r="O549" i="16" s="1"/>
  <c r="D548" i="16"/>
  <c r="O548" i="16" s="1"/>
  <c r="D547" i="16"/>
  <c r="O547" i="16" s="1"/>
  <c r="N546" i="16"/>
  <c r="N550" i="16" s="1"/>
  <c r="M546" i="16"/>
  <c r="M550" i="16" s="1"/>
  <c r="K546" i="16"/>
  <c r="K550" i="16" s="1"/>
  <c r="J546" i="16"/>
  <c r="J550" i="16" s="1"/>
  <c r="I546" i="16"/>
  <c r="I550" i="16" s="1"/>
  <c r="H546" i="16"/>
  <c r="H550" i="16" s="1"/>
  <c r="G546" i="16"/>
  <c r="G550" i="16" s="1"/>
  <c r="F546" i="16"/>
  <c r="F550" i="16" s="1"/>
  <c r="E546" i="16"/>
  <c r="E550" i="16" s="1"/>
  <c r="D545" i="16"/>
  <c r="O545" i="16" s="1"/>
  <c r="D501" i="16"/>
  <c r="O501" i="16" s="1"/>
  <c r="D500" i="16"/>
  <c r="O500" i="16" s="1"/>
  <c r="D499" i="16"/>
  <c r="O499" i="16" s="1"/>
  <c r="N498" i="16"/>
  <c r="N502" i="16" s="1"/>
  <c r="M498" i="16"/>
  <c r="M502" i="16" s="1"/>
  <c r="K498" i="16"/>
  <c r="K502" i="16" s="1"/>
  <c r="J498" i="16"/>
  <c r="J502" i="16" s="1"/>
  <c r="I498" i="16"/>
  <c r="I502" i="16" s="1"/>
  <c r="H498" i="16"/>
  <c r="H502" i="16" s="1"/>
  <c r="G498" i="16"/>
  <c r="G502" i="16" s="1"/>
  <c r="F498" i="16"/>
  <c r="F502" i="16" s="1"/>
  <c r="E498" i="16"/>
  <c r="E502" i="16" s="1"/>
  <c r="D497" i="16"/>
  <c r="O497" i="16" s="1"/>
  <c r="D453" i="16"/>
  <c r="O453" i="16" s="1"/>
  <c r="D452" i="16"/>
  <c r="O452" i="16" s="1"/>
  <c r="D451" i="16"/>
  <c r="O451" i="16" s="1"/>
  <c r="N450" i="16"/>
  <c r="N454" i="16" s="1"/>
  <c r="M450" i="16"/>
  <c r="M454" i="16" s="1"/>
  <c r="K450" i="16"/>
  <c r="K454" i="16" s="1"/>
  <c r="J450" i="16"/>
  <c r="J454" i="16" s="1"/>
  <c r="I450" i="16"/>
  <c r="I454" i="16" s="1"/>
  <c r="H450" i="16"/>
  <c r="H454" i="16" s="1"/>
  <c r="G450" i="16"/>
  <c r="G454" i="16" s="1"/>
  <c r="F450" i="16"/>
  <c r="F454" i="16" s="1"/>
  <c r="E450" i="16"/>
  <c r="E454" i="16" s="1"/>
  <c r="D449" i="16"/>
  <c r="O449" i="16" s="1"/>
  <c r="D405" i="16"/>
  <c r="O405" i="16" s="1"/>
  <c r="D404" i="16"/>
  <c r="O404" i="16" s="1"/>
  <c r="D403" i="16"/>
  <c r="O403" i="16" s="1"/>
  <c r="N402" i="16"/>
  <c r="N406" i="16" s="1"/>
  <c r="M402" i="16"/>
  <c r="M406" i="16" s="1"/>
  <c r="K402" i="16"/>
  <c r="K406" i="16" s="1"/>
  <c r="J402" i="16"/>
  <c r="J406" i="16" s="1"/>
  <c r="I402" i="16"/>
  <c r="I406" i="16" s="1"/>
  <c r="H402" i="16"/>
  <c r="H406" i="16" s="1"/>
  <c r="G402" i="16"/>
  <c r="G406" i="16" s="1"/>
  <c r="F402" i="16"/>
  <c r="F406" i="16" s="1"/>
  <c r="E402" i="16"/>
  <c r="E406" i="16" s="1"/>
  <c r="D401" i="16"/>
  <c r="O401" i="16" s="1"/>
  <c r="D357" i="16"/>
  <c r="O357" i="16" s="1"/>
  <c r="D356" i="16"/>
  <c r="O356" i="16" s="1"/>
  <c r="D355" i="16"/>
  <c r="O355" i="16" s="1"/>
  <c r="N354" i="16"/>
  <c r="N358" i="16" s="1"/>
  <c r="M354" i="16"/>
  <c r="M358" i="16" s="1"/>
  <c r="K354" i="16"/>
  <c r="K358" i="16" s="1"/>
  <c r="J354" i="16"/>
  <c r="J358" i="16" s="1"/>
  <c r="I354" i="16"/>
  <c r="I358" i="16" s="1"/>
  <c r="H354" i="16"/>
  <c r="H358" i="16" s="1"/>
  <c r="G354" i="16"/>
  <c r="G358" i="16" s="1"/>
  <c r="F354" i="16"/>
  <c r="F358" i="16" s="1"/>
  <c r="E354" i="16"/>
  <c r="E358" i="16" s="1"/>
  <c r="D353" i="16"/>
  <c r="O353" i="16" s="1"/>
  <c r="D309" i="16"/>
  <c r="O309" i="16" s="1"/>
  <c r="D308" i="16"/>
  <c r="O308" i="16" s="1"/>
  <c r="D307" i="16"/>
  <c r="O307" i="16" s="1"/>
  <c r="N306" i="16"/>
  <c r="N310" i="16" s="1"/>
  <c r="M306" i="16"/>
  <c r="M310" i="16" s="1"/>
  <c r="K306" i="16"/>
  <c r="K310" i="16" s="1"/>
  <c r="J306" i="16"/>
  <c r="J310" i="16" s="1"/>
  <c r="I306" i="16"/>
  <c r="I310" i="16" s="1"/>
  <c r="H306" i="16"/>
  <c r="H310" i="16" s="1"/>
  <c r="G306" i="16"/>
  <c r="G310" i="16" s="1"/>
  <c r="F306" i="16"/>
  <c r="F310" i="16" s="1"/>
  <c r="E306" i="16"/>
  <c r="E310" i="16" s="1"/>
  <c r="D305" i="16"/>
  <c r="O305" i="16" s="1"/>
  <c r="D261" i="16"/>
  <c r="O261" i="16" s="1"/>
  <c r="D260" i="16"/>
  <c r="O260" i="16" s="1"/>
  <c r="D259" i="16"/>
  <c r="O259" i="16" s="1"/>
  <c r="N258" i="16"/>
  <c r="N262" i="16" s="1"/>
  <c r="M258" i="16"/>
  <c r="M262" i="16" s="1"/>
  <c r="K258" i="16"/>
  <c r="K262" i="16" s="1"/>
  <c r="J258" i="16"/>
  <c r="J262" i="16" s="1"/>
  <c r="I258" i="16"/>
  <c r="I262" i="16" s="1"/>
  <c r="H258" i="16"/>
  <c r="H262" i="16" s="1"/>
  <c r="G258" i="16"/>
  <c r="G262" i="16" s="1"/>
  <c r="F258" i="16"/>
  <c r="F262" i="16" s="1"/>
  <c r="E258" i="16"/>
  <c r="E262" i="16" s="1"/>
  <c r="D257" i="16"/>
  <c r="O257" i="16" s="1"/>
  <c r="D213" i="16"/>
  <c r="O213" i="16" s="1"/>
  <c r="D212" i="16"/>
  <c r="O212" i="16" s="1"/>
  <c r="D211" i="16"/>
  <c r="O211" i="16" s="1"/>
  <c r="N210" i="16"/>
  <c r="N214" i="16" s="1"/>
  <c r="M210" i="16"/>
  <c r="M214" i="16" s="1"/>
  <c r="K210" i="16"/>
  <c r="K214" i="16" s="1"/>
  <c r="J210" i="16"/>
  <c r="J214" i="16" s="1"/>
  <c r="I210" i="16"/>
  <c r="I214" i="16" s="1"/>
  <c r="H210" i="16"/>
  <c r="H214" i="16" s="1"/>
  <c r="G210" i="16"/>
  <c r="G214" i="16" s="1"/>
  <c r="F210" i="16"/>
  <c r="F214" i="16" s="1"/>
  <c r="E210" i="16"/>
  <c r="E214" i="16" s="1"/>
  <c r="D209" i="16"/>
  <c r="O209" i="16" s="1"/>
  <c r="D165" i="16"/>
  <c r="O165" i="16" s="1"/>
  <c r="D164" i="16"/>
  <c r="O164" i="16" s="1"/>
  <c r="D163" i="16"/>
  <c r="O163" i="16" s="1"/>
  <c r="N162" i="16"/>
  <c r="N166" i="16" s="1"/>
  <c r="M162" i="16"/>
  <c r="M166" i="16" s="1"/>
  <c r="K162" i="16"/>
  <c r="K166" i="16" s="1"/>
  <c r="J162" i="16"/>
  <c r="J166" i="16" s="1"/>
  <c r="I162" i="16"/>
  <c r="I166" i="16" s="1"/>
  <c r="H162" i="16"/>
  <c r="H166" i="16" s="1"/>
  <c r="G162" i="16"/>
  <c r="G166" i="16" s="1"/>
  <c r="F162" i="16"/>
  <c r="F166" i="16" s="1"/>
  <c r="E162" i="16"/>
  <c r="E166" i="16" s="1"/>
  <c r="D161" i="16"/>
  <c r="O161" i="16" s="1"/>
  <c r="D117" i="16"/>
  <c r="O117" i="16" s="1"/>
  <c r="D116" i="16"/>
  <c r="O116" i="16" s="1"/>
  <c r="D115" i="16"/>
  <c r="O115" i="16" s="1"/>
  <c r="N114" i="16"/>
  <c r="N118" i="16" s="1"/>
  <c r="M114" i="16"/>
  <c r="M118" i="16" s="1"/>
  <c r="K114" i="16"/>
  <c r="K118" i="16" s="1"/>
  <c r="J114" i="16"/>
  <c r="J118" i="16" s="1"/>
  <c r="I114" i="16"/>
  <c r="I118" i="16" s="1"/>
  <c r="H114" i="16"/>
  <c r="H118" i="16" s="1"/>
  <c r="G114" i="16"/>
  <c r="G118" i="16" s="1"/>
  <c r="F114" i="16"/>
  <c r="F118" i="16" s="1"/>
  <c r="E114" i="16"/>
  <c r="E118" i="16" s="1"/>
  <c r="D113" i="16"/>
  <c r="O113" i="16" s="1"/>
  <c r="D69" i="16"/>
  <c r="O69" i="16" s="1"/>
  <c r="D68" i="16"/>
  <c r="O68" i="16" s="1"/>
  <c r="D67" i="16"/>
  <c r="O67" i="16" s="1"/>
  <c r="N66" i="16"/>
  <c r="N70" i="16" s="1"/>
  <c r="M66" i="16"/>
  <c r="M70" i="16" s="1"/>
  <c r="K66" i="16"/>
  <c r="K70" i="16" s="1"/>
  <c r="J66" i="16"/>
  <c r="J70" i="16" s="1"/>
  <c r="I66" i="16"/>
  <c r="I70" i="16" s="1"/>
  <c r="H66" i="16"/>
  <c r="H70" i="16" s="1"/>
  <c r="G66" i="16"/>
  <c r="G70" i="16" s="1"/>
  <c r="F66" i="16"/>
  <c r="F70" i="16" s="1"/>
  <c r="E66" i="16"/>
  <c r="E70" i="16" s="1"/>
  <c r="D65" i="16"/>
  <c r="O65" i="16" s="1"/>
  <c r="D17" i="16"/>
  <c r="O17" i="16" s="1"/>
  <c r="D855" i="16"/>
  <c r="D854" i="16"/>
  <c r="D806" i="16"/>
  <c r="D805" i="16"/>
  <c r="D757" i="16"/>
  <c r="D756" i="16"/>
  <c r="D708" i="16"/>
  <c r="D707" i="16"/>
  <c r="D659" i="16"/>
  <c r="D658" i="16"/>
  <c r="D610" i="16"/>
  <c r="D609" i="16"/>
  <c r="D562" i="16"/>
  <c r="D561" i="16"/>
  <c r="D514" i="16"/>
  <c r="D513" i="16"/>
  <c r="D466" i="16"/>
  <c r="D465" i="16"/>
  <c r="D418" i="16"/>
  <c r="D417" i="16"/>
  <c r="D370" i="16"/>
  <c r="D369" i="16"/>
  <c r="D322" i="16"/>
  <c r="D321" i="16"/>
  <c r="D274" i="16"/>
  <c r="D273" i="16"/>
  <c r="D226" i="16"/>
  <c r="D225" i="16"/>
  <c r="D178" i="16"/>
  <c r="D177" i="16"/>
  <c r="D130" i="16"/>
  <c r="D129" i="16"/>
  <c r="D82" i="16"/>
  <c r="D81" i="16"/>
  <c r="D34" i="16"/>
  <c r="D33" i="16"/>
  <c r="L891" i="16" l="1"/>
  <c r="D943" i="16"/>
  <c r="M895" i="16"/>
  <c r="K895" i="16"/>
  <c r="I895" i="16"/>
  <c r="G895" i="16"/>
  <c r="E895" i="16"/>
  <c r="E943" i="16" s="1"/>
  <c r="N895" i="16"/>
  <c r="L895" i="16"/>
  <c r="J895" i="16"/>
  <c r="H895" i="16"/>
  <c r="F895" i="16"/>
  <c r="L887" i="16"/>
  <c r="D902" i="16"/>
  <c r="D886" i="16"/>
  <c r="D934" i="16" s="1"/>
  <c r="O934" i="16" s="1"/>
  <c r="E891" i="16"/>
  <c r="G891" i="16"/>
  <c r="I891" i="16"/>
  <c r="K891" i="16"/>
  <c r="N891" i="16"/>
  <c r="O838" i="16"/>
  <c r="F891" i="16"/>
  <c r="H891" i="16"/>
  <c r="J891" i="16"/>
  <c r="M891" i="16"/>
  <c r="O886" i="16"/>
  <c r="D890" i="16"/>
  <c r="D889" i="16"/>
  <c r="D888" i="16"/>
  <c r="M887" i="16"/>
  <c r="J887" i="16"/>
  <c r="H887" i="16"/>
  <c r="F887" i="16"/>
  <c r="N887" i="16"/>
  <c r="K887" i="16"/>
  <c r="I887" i="16"/>
  <c r="G887" i="16"/>
  <c r="E887" i="16"/>
  <c r="D903" i="16"/>
  <c r="O641" i="16"/>
  <c r="O690" i="16"/>
  <c r="O739" i="16"/>
  <c r="O788" i="16"/>
  <c r="O837" i="16"/>
  <c r="O26" i="16"/>
  <c r="D839" i="16"/>
  <c r="D843" i="16" s="1"/>
  <c r="O843" i="16" s="1"/>
  <c r="D790" i="16"/>
  <c r="D741" i="16"/>
  <c r="D692" i="16"/>
  <c r="D643" i="16"/>
  <c r="D594" i="16"/>
  <c r="D546" i="16"/>
  <c r="D498" i="16"/>
  <c r="D450" i="16"/>
  <c r="D402" i="16"/>
  <c r="D354" i="16"/>
  <c r="D306" i="16"/>
  <c r="D258" i="16"/>
  <c r="D210" i="16"/>
  <c r="D162" i="16"/>
  <c r="D114" i="16"/>
  <c r="D66" i="16"/>
  <c r="W30" i="2"/>
  <c r="C527" i="15"/>
  <c r="C522" i="15"/>
  <c r="C362" i="15"/>
  <c r="C357" i="15"/>
  <c r="C197" i="15"/>
  <c r="C192" i="15"/>
  <c r="C27" i="15"/>
  <c r="C32" i="15"/>
  <c r="C523" i="14"/>
  <c r="C518" i="14"/>
  <c r="C359" i="14"/>
  <c r="C354" i="14"/>
  <c r="C195" i="14"/>
  <c r="C190" i="14"/>
  <c r="C31" i="14"/>
  <c r="C67" i="9"/>
  <c r="C216" i="13"/>
  <c r="C211" i="13"/>
  <c r="C32" i="13"/>
  <c r="C31" i="12"/>
  <c r="C26" i="12"/>
  <c r="H30" i="2"/>
  <c r="F30" i="2"/>
  <c r="E30" i="2"/>
  <c r="D30" i="2"/>
  <c r="V30" i="2"/>
  <c r="T30" i="2"/>
  <c r="S30" i="2"/>
  <c r="R30" i="2"/>
  <c r="Q30" i="2"/>
  <c r="P30" i="2"/>
  <c r="O30" i="2"/>
  <c r="N30" i="2"/>
  <c r="AI31" i="1"/>
  <c r="U31" i="1"/>
  <c r="F297" i="13"/>
  <c r="G297" i="13"/>
  <c r="H297" i="13"/>
  <c r="I297" i="13"/>
  <c r="J297" i="13"/>
  <c r="K297" i="13"/>
  <c r="O162" i="16" l="1"/>
  <c r="D166" i="16"/>
  <c r="O166" i="16" s="1"/>
  <c r="O594" i="16"/>
  <c r="D598" i="16"/>
  <c r="O598" i="16" s="1"/>
  <c r="O66" i="16"/>
  <c r="D70" i="16"/>
  <c r="O70" i="16" s="1"/>
  <c r="O258" i="16"/>
  <c r="D262" i="16"/>
  <c r="O262" i="16" s="1"/>
  <c r="O210" i="16"/>
  <c r="D214" i="16"/>
  <c r="O214" i="16" s="1"/>
  <c r="O306" i="16"/>
  <c r="D310" i="16"/>
  <c r="O310" i="16" s="1"/>
  <c r="O354" i="16"/>
  <c r="D358" i="16"/>
  <c r="O358" i="16" s="1"/>
  <c r="O402" i="16"/>
  <c r="D406" i="16"/>
  <c r="O406" i="16" s="1"/>
  <c r="O450" i="16"/>
  <c r="D454" i="16"/>
  <c r="O454" i="16" s="1"/>
  <c r="O498" i="16"/>
  <c r="D502" i="16"/>
  <c r="O502" i="16" s="1"/>
  <c r="O546" i="16"/>
  <c r="D550" i="16"/>
  <c r="O550" i="16" s="1"/>
  <c r="O643" i="16"/>
  <c r="D647" i="16"/>
  <c r="O647" i="16" s="1"/>
  <c r="O692" i="16"/>
  <c r="D696" i="16"/>
  <c r="O696" i="16" s="1"/>
  <c r="O741" i="16"/>
  <c r="D745" i="16"/>
  <c r="O745" i="16" s="1"/>
  <c r="O790" i="16"/>
  <c r="D794" i="16"/>
  <c r="O794" i="16" s="1"/>
  <c r="O114" i="16"/>
  <c r="D118" i="16"/>
  <c r="O118" i="16" s="1"/>
  <c r="O839" i="16"/>
  <c r="D887" i="16"/>
  <c r="O888" i="16"/>
  <c r="O890" i="16"/>
  <c r="O889" i="16"/>
  <c r="F943" i="16"/>
  <c r="O746" i="16"/>
  <c r="G943" i="16"/>
  <c r="O798" i="16"/>
  <c r="O749" i="16"/>
  <c r="O700" i="16"/>
  <c r="O651" i="16"/>
  <c r="O602" i="16"/>
  <c r="O554" i="16"/>
  <c r="O506" i="16"/>
  <c r="O458" i="16"/>
  <c r="O410" i="16"/>
  <c r="O362" i="16"/>
  <c r="O314" i="16"/>
  <c r="O266" i="16"/>
  <c r="O218" i="16"/>
  <c r="O170" i="16"/>
  <c r="O122" i="16"/>
  <c r="O74" i="16"/>
  <c r="E297" i="13"/>
  <c r="F113" i="13"/>
  <c r="G113" i="13"/>
  <c r="H113" i="13"/>
  <c r="I113" i="13"/>
  <c r="J113" i="13"/>
  <c r="K113" i="13"/>
  <c r="L113" i="13"/>
  <c r="E113" i="13"/>
  <c r="I429" i="14"/>
  <c r="G429" i="14"/>
  <c r="F429" i="14"/>
  <c r="E429" i="14"/>
  <c r="I593" i="14"/>
  <c r="G593" i="14"/>
  <c r="F593" i="14"/>
  <c r="E593" i="14"/>
  <c r="I357" i="14"/>
  <c r="F357" i="14"/>
  <c r="G357" i="14"/>
  <c r="E357" i="14"/>
  <c r="I342" i="14"/>
  <c r="F342" i="14"/>
  <c r="G342" i="14"/>
  <c r="E342" i="14"/>
  <c r="O600" i="15"/>
  <c r="N600" i="15"/>
  <c r="K600" i="15"/>
  <c r="J600" i="15"/>
  <c r="I600" i="15"/>
  <c r="H600" i="15"/>
  <c r="G600" i="15"/>
  <c r="F600" i="15"/>
  <c r="E600" i="15"/>
  <c r="N433" i="15"/>
  <c r="M433" i="15"/>
  <c r="K433" i="15"/>
  <c r="J433" i="15"/>
  <c r="I433" i="15"/>
  <c r="H433" i="15"/>
  <c r="G433" i="15"/>
  <c r="F433" i="15"/>
  <c r="E433" i="15"/>
  <c r="N360" i="15"/>
  <c r="M360" i="15"/>
  <c r="K360" i="15"/>
  <c r="J360" i="15"/>
  <c r="I360" i="15"/>
  <c r="H360" i="15"/>
  <c r="G360" i="15"/>
  <c r="F360" i="15"/>
  <c r="E360" i="15"/>
  <c r="D891" i="16" l="1"/>
  <c r="O891" i="16" s="1"/>
  <c r="O697" i="16"/>
  <c r="O648" i="16"/>
  <c r="O887" i="16"/>
  <c r="H943" i="16"/>
  <c r="L297" i="13"/>
  <c r="N345" i="15"/>
  <c r="M345" i="15"/>
  <c r="F345" i="15"/>
  <c r="G345" i="15"/>
  <c r="H345" i="15"/>
  <c r="I345" i="15"/>
  <c r="J345" i="15"/>
  <c r="K345" i="15"/>
  <c r="E345" i="15"/>
  <c r="I943" i="16" l="1"/>
  <c r="C39" i="4"/>
  <c r="C40" i="4"/>
  <c r="C41" i="4"/>
  <c r="C42" i="4"/>
  <c r="C38" i="4"/>
  <c r="H18" i="2"/>
  <c r="F18" i="2"/>
  <c r="E18" i="2"/>
  <c r="D18" i="2"/>
  <c r="J943" i="16" l="1"/>
  <c r="C275" i="12"/>
  <c r="C274" i="12"/>
  <c r="C273" i="12"/>
  <c r="C104" i="12"/>
  <c r="C103" i="12"/>
  <c r="C102" i="12"/>
  <c r="C111" i="13"/>
  <c r="C110" i="13"/>
  <c r="C109" i="13"/>
  <c r="C295" i="13"/>
  <c r="C294" i="13"/>
  <c r="C293" i="13"/>
  <c r="C591" i="14"/>
  <c r="C590" i="14"/>
  <c r="C589" i="14"/>
  <c r="C427" i="14"/>
  <c r="C426" i="14"/>
  <c r="C425" i="14"/>
  <c r="C598" i="15"/>
  <c r="C597" i="15"/>
  <c r="C596" i="15"/>
  <c r="C431" i="15"/>
  <c r="C430" i="15"/>
  <c r="C429" i="15"/>
  <c r="C266" i="15"/>
  <c r="C265" i="15"/>
  <c r="C264" i="15"/>
  <c r="C101" i="15"/>
  <c r="C100" i="15"/>
  <c r="C99" i="15"/>
  <c r="C110" i="11"/>
  <c r="C93" i="11"/>
  <c r="C92" i="11"/>
  <c r="C86" i="11"/>
  <c r="C85" i="11"/>
  <c r="C84" i="11"/>
  <c r="C83" i="11"/>
  <c r="C82" i="11"/>
  <c r="C79" i="11"/>
  <c r="C78" i="11"/>
  <c r="C77" i="11"/>
  <c r="C63" i="11"/>
  <c r="C62" i="11"/>
  <c r="C61" i="11"/>
  <c r="C60" i="11"/>
  <c r="C59" i="11"/>
  <c r="C25" i="11"/>
  <c r="C20" i="11"/>
  <c r="C126" i="10"/>
  <c r="C1269" i="10" s="1"/>
  <c r="C125" i="10"/>
  <c r="C1457" i="10" s="1"/>
  <c r="C124" i="10"/>
  <c r="C1267" i="10" s="1"/>
  <c r="C131" i="9"/>
  <c r="C130" i="9"/>
  <c r="C129" i="9"/>
  <c r="C313" i="10" l="1"/>
  <c r="C315" i="10"/>
  <c r="C503" i="10"/>
  <c r="C689" i="10"/>
  <c r="C691" i="10"/>
  <c r="C888" i="10"/>
  <c r="C1078" i="10"/>
  <c r="C1080" i="10"/>
  <c r="C1268" i="10"/>
  <c r="C1456" i="10"/>
  <c r="C1458" i="10"/>
  <c r="C314" i="10"/>
  <c r="C502" i="10"/>
  <c r="C504" i="10"/>
  <c r="C690" i="10"/>
  <c r="C887" i="10"/>
  <c r="C889" i="10"/>
  <c r="C1079" i="10"/>
  <c r="M37" i="2"/>
  <c r="W23" i="2"/>
  <c r="V23" i="2"/>
  <c r="T23" i="2"/>
  <c r="S23" i="2"/>
  <c r="R23" i="2"/>
  <c r="Q23" i="2"/>
  <c r="P23" i="2"/>
  <c r="O23" i="2"/>
  <c r="N23" i="2"/>
  <c r="H23" i="2"/>
  <c r="E23" i="2"/>
  <c r="F23" i="2"/>
  <c r="D23" i="2"/>
  <c r="K943" i="16" l="1"/>
  <c r="L943" i="16"/>
  <c r="O795" i="16"/>
  <c r="M943" i="16"/>
  <c r="U23" i="2"/>
  <c r="N943" i="16" l="1"/>
  <c r="O943" i="16" s="1"/>
  <c r="N924" i="16"/>
  <c r="G924" i="16"/>
  <c r="C924" i="16"/>
  <c r="N876" i="16"/>
  <c r="G876" i="16"/>
  <c r="C876" i="16"/>
  <c r="N828" i="16"/>
  <c r="G828" i="16"/>
  <c r="C828" i="16"/>
  <c r="N779" i="16"/>
  <c r="G779" i="16"/>
  <c r="C779" i="16"/>
  <c r="N730" i="16"/>
  <c r="G730" i="16"/>
  <c r="C730" i="16"/>
  <c r="N681" i="16"/>
  <c r="G681" i="16"/>
  <c r="C681" i="16"/>
  <c r="N632" i="16"/>
  <c r="G632" i="16"/>
  <c r="C632" i="16"/>
  <c r="N583" i="16"/>
  <c r="G583" i="16"/>
  <c r="C583" i="16"/>
  <c r="N535" i="16"/>
  <c r="G535" i="16"/>
  <c r="C535" i="16"/>
  <c r="N487" i="16"/>
  <c r="G487" i="16"/>
  <c r="C487" i="16"/>
  <c r="N439" i="16"/>
  <c r="G439" i="16"/>
  <c r="C439" i="16"/>
  <c r="N391" i="16"/>
  <c r="G391" i="16"/>
  <c r="C391" i="16"/>
  <c r="N343" i="16"/>
  <c r="G343" i="16"/>
  <c r="C343" i="16"/>
  <c r="N295" i="16"/>
  <c r="G295" i="16"/>
  <c r="C295" i="16"/>
  <c r="N247" i="16"/>
  <c r="G247" i="16"/>
  <c r="C247" i="16"/>
  <c r="N199" i="16"/>
  <c r="G199" i="16"/>
  <c r="C199" i="16"/>
  <c r="N151" i="16"/>
  <c r="G151" i="16"/>
  <c r="C151" i="16"/>
  <c r="N103" i="16"/>
  <c r="G103" i="16"/>
  <c r="C103" i="16"/>
  <c r="N55" i="16"/>
  <c r="G55" i="16"/>
  <c r="C55" i="16"/>
  <c r="O847" i="16" l="1"/>
  <c r="O845" i="16"/>
  <c r="O796" i="16"/>
  <c r="O747" i="16"/>
  <c r="O698" i="16"/>
  <c r="O649" i="16"/>
  <c r="O600" i="16"/>
  <c r="O552" i="16"/>
  <c r="O504" i="16"/>
  <c r="O456" i="16"/>
  <c r="O408" i="16"/>
  <c r="O360" i="16"/>
  <c r="O312" i="16"/>
  <c r="O264" i="16"/>
  <c r="O216" i="16"/>
  <c r="O168" i="16"/>
  <c r="O120" i="16"/>
  <c r="O72" i="16"/>
  <c r="K327" i="12"/>
  <c r="K328" i="12"/>
  <c r="K329" i="12"/>
  <c r="K330" i="12"/>
  <c r="K331" i="12"/>
  <c r="K332" i="12"/>
  <c r="K333" i="12"/>
  <c r="K334" i="12"/>
  <c r="K335" i="12"/>
  <c r="K326" i="12"/>
  <c r="K312" i="12"/>
  <c r="K313" i="12"/>
  <c r="K314" i="12"/>
  <c r="K315" i="12"/>
  <c r="K316" i="12"/>
  <c r="K317" i="12"/>
  <c r="K318" i="12"/>
  <c r="K319" i="12"/>
  <c r="K320" i="12"/>
  <c r="K321" i="12"/>
  <c r="K322" i="12"/>
  <c r="K323" i="12"/>
  <c r="K311" i="12"/>
  <c r="K291" i="12"/>
  <c r="K290" i="12"/>
  <c r="K289" i="12"/>
  <c r="K288" i="12"/>
  <c r="K287" i="12"/>
  <c r="K286" i="12"/>
  <c r="K285" i="12"/>
  <c r="K284" i="12"/>
  <c r="K274" i="12"/>
  <c r="K275" i="12"/>
  <c r="K276" i="12"/>
  <c r="K277" i="12"/>
  <c r="K278" i="12"/>
  <c r="K279" i="12"/>
  <c r="K280" i="12"/>
  <c r="K281" i="12"/>
  <c r="K282" i="12"/>
  <c r="K27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23" i="12"/>
  <c r="K204" i="12"/>
  <c r="K203" i="12"/>
  <c r="K202" i="12"/>
  <c r="K201" i="12"/>
  <c r="K200" i="12"/>
  <c r="K199" i="12"/>
  <c r="K198" i="12"/>
  <c r="K197" i="12"/>
  <c r="K188" i="12"/>
  <c r="K189" i="12"/>
  <c r="K190" i="12"/>
  <c r="K191" i="12"/>
  <c r="K192" i="12"/>
  <c r="K193" i="12"/>
  <c r="K194" i="12"/>
  <c r="C180" i="10"/>
  <c r="C1512" i="10" s="1"/>
  <c r="C181" i="10"/>
  <c r="C1324" i="10" s="1"/>
  <c r="C182" i="10"/>
  <c r="C1514" i="10" s="1"/>
  <c r="C183" i="10"/>
  <c r="C1326" i="10" s="1"/>
  <c r="C179" i="10"/>
  <c r="C1322" i="10" s="1"/>
  <c r="C171" i="10"/>
  <c r="C1503" i="10" s="1"/>
  <c r="C166" i="10"/>
  <c r="C1309" i="10" s="1"/>
  <c r="C140" i="10"/>
  <c r="C1283" i="10" s="1"/>
  <c r="C139" i="10"/>
  <c r="C1471" i="10" s="1"/>
  <c r="C130" i="10"/>
  <c r="C1462" i="10" s="1"/>
  <c r="C131" i="10"/>
  <c r="C1274" i="10" s="1"/>
  <c r="C132" i="10"/>
  <c r="C1464" i="10" s="1"/>
  <c r="C133" i="10"/>
  <c r="C1276" i="10" s="1"/>
  <c r="C129" i="10"/>
  <c r="C1272" i="10" s="1"/>
  <c r="C107" i="10"/>
  <c r="C1440" i="10" s="1"/>
  <c r="C108" i="10"/>
  <c r="C1252" i="10" s="1"/>
  <c r="C109" i="10"/>
  <c r="C1442" i="10" s="1"/>
  <c r="C110" i="10"/>
  <c r="C1254" i="10" s="1"/>
  <c r="C106" i="10"/>
  <c r="C1250" i="10" s="1"/>
  <c r="C59" i="10"/>
  <c r="C626" i="10" s="1"/>
  <c r="C54" i="10"/>
  <c r="C1387" i="10" s="1"/>
  <c r="C34" i="10"/>
  <c r="C601" i="10" s="1"/>
  <c r="C29" i="10"/>
  <c r="C1362" i="10" s="1"/>
  <c r="C186" i="9"/>
  <c r="C187" i="9"/>
  <c r="C188" i="9"/>
  <c r="C189" i="9"/>
  <c r="C185" i="9"/>
  <c r="C177" i="9"/>
  <c r="C172" i="9"/>
  <c r="C145" i="9"/>
  <c r="C144" i="9"/>
  <c r="C135" i="9"/>
  <c r="C136" i="9"/>
  <c r="C137" i="9"/>
  <c r="C138" i="9"/>
  <c r="C134" i="9"/>
  <c r="C109" i="9"/>
  <c r="C110" i="9"/>
  <c r="C111" i="9"/>
  <c r="C112" i="9"/>
  <c r="C108" i="9"/>
  <c r="C62" i="9"/>
  <c r="C57" i="9"/>
  <c r="C33" i="9"/>
  <c r="C28" i="9"/>
  <c r="N625" i="15"/>
  <c r="G625" i="15"/>
  <c r="B625" i="15"/>
  <c r="N587" i="15"/>
  <c r="G587" i="15"/>
  <c r="B587" i="15"/>
  <c r="N537" i="15"/>
  <c r="G537" i="15"/>
  <c r="B537" i="15"/>
  <c r="N501" i="15"/>
  <c r="G501" i="15"/>
  <c r="B501" i="15"/>
  <c r="M457" i="15"/>
  <c r="G457" i="15"/>
  <c r="B457" i="15"/>
  <c r="M420" i="15"/>
  <c r="G420" i="15"/>
  <c r="B420" i="15"/>
  <c r="M371" i="15"/>
  <c r="G371" i="15"/>
  <c r="B371" i="15"/>
  <c r="M336" i="15"/>
  <c r="B336" i="15"/>
  <c r="G336" i="15"/>
  <c r="H292" i="15"/>
  <c r="N292" i="15"/>
  <c r="B292" i="15"/>
  <c r="N255" i="15"/>
  <c r="H255" i="15"/>
  <c r="B255" i="15"/>
  <c r="N206" i="15"/>
  <c r="H206" i="15"/>
  <c r="B206" i="15"/>
  <c r="N171" i="15"/>
  <c r="H171" i="15"/>
  <c r="B171" i="15"/>
  <c r="M127" i="15"/>
  <c r="G127" i="15"/>
  <c r="B127" i="15"/>
  <c r="M90" i="15"/>
  <c r="G90" i="15"/>
  <c r="B90" i="15"/>
  <c r="M41" i="15"/>
  <c r="G41" i="15"/>
  <c r="B41" i="15"/>
  <c r="K618" i="14"/>
  <c r="F618" i="14"/>
  <c r="B618" i="14"/>
  <c r="K581" i="14"/>
  <c r="F581" i="14"/>
  <c r="B581" i="14"/>
  <c r="K533" i="14"/>
  <c r="F533" i="14"/>
  <c r="B533" i="14"/>
  <c r="K498" i="14"/>
  <c r="J454" i="14"/>
  <c r="J417" i="14"/>
  <c r="J369" i="14"/>
  <c r="J334" i="14"/>
  <c r="J290" i="14"/>
  <c r="J253" i="14"/>
  <c r="J205" i="14"/>
  <c r="J170" i="14"/>
  <c r="F498" i="14"/>
  <c r="F454" i="14"/>
  <c r="F417" i="14"/>
  <c r="F369" i="14"/>
  <c r="F334" i="14"/>
  <c r="F290" i="14"/>
  <c r="F253" i="14"/>
  <c r="F205" i="14"/>
  <c r="F170" i="14"/>
  <c r="E126" i="14"/>
  <c r="B498" i="14"/>
  <c r="B454" i="14"/>
  <c r="B417" i="14"/>
  <c r="B369" i="14"/>
  <c r="B334" i="14"/>
  <c r="B290" i="14"/>
  <c r="B253" i="14"/>
  <c r="B205" i="14"/>
  <c r="B170" i="14"/>
  <c r="I126" i="14"/>
  <c r="B126" i="14"/>
  <c r="I89" i="14"/>
  <c r="E89" i="14"/>
  <c r="B89" i="14"/>
  <c r="I41" i="14"/>
  <c r="E41" i="14"/>
  <c r="B41" i="14"/>
  <c r="C650" i="14"/>
  <c r="C649" i="14"/>
  <c r="C648" i="14"/>
  <c r="C647" i="14"/>
  <c r="C646" i="14"/>
  <c r="C638" i="14"/>
  <c r="C633" i="14"/>
  <c r="A627" i="14"/>
  <c r="A628" i="14" s="1"/>
  <c r="A629" i="14" s="1"/>
  <c r="A630" i="14" s="1"/>
  <c r="A631" i="14" s="1"/>
  <c r="A632" i="14" s="1"/>
  <c r="A633" i="14" s="1"/>
  <c r="A634" i="14" s="1"/>
  <c r="A635" i="14" s="1"/>
  <c r="A636" i="14" s="1"/>
  <c r="A637" i="14" s="1"/>
  <c r="A638" i="14" s="1"/>
  <c r="C486" i="14"/>
  <c r="C485" i="14"/>
  <c r="C484" i="14"/>
  <c r="C483" i="14"/>
  <c r="C482" i="14"/>
  <c r="C474" i="14"/>
  <c r="C469" i="14"/>
  <c r="A463" i="14"/>
  <c r="A464" i="14" s="1"/>
  <c r="A465" i="14" s="1"/>
  <c r="A466" i="14" s="1"/>
  <c r="A467" i="14" s="1"/>
  <c r="A468" i="14" s="1"/>
  <c r="A469" i="14" s="1"/>
  <c r="A470" i="14" s="1"/>
  <c r="A471" i="14" s="1"/>
  <c r="A472" i="14" s="1"/>
  <c r="A473" i="14" s="1"/>
  <c r="A474" i="14" s="1"/>
  <c r="C322" i="14"/>
  <c r="C321" i="14"/>
  <c r="C320" i="14"/>
  <c r="C319" i="14"/>
  <c r="C318" i="14"/>
  <c r="C310" i="14"/>
  <c r="C305" i="14"/>
  <c r="A299" i="14"/>
  <c r="A300" i="14" s="1"/>
  <c r="A301" i="14" s="1"/>
  <c r="A302" i="14" s="1"/>
  <c r="A303" i="14" s="1"/>
  <c r="A304" i="14" s="1"/>
  <c r="A305" i="14" s="1"/>
  <c r="A306" i="14" s="1"/>
  <c r="A307" i="14" s="1"/>
  <c r="A308" i="14" s="1"/>
  <c r="A309" i="14" s="1"/>
  <c r="A310" i="14" s="1"/>
  <c r="C605" i="14"/>
  <c r="C604" i="14"/>
  <c r="A601" i="14"/>
  <c r="A602" i="14" s="1"/>
  <c r="A603" i="14" s="1"/>
  <c r="A604" i="14" s="1"/>
  <c r="A605" i="14" s="1"/>
  <c r="A606" i="14" s="1"/>
  <c r="A607" i="14" s="1"/>
  <c r="C598" i="14"/>
  <c r="C597" i="14"/>
  <c r="C596" i="14"/>
  <c r="C595" i="14"/>
  <c r="C594" i="14"/>
  <c r="A590" i="14"/>
  <c r="A591" i="14" s="1"/>
  <c r="A592" i="14" s="1"/>
  <c r="A593" i="14" s="1"/>
  <c r="A594" i="14" s="1"/>
  <c r="C441" i="14"/>
  <c r="C440" i="14"/>
  <c r="A437" i="14"/>
  <c r="A438" i="14" s="1"/>
  <c r="A439" i="14" s="1"/>
  <c r="A440" i="14" s="1"/>
  <c r="A441" i="14" s="1"/>
  <c r="A442" i="14" s="1"/>
  <c r="A443" i="14" s="1"/>
  <c r="C434" i="14"/>
  <c r="C433" i="14"/>
  <c r="C432" i="14"/>
  <c r="C431" i="14"/>
  <c r="C430" i="14"/>
  <c r="A426" i="14"/>
  <c r="A427" i="14" s="1"/>
  <c r="A428" i="14" s="1"/>
  <c r="A429" i="14" s="1"/>
  <c r="A430" i="14" s="1"/>
  <c r="C277" i="14"/>
  <c r="C276" i="14"/>
  <c r="A273" i="14"/>
  <c r="A274" i="14" s="1"/>
  <c r="A275" i="14" s="1"/>
  <c r="A276" i="14" s="1"/>
  <c r="A277" i="14" s="1"/>
  <c r="A278" i="14" s="1"/>
  <c r="A279" i="14" s="1"/>
  <c r="C270" i="14"/>
  <c r="C269" i="14"/>
  <c r="C268" i="14"/>
  <c r="C267" i="14"/>
  <c r="C266" i="14"/>
  <c r="A262" i="14"/>
  <c r="A263" i="14" s="1"/>
  <c r="A264" i="14" s="1"/>
  <c r="A265" i="14" s="1"/>
  <c r="A266" i="14" s="1"/>
  <c r="C571" i="14"/>
  <c r="C570" i="14"/>
  <c r="C569" i="14"/>
  <c r="C568" i="14"/>
  <c r="C567" i="14"/>
  <c r="A543" i="14"/>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C407" i="14"/>
  <c r="C406" i="14"/>
  <c r="C405" i="14"/>
  <c r="C404" i="14"/>
  <c r="C403" i="14"/>
  <c r="A379" i="14"/>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C243" i="14"/>
  <c r="C242" i="14"/>
  <c r="C241" i="14"/>
  <c r="C240" i="14"/>
  <c r="C239" i="14"/>
  <c r="A215" i="14"/>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C513" i="14"/>
  <c r="C349" i="14"/>
  <c r="C185" i="14"/>
  <c r="C658" i="15"/>
  <c r="C657" i="15"/>
  <c r="C656" i="15"/>
  <c r="C655" i="15"/>
  <c r="C654" i="15"/>
  <c r="C646" i="15"/>
  <c r="C641" i="15"/>
  <c r="A635" i="15"/>
  <c r="A636" i="15" s="1"/>
  <c r="A637" i="15" s="1"/>
  <c r="A638" i="15" s="1"/>
  <c r="A639" i="15" s="1"/>
  <c r="A640" i="15" s="1"/>
  <c r="A641" i="15" s="1"/>
  <c r="A642" i="15" s="1"/>
  <c r="A643" i="15" s="1"/>
  <c r="A644" i="15" s="1"/>
  <c r="A645" i="15" s="1"/>
  <c r="A646" i="15" s="1"/>
  <c r="C490" i="15"/>
  <c r="C489" i="15"/>
  <c r="C488" i="15"/>
  <c r="C487" i="15"/>
  <c r="C486" i="15"/>
  <c r="C478" i="15"/>
  <c r="C473" i="15"/>
  <c r="A467" i="15"/>
  <c r="A468" i="15" s="1"/>
  <c r="A469" i="15" s="1"/>
  <c r="A470" i="15" s="1"/>
  <c r="A471" i="15" s="1"/>
  <c r="A472" i="15" s="1"/>
  <c r="A473" i="15" s="1"/>
  <c r="A474" i="15" s="1"/>
  <c r="A475" i="15" s="1"/>
  <c r="A476" i="15" s="1"/>
  <c r="A477" i="15" s="1"/>
  <c r="A478" i="15" s="1"/>
  <c r="C612" i="15"/>
  <c r="C611" i="15"/>
  <c r="A608" i="15"/>
  <c r="A609" i="15" s="1"/>
  <c r="A610" i="15" s="1"/>
  <c r="A611" i="15" s="1"/>
  <c r="A612" i="15" s="1"/>
  <c r="A613" i="15" s="1"/>
  <c r="A614" i="15" s="1"/>
  <c r="C605" i="15"/>
  <c r="C604" i="15"/>
  <c r="C603" i="15"/>
  <c r="C602" i="15"/>
  <c r="C601" i="15"/>
  <c r="A597" i="15"/>
  <c r="A598" i="15" s="1"/>
  <c r="A599" i="15" s="1"/>
  <c r="A600" i="15" s="1"/>
  <c r="A601" i="15" s="1"/>
  <c r="C445" i="15"/>
  <c r="C444" i="15"/>
  <c r="A441" i="15"/>
  <c r="A442" i="15" s="1"/>
  <c r="A443" i="15" s="1"/>
  <c r="A444" i="15" s="1"/>
  <c r="A445" i="15" s="1"/>
  <c r="A446" i="15" s="1"/>
  <c r="A447" i="15" s="1"/>
  <c r="C438" i="15"/>
  <c r="C437" i="15"/>
  <c r="C436" i="15"/>
  <c r="C435" i="15"/>
  <c r="C434" i="15"/>
  <c r="A430" i="15"/>
  <c r="A431" i="15" s="1"/>
  <c r="A432" i="15" s="1"/>
  <c r="A433" i="15" s="1"/>
  <c r="A434" i="15" s="1"/>
  <c r="C577" i="15"/>
  <c r="C576" i="15"/>
  <c r="C575" i="15"/>
  <c r="C574" i="15"/>
  <c r="C573" i="15"/>
  <c r="A549" i="15"/>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C411" i="15"/>
  <c r="C410" i="15"/>
  <c r="C409" i="15"/>
  <c r="C408" i="15"/>
  <c r="C407" i="15"/>
  <c r="A383" i="15"/>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C517" i="15"/>
  <c r="C352" i="15"/>
  <c r="C325" i="15"/>
  <c r="C324" i="15"/>
  <c r="C323" i="15"/>
  <c r="C322" i="15"/>
  <c r="C321" i="15"/>
  <c r="C313" i="15"/>
  <c r="C308" i="15"/>
  <c r="A302" i="15"/>
  <c r="A303" i="15" s="1"/>
  <c r="A304" i="15" s="1"/>
  <c r="A305" i="15" s="1"/>
  <c r="A306" i="15" s="1"/>
  <c r="A307" i="15" s="1"/>
  <c r="A308" i="15" s="1"/>
  <c r="A309" i="15" s="1"/>
  <c r="A310" i="15" s="1"/>
  <c r="A311" i="15" s="1"/>
  <c r="A312" i="15" s="1"/>
  <c r="A313" i="15" s="1"/>
  <c r="C280" i="15"/>
  <c r="C279" i="15"/>
  <c r="A276" i="15"/>
  <c r="A277" i="15" s="1"/>
  <c r="A278" i="15" s="1"/>
  <c r="A279" i="15" s="1"/>
  <c r="A280" i="15" s="1"/>
  <c r="A281" i="15" s="1"/>
  <c r="A282" i="15" s="1"/>
  <c r="C273" i="15"/>
  <c r="C272" i="15"/>
  <c r="C271" i="15"/>
  <c r="C270" i="15"/>
  <c r="C269" i="15"/>
  <c r="A265" i="15"/>
  <c r="A266" i="15"/>
  <c r="A267" i="15" s="1"/>
  <c r="A268" i="15" s="1"/>
  <c r="A269" i="15" s="1"/>
  <c r="C246" i="15"/>
  <c r="C245" i="15"/>
  <c r="C244" i="15"/>
  <c r="C243" i="15"/>
  <c r="C242" i="15"/>
  <c r="A218" i="15"/>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C187" i="15"/>
  <c r="C160" i="15"/>
  <c r="C159" i="15"/>
  <c r="C158" i="15"/>
  <c r="C157" i="15"/>
  <c r="C156" i="15"/>
  <c r="C148" i="15"/>
  <c r="C143" i="15"/>
  <c r="A137" i="15"/>
  <c r="A138" i="15" s="1"/>
  <c r="A139" i="15" s="1"/>
  <c r="A140" i="15" s="1"/>
  <c r="A141" i="15" s="1"/>
  <c r="A142" i="15" s="1"/>
  <c r="A143" i="15" s="1"/>
  <c r="A144" i="15" s="1"/>
  <c r="A145" i="15" s="1"/>
  <c r="A146" i="15" s="1"/>
  <c r="A147" i="15" s="1"/>
  <c r="A148" i="15" s="1"/>
  <c r="C115" i="15"/>
  <c r="C114" i="15"/>
  <c r="A111" i="15"/>
  <c r="A112" i="15" s="1"/>
  <c r="A113" i="15" s="1"/>
  <c r="A114" i="15" s="1"/>
  <c r="A115" i="15" s="1"/>
  <c r="A116" i="15" s="1"/>
  <c r="A117" i="15" s="1"/>
  <c r="C108" i="15"/>
  <c r="C107" i="15"/>
  <c r="C106" i="15"/>
  <c r="C105" i="15"/>
  <c r="C104" i="15"/>
  <c r="A100" i="15"/>
  <c r="A101" i="15" s="1"/>
  <c r="A102" i="15" s="1"/>
  <c r="A103" i="15" s="1"/>
  <c r="A104" i="15" s="1"/>
  <c r="C81" i="15"/>
  <c r="C80" i="15"/>
  <c r="C79" i="15"/>
  <c r="C78" i="15"/>
  <c r="C77" i="15"/>
  <c r="A53" i="15"/>
  <c r="A54" i="15"/>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C22" i="15"/>
  <c r="L272" i="15"/>
  <c r="G269" i="14" s="1"/>
  <c r="I269" i="14" s="1"/>
  <c r="L273" i="15"/>
  <c r="G270" i="14" s="1"/>
  <c r="I270" i="14" s="1"/>
  <c r="L274" i="15"/>
  <c r="D274" i="15"/>
  <c r="L107" i="15"/>
  <c r="G105" i="14" s="1"/>
  <c r="L108" i="15"/>
  <c r="G106" i="14" s="1"/>
  <c r="L109" i="15"/>
  <c r="M274" i="15" s="1"/>
  <c r="C158" i="14"/>
  <c r="C157" i="14"/>
  <c r="C156" i="14"/>
  <c r="C155" i="14"/>
  <c r="C154" i="14"/>
  <c r="C146" i="14"/>
  <c r="C141" i="14"/>
  <c r="A135" i="14"/>
  <c r="A136" i="14" s="1"/>
  <c r="A137" i="14" s="1"/>
  <c r="A138" i="14" s="1"/>
  <c r="A139" i="14" s="1"/>
  <c r="A140" i="14" s="1"/>
  <c r="A141" i="14" s="1"/>
  <c r="A142" i="14" s="1"/>
  <c r="A143" i="14" s="1"/>
  <c r="A144" i="14" s="1"/>
  <c r="A145" i="14" s="1"/>
  <c r="A146" i="14" s="1"/>
  <c r="C113" i="14"/>
  <c r="C112" i="14"/>
  <c r="A109" i="14"/>
  <c r="A110" i="14" s="1"/>
  <c r="A111" i="14" s="1"/>
  <c r="A112" i="14" s="1"/>
  <c r="A113" i="14" s="1"/>
  <c r="A114" i="14" s="1"/>
  <c r="A115" i="14" s="1"/>
  <c r="C106" i="14"/>
  <c r="C105" i="14"/>
  <c r="C104" i="14"/>
  <c r="C103" i="14"/>
  <c r="C102" i="14"/>
  <c r="A98" i="14"/>
  <c r="A99" i="14" s="1"/>
  <c r="A100" i="14" s="1"/>
  <c r="A101" i="14" s="1"/>
  <c r="A102" i="14" s="1"/>
  <c r="C79" i="14"/>
  <c r="C78" i="14"/>
  <c r="C77" i="14"/>
  <c r="C76" i="14"/>
  <c r="C75" i="14"/>
  <c r="A51" i="14"/>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C26" i="14"/>
  <c r="C21" i="14"/>
  <c r="K326" i="13"/>
  <c r="F326" i="13"/>
  <c r="B326" i="13"/>
  <c r="K284" i="13"/>
  <c r="F284" i="13"/>
  <c r="B284" i="13"/>
  <c r="K230" i="13"/>
  <c r="F230" i="13"/>
  <c r="B230" i="13"/>
  <c r="K190" i="13"/>
  <c r="F190" i="13"/>
  <c r="B190" i="13"/>
  <c r="K142" i="13"/>
  <c r="F142" i="13"/>
  <c r="B142" i="13"/>
  <c r="K100" i="13"/>
  <c r="F100" i="13"/>
  <c r="B100" i="13"/>
  <c r="K46" i="13"/>
  <c r="F46" i="13"/>
  <c r="B46" i="13"/>
  <c r="C359" i="13"/>
  <c r="C358" i="13"/>
  <c r="C357" i="13"/>
  <c r="C356" i="13"/>
  <c r="C355" i="13"/>
  <c r="C347" i="13"/>
  <c r="C342" i="13"/>
  <c r="A336" i="13"/>
  <c r="A337" i="13" s="1"/>
  <c r="A338" i="13" s="1"/>
  <c r="A339" i="13" s="1"/>
  <c r="A340" i="13" s="1"/>
  <c r="A341" i="13" s="1"/>
  <c r="A342" i="13" s="1"/>
  <c r="A343" i="13" s="1"/>
  <c r="A344" i="13" s="1"/>
  <c r="A345" i="13" s="1"/>
  <c r="A346" i="13" s="1"/>
  <c r="A347" i="13" s="1"/>
  <c r="C309" i="13"/>
  <c r="C308" i="13"/>
  <c r="A305" i="13"/>
  <c r="A306" i="13"/>
  <c r="A307" i="13" s="1"/>
  <c r="A308" i="13" s="1"/>
  <c r="A309" i="13" s="1"/>
  <c r="A310" i="13" s="1"/>
  <c r="A311" i="13" s="1"/>
  <c r="C302" i="13"/>
  <c r="C301" i="13"/>
  <c r="C300" i="13"/>
  <c r="C299" i="13"/>
  <c r="C298" i="13"/>
  <c r="A294" i="13"/>
  <c r="A295" i="13" s="1"/>
  <c r="A296" i="13" s="1"/>
  <c r="A297" i="13" s="1"/>
  <c r="A298" i="13" s="1"/>
  <c r="C270" i="13"/>
  <c r="C269" i="13"/>
  <c r="C268" i="13"/>
  <c r="C267" i="13"/>
  <c r="C266" i="13"/>
  <c r="A242" i="13"/>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C206" i="13"/>
  <c r="C175" i="13"/>
  <c r="C174" i="13"/>
  <c r="C173" i="13"/>
  <c r="C172" i="13"/>
  <c r="C171" i="13"/>
  <c r="C163" i="13"/>
  <c r="C158" i="13"/>
  <c r="A152" i="13"/>
  <c r="A153" i="13" s="1"/>
  <c r="A154" i="13" s="1"/>
  <c r="A155" i="13" s="1"/>
  <c r="A156" i="13" s="1"/>
  <c r="A157" i="13" s="1"/>
  <c r="A158" i="13" s="1"/>
  <c r="A159" i="13" s="1"/>
  <c r="A160" i="13" s="1"/>
  <c r="A161" i="13" s="1"/>
  <c r="A162" i="13" s="1"/>
  <c r="A163" i="13" s="1"/>
  <c r="C125" i="13"/>
  <c r="C124" i="13"/>
  <c r="A121" i="13"/>
  <c r="A122" i="13"/>
  <c r="A123" i="13" s="1"/>
  <c r="A124" i="13" s="1"/>
  <c r="A125" i="13" s="1"/>
  <c r="A126" i="13" s="1"/>
  <c r="A127" i="13" s="1"/>
  <c r="C118" i="13"/>
  <c r="C117" i="13"/>
  <c r="C116" i="13"/>
  <c r="C115" i="13"/>
  <c r="C114" i="13"/>
  <c r="A110" i="13"/>
  <c r="A111" i="13" s="1"/>
  <c r="A112" i="13" s="1"/>
  <c r="A113" i="13" s="1"/>
  <c r="A114" i="13" s="1"/>
  <c r="C86" i="13"/>
  <c r="C85" i="13"/>
  <c r="C84" i="13"/>
  <c r="C83" i="13"/>
  <c r="C82" i="13"/>
  <c r="A58" i="13"/>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C27" i="13"/>
  <c r="C22" i="13"/>
  <c r="J303" i="12"/>
  <c r="F303" i="12"/>
  <c r="B303" i="12"/>
  <c r="J265" i="12"/>
  <c r="F265" i="12"/>
  <c r="B265" i="12"/>
  <c r="J215" i="12"/>
  <c r="F215" i="12"/>
  <c r="B215" i="12"/>
  <c r="J179" i="12"/>
  <c r="F179" i="12"/>
  <c r="B179" i="12"/>
  <c r="J133" i="12"/>
  <c r="F133" i="12"/>
  <c r="B133" i="12"/>
  <c r="J94" i="12"/>
  <c r="F94" i="12"/>
  <c r="B94" i="12"/>
  <c r="J43" i="12"/>
  <c r="F43" i="12"/>
  <c r="B43" i="12"/>
  <c r="C335" i="12"/>
  <c r="C334" i="12"/>
  <c r="C333" i="12"/>
  <c r="C332" i="12"/>
  <c r="C331" i="12"/>
  <c r="C323" i="12"/>
  <c r="C318" i="12"/>
  <c r="A312" i="12"/>
  <c r="A313" i="12" s="1"/>
  <c r="A314" i="12" s="1"/>
  <c r="A315" i="12" s="1"/>
  <c r="A316" i="12" s="1"/>
  <c r="A317" i="12" s="1"/>
  <c r="A318" i="12" s="1"/>
  <c r="A319" i="12" s="1"/>
  <c r="A320" i="12" s="1"/>
  <c r="A321" i="12" s="1"/>
  <c r="A322" i="12" s="1"/>
  <c r="A323" i="12" s="1"/>
  <c r="C289" i="12"/>
  <c r="C288" i="12"/>
  <c r="A285" i="12"/>
  <c r="A286" i="12" s="1"/>
  <c r="A287" i="12" s="1"/>
  <c r="A288" i="12" s="1"/>
  <c r="A289" i="12" s="1"/>
  <c r="A290" i="12" s="1"/>
  <c r="A291" i="12" s="1"/>
  <c r="C282" i="12"/>
  <c r="C281" i="12"/>
  <c r="C280" i="12"/>
  <c r="C279" i="12"/>
  <c r="C278" i="12"/>
  <c r="A274" i="12"/>
  <c r="A275" i="12" s="1"/>
  <c r="A276" i="12" s="1"/>
  <c r="A277" i="12" s="1"/>
  <c r="A278" i="12" s="1"/>
  <c r="C254" i="12"/>
  <c r="C253" i="12"/>
  <c r="C252" i="12"/>
  <c r="C251" i="12"/>
  <c r="C250" i="12"/>
  <c r="A226" i="12"/>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C199" i="12"/>
  <c r="C194" i="12"/>
  <c r="C21" i="12"/>
  <c r="C82" i="12"/>
  <c r="C81" i="12"/>
  <c r="C80" i="12"/>
  <c r="C79" i="12"/>
  <c r="C78" i="12"/>
  <c r="C118" i="12"/>
  <c r="C117" i="12"/>
  <c r="C111" i="12"/>
  <c r="C110" i="12"/>
  <c r="C109" i="12"/>
  <c r="C108" i="12"/>
  <c r="C107" i="12"/>
  <c r="C148" i="12"/>
  <c r="C153" i="12"/>
  <c r="C165" i="12"/>
  <c r="C164" i="12"/>
  <c r="C163" i="12"/>
  <c r="C162" i="12"/>
  <c r="C161" i="12"/>
  <c r="A142" i="12"/>
  <c r="A143" i="12"/>
  <c r="A144" i="12" s="1"/>
  <c r="A145" i="12" s="1"/>
  <c r="A146" i="12" s="1"/>
  <c r="A147" i="12" s="1"/>
  <c r="A148" i="12" s="1"/>
  <c r="A149" i="12" s="1"/>
  <c r="A150" i="12" s="1"/>
  <c r="A151" i="12" s="1"/>
  <c r="A152" i="12" s="1"/>
  <c r="A153" i="12" s="1"/>
  <c r="A114" i="12"/>
  <c r="A115" i="12" s="1"/>
  <c r="A116" i="12" s="1"/>
  <c r="A117" i="12" s="1"/>
  <c r="A118" i="12" s="1"/>
  <c r="A119" i="12" s="1"/>
  <c r="A120" i="12" s="1"/>
  <c r="A103" i="12"/>
  <c r="A104" i="12" s="1"/>
  <c r="A105" i="12" s="1"/>
  <c r="A106" i="12" s="1"/>
  <c r="A107" i="12" s="1"/>
  <c r="A54" i="12"/>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89" i="11"/>
  <c r="A90" i="11" s="1"/>
  <c r="A91" i="11" s="1"/>
  <c r="A92" i="11" s="1"/>
  <c r="A93" i="11" s="1"/>
  <c r="A94" i="11" s="1"/>
  <c r="A95" i="11" s="1"/>
  <c r="A78" i="11"/>
  <c r="A79" i="11" s="1"/>
  <c r="A80" i="11" s="1"/>
  <c r="A81" i="11" s="1"/>
  <c r="A82" i="11" s="1"/>
  <c r="B70" i="11"/>
  <c r="B5" i="11"/>
  <c r="G70" i="11"/>
  <c r="E70" i="11"/>
  <c r="A35" i="1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I1484" i="10"/>
  <c r="F1484" i="10"/>
  <c r="B1484" i="10"/>
  <c r="I1449" i="10"/>
  <c r="F1449" i="10"/>
  <c r="B1449" i="10"/>
  <c r="I1406" i="10"/>
  <c r="F1406" i="10"/>
  <c r="B1406" i="10"/>
  <c r="I1373" i="10"/>
  <c r="F1373" i="10"/>
  <c r="B1373" i="10"/>
  <c r="I1338" i="10"/>
  <c r="F1338" i="10"/>
  <c r="B1338" i="10"/>
  <c r="I1295" i="10"/>
  <c r="F1295" i="10"/>
  <c r="B1295" i="10"/>
  <c r="I1260" i="10"/>
  <c r="F1260" i="10"/>
  <c r="B1260" i="10"/>
  <c r="I1217" i="10"/>
  <c r="F1217" i="10"/>
  <c r="B1217" i="10"/>
  <c r="I1184" i="10"/>
  <c r="F1184" i="10"/>
  <c r="B1184" i="10"/>
  <c r="I1149" i="10"/>
  <c r="F1149" i="10"/>
  <c r="B1149" i="10"/>
  <c r="I1106" i="10"/>
  <c r="F1106" i="10"/>
  <c r="B1106" i="10"/>
  <c r="I1071" i="10"/>
  <c r="F1071" i="10"/>
  <c r="B1071" i="10"/>
  <c r="I1028" i="10"/>
  <c r="F1028" i="10"/>
  <c r="B1028" i="10"/>
  <c r="I995" i="10"/>
  <c r="F995" i="10"/>
  <c r="B995" i="10"/>
  <c r="I960" i="10"/>
  <c r="F960" i="10"/>
  <c r="B960" i="10"/>
  <c r="I915" i="10"/>
  <c r="F915" i="10"/>
  <c r="B915" i="10"/>
  <c r="I878" i="10"/>
  <c r="F878" i="10"/>
  <c r="B878" i="10"/>
  <c r="I832" i="10"/>
  <c r="F832" i="10"/>
  <c r="B832" i="10"/>
  <c r="I797" i="10"/>
  <c r="F797" i="10"/>
  <c r="B797" i="10"/>
  <c r="I760" i="10"/>
  <c r="F760" i="10"/>
  <c r="B760" i="10"/>
  <c r="I716" i="10"/>
  <c r="F716" i="10"/>
  <c r="B716" i="10"/>
  <c r="I682" i="10"/>
  <c r="F682" i="10"/>
  <c r="B682" i="10"/>
  <c r="I639" i="10"/>
  <c r="F639" i="10"/>
  <c r="B639" i="10"/>
  <c r="I607" i="10"/>
  <c r="F607" i="10"/>
  <c r="B607" i="10"/>
  <c r="I572" i="10"/>
  <c r="F572" i="10"/>
  <c r="B572" i="10"/>
  <c r="I529" i="10"/>
  <c r="F529" i="10"/>
  <c r="B529" i="10"/>
  <c r="I495" i="10"/>
  <c r="F495" i="10"/>
  <c r="B495" i="10"/>
  <c r="I452" i="10"/>
  <c r="F452" i="10"/>
  <c r="B452" i="10"/>
  <c r="I420" i="10"/>
  <c r="F420" i="10"/>
  <c r="B420" i="10"/>
  <c r="I385" i="10"/>
  <c r="F385" i="10"/>
  <c r="B385" i="10"/>
  <c r="J341" i="10"/>
  <c r="F341" i="10"/>
  <c r="B341" i="10"/>
  <c r="J306" i="10"/>
  <c r="F306" i="10"/>
  <c r="B306" i="10"/>
  <c r="J263" i="10"/>
  <c r="F263" i="10"/>
  <c r="B263" i="10"/>
  <c r="J231" i="10"/>
  <c r="F231" i="10"/>
  <c r="B231" i="10"/>
  <c r="J196" i="10"/>
  <c r="F196" i="10"/>
  <c r="B196" i="10"/>
  <c r="J152" i="10"/>
  <c r="F152" i="10"/>
  <c r="B152" i="10"/>
  <c r="J117" i="10"/>
  <c r="F117" i="10"/>
  <c r="B117" i="10"/>
  <c r="J72" i="10"/>
  <c r="F72" i="10"/>
  <c r="B72" i="10"/>
  <c r="J40" i="10"/>
  <c r="F40" i="10"/>
  <c r="B40" i="10"/>
  <c r="J5" i="10"/>
  <c r="F5" i="10"/>
  <c r="B5" i="10"/>
  <c r="A1492" i="10"/>
  <c r="A1493" i="10" s="1"/>
  <c r="A1494" i="10" s="1"/>
  <c r="A1495" i="10" s="1"/>
  <c r="A1496" i="10" s="1"/>
  <c r="A1497" i="10" s="1"/>
  <c r="A1498" i="10" s="1"/>
  <c r="A1499" i="10" s="1"/>
  <c r="A1500" i="10" s="1"/>
  <c r="A1501" i="10" s="1"/>
  <c r="A1502" i="10" s="1"/>
  <c r="A1503" i="10" s="1"/>
  <c r="A1468" i="10"/>
  <c r="A1469" i="10" s="1"/>
  <c r="A1470" i="10" s="1"/>
  <c r="A1471" i="10" s="1"/>
  <c r="A1472" i="10" s="1"/>
  <c r="A1473" i="10" s="1"/>
  <c r="A1474" i="10" s="1"/>
  <c r="A1457" i="10"/>
  <c r="A1458" i="10" s="1"/>
  <c r="A1459" i="10" s="1"/>
  <c r="A1460" i="10" s="1"/>
  <c r="A1461" i="10" s="1"/>
  <c r="A1415" i="10"/>
  <c r="A1416" i="10" s="1"/>
  <c r="A1417" i="10" s="1"/>
  <c r="A1418" i="10" s="1"/>
  <c r="A1419" i="10" s="1"/>
  <c r="A1420" i="10" s="1"/>
  <c r="A1421" i="10" s="1"/>
  <c r="A1422" i="10" s="1"/>
  <c r="A1423" i="10" s="1"/>
  <c r="A1424" i="10" s="1"/>
  <c r="A1425" i="10" s="1"/>
  <c r="A1426" i="10" s="1"/>
  <c r="A1427" i="10" s="1"/>
  <c r="A1428" i="10" s="1"/>
  <c r="A1429" i="10" s="1"/>
  <c r="A1430" i="10" s="1"/>
  <c r="A1431" i="10" s="1"/>
  <c r="A1432" i="10" s="1"/>
  <c r="A1433" i="10" s="1"/>
  <c r="A1434" i="10" s="1"/>
  <c r="A1435" i="10" s="1"/>
  <c r="A1436" i="10" s="1"/>
  <c r="A1437" i="10" s="1"/>
  <c r="A1438" i="10" s="1"/>
  <c r="A1303" i="10"/>
  <c r="A1304" i="10" s="1"/>
  <c r="A1305" i="10" s="1"/>
  <c r="A1306" i="10" s="1"/>
  <c r="A1307" i="10" s="1"/>
  <c r="A1308" i="10" s="1"/>
  <c r="A1309" i="10" s="1"/>
  <c r="A1310" i="10" s="1"/>
  <c r="A1311" i="10" s="1"/>
  <c r="A1312" i="10" s="1"/>
  <c r="A1313" i="10" s="1"/>
  <c r="A1314" i="10" s="1"/>
  <c r="A1279" i="10"/>
  <c r="A1280" i="10" s="1"/>
  <c r="A1281" i="10" s="1"/>
  <c r="A1282" i="10" s="1"/>
  <c r="A1283" i="10" s="1"/>
  <c r="A1284" i="10" s="1"/>
  <c r="A1285" i="10" s="1"/>
  <c r="A1268" i="10"/>
  <c r="A1269" i="10" s="1"/>
  <c r="A1270" i="10" s="1"/>
  <c r="A1271" i="10" s="1"/>
  <c r="A1272" i="10" s="1"/>
  <c r="A1226" i="10"/>
  <c r="A1227" i="10" s="1"/>
  <c r="A1228" i="10" s="1"/>
  <c r="A1229" i="10" s="1"/>
  <c r="A1230" i="10" s="1"/>
  <c r="A1231" i="10" s="1"/>
  <c r="A1232" i="10" s="1"/>
  <c r="A1233" i="10" s="1"/>
  <c r="A1234" i="10" s="1"/>
  <c r="A1235" i="10" s="1"/>
  <c r="A1236" i="10" s="1"/>
  <c r="A1237" i="10" s="1"/>
  <c r="A1238" i="10" s="1"/>
  <c r="A1239" i="10" s="1"/>
  <c r="A1240" i="10" s="1"/>
  <c r="A1241" i="10" s="1"/>
  <c r="A1242" i="10" s="1"/>
  <c r="A1243" i="10" s="1"/>
  <c r="A1244" i="10" s="1"/>
  <c r="A1245" i="10" s="1"/>
  <c r="A1246" i="10" s="1"/>
  <c r="A1247" i="10" s="1"/>
  <c r="A1248" i="10" s="1"/>
  <c r="A1249" i="10" s="1"/>
  <c r="A1114" i="10"/>
  <c r="A1115" i="10"/>
  <c r="A1116" i="10" s="1"/>
  <c r="A1117" i="10" s="1"/>
  <c r="A1118" i="10" s="1"/>
  <c r="A1119" i="10" s="1"/>
  <c r="A1120" i="10" s="1"/>
  <c r="A1121" i="10" s="1"/>
  <c r="A1122" i="10" s="1"/>
  <c r="A1123" i="10" s="1"/>
  <c r="A1124" i="10" s="1"/>
  <c r="A1125" i="10" s="1"/>
  <c r="A1090" i="10"/>
  <c r="A1091" i="10" s="1"/>
  <c r="A1092" i="10" s="1"/>
  <c r="A1093" i="10" s="1"/>
  <c r="A1094" i="10" s="1"/>
  <c r="A1095" i="10" s="1"/>
  <c r="A1096" i="10" s="1"/>
  <c r="A1079" i="10"/>
  <c r="A1080" i="10" s="1"/>
  <c r="A1081" i="10" s="1"/>
  <c r="A1082" i="10" s="1"/>
  <c r="A1083" i="10" s="1"/>
  <c r="A1037" i="10"/>
  <c r="A1038" i="10" s="1"/>
  <c r="A1039" i="10" s="1"/>
  <c r="A1040" i="10" s="1"/>
  <c r="A1041" i="10" s="1"/>
  <c r="A1042" i="10" s="1"/>
  <c r="A1043" i="10" s="1"/>
  <c r="A1044" i="10" s="1"/>
  <c r="A1045" i="10" s="1"/>
  <c r="A1046" i="10" s="1"/>
  <c r="A1047" i="10" s="1"/>
  <c r="A1048" i="10" s="1"/>
  <c r="A1049" i="10" s="1"/>
  <c r="A1050" i="10" s="1"/>
  <c r="A1051" i="10" s="1"/>
  <c r="A1052" i="10" s="1"/>
  <c r="A1053" i="10" s="1"/>
  <c r="A1054" i="10" s="1"/>
  <c r="A1055" i="10" s="1"/>
  <c r="A1056" i="10" s="1"/>
  <c r="A1057" i="10" s="1"/>
  <c r="A1058" i="10" s="1"/>
  <c r="A1059" i="10" s="1"/>
  <c r="A1060" i="10" s="1"/>
  <c r="A925" i="10"/>
  <c r="A926" i="10" s="1"/>
  <c r="A927" i="10" s="1"/>
  <c r="A928" i="10" s="1"/>
  <c r="A929" i="10" s="1"/>
  <c r="A930" i="10" s="1"/>
  <c r="A931" i="10" s="1"/>
  <c r="A932" i="10" s="1"/>
  <c r="A933" i="10" s="1"/>
  <c r="A934" i="10" s="1"/>
  <c r="A935" i="10" s="1"/>
  <c r="A936" i="10" s="1"/>
  <c r="A899" i="10"/>
  <c r="A900" i="10" s="1"/>
  <c r="A901" i="10" s="1"/>
  <c r="A902" i="10" s="1"/>
  <c r="A903" i="10" s="1"/>
  <c r="A904" i="10" s="1"/>
  <c r="A905" i="10" s="1"/>
  <c r="A888" i="10"/>
  <c r="A889" i="10" s="1"/>
  <c r="A890" i="10" s="1"/>
  <c r="A891" i="10" s="1"/>
  <c r="A892" i="10" s="1"/>
  <c r="A844" i="10"/>
  <c r="A845" i="10"/>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724" i="10"/>
  <c r="A725" i="10" s="1"/>
  <c r="A726" i="10" s="1"/>
  <c r="A727" i="10" s="1"/>
  <c r="A728" i="10" s="1"/>
  <c r="A729" i="10" s="1"/>
  <c r="A730" i="10" s="1"/>
  <c r="A731" i="10" s="1"/>
  <c r="A732" i="10" s="1"/>
  <c r="A733" i="10" s="1"/>
  <c r="A734" i="10" s="1"/>
  <c r="A735" i="10" s="1"/>
  <c r="A701" i="10"/>
  <c r="A702" i="10" s="1"/>
  <c r="A703" i="10" s="1"/>
  <c r="A704" i="10" s="1"/>
  <c r="A705" i="10" s="1"/>
  <c r="A706" i="10" s="1"/>
  <c r="A707" i="10" s="1"/>
  <c r="A690" i="10"/>
  <c r="A691" i="10" s="1"/>
  <c r="A692" i="10" s="1"/>
  <c r="A693" i="10" s="1"/>
  <c r="A694" i="10" s="1"/>
  <c r="A648" i="10"/>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537" i="10"/>
  <c r="A538" i="10" s="1"/>
  <c r="A539" i="10" s="1"/>
  <c r="A540" i="10" s="1"/>
  <c r="A541" i="10" s="1"/>
  <c r="A542" i="10" s="1"/>
  <c r="A543" i="10" s="1"/>
  <c r="A544" i="10" s="1"/>
  <c r="A545" i="10" s="1"/>
  <c r="A546" i="10" s="1"/>
  <c r="A547" i="10" s="1"/>
  <c r="A548" i="10" s="1"/>
  <c r="A514" i="10"/>
  <c r="A515" i="10" s="1"/>
  <c r="A516" i="10" s="1"/>
  <c r="A517" i="10" s="1"/>
  <c r="A518" i="10" s="1"/>
  <c r="A519" i="10" s="1"/>
  <c r="A520" i="10" s="1"/>
  <c r="A503" i="10"/>
  <c r="A504" i="10" s="1"/>
  <c r="A505" i="10" s="1"/>
  <c r="A506" i="10" s="1"/>
  <c r="A507" i="10" s="1"/>
  <c r="A461" i="10"/>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349" i="10"/>
  <c r="A350" i="10" s="1"/>
  <c r="A351" i="10" s="1"/>
  <c r="A352" i="10" s="1"/>
  <c r="A353" i="10" s="1"/>
  <c r="A354" i="10" s="1"/>
  <c r="A355" i="10" s="1"/>
  <c r="A356" i="10" s="1"/>
  <c r="A357" i="10" s="1"/>
  <c r="A358" i="10" s="1"/>
  <c r="A359" i="10" s="1"/>
  <c r="A360" i="10" s="1"/>
  <c r="A325" i="10"/>
  <c r="A326" i="10" s="1"/>
  <c r="A327" i="10" s="1"/>
  <c r="A328" i="10" s="1"/>
  <c r="A329" i="10" s="1"/>
  <c r="A330" i="10" s="1"/>
  <c r="A331" i="10" s="1"/>
  <c r="A314" i="10"/>
  <c r="A315" i="10" s="1"/>
  <c r="A316" i="10" s="1"/>
  <c r="A317" i="10" s="1"/>
  <c r="A318" i="10" s="1"/>
  <c r="A272" i="10"/>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160" i="10"/>
  <c r="A161" i="10" s="1"/>
  <c r="A162" i="10" s="1"/>
  <c r="A163" i="10" s="1"/>
  <c r="A164" i="10" s="1"/>
  <c r="A165" i="10" s="1"/>
  <c r="A166" i="10" s="1"/>
  <c r="A167" i="10" s="1"/>
  <c r="A168" i="10" s="1"/>
  <c r="A169" i="10" s="1"/>
  <c r="A170" i="10" s="1"/>
  <c r="A171" i="10" s="1"/>
  <c r="A136" i="10"/>
  <c r="A137" i="10"/>
  <c r="A138" i="10" s="1"/>
  <c r="A139" i="10" s="1"/>
  <c r="A140" i="10" s="1"/>
  <c r="A141" i="10" s="1"/>
  <c r="A142" i="10" s="1"/>
  <c r="A125" i="10"/>
  <c r="A126" i="10" s="1"/>
  <c r="A127" i="10" s="1"/>
  <c r="A128" i="10" s="1"/>
  <c r="A129" i="10" s="1"/>
  <c r="A82" i="10"/>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66" i="9"/>
  <c r="A167" i="9" s="1"/>
  <c r="A168" i="9" s="1"/>
  <c r="A169" i="9" s="1"/>
  <c r="A170" i="9" s="1"/>
  <c r="A171" i="9" s="1"/>
  <c r="A172" i="9" s="1"/>
  <c r="A173" i="9" s="1"/>
  <c r="A174" i="9" s="1"/>
  <c r="A175" i="9" s="1"/>
  <c r="A176" i="9" s="1"/>
  <c r="A177" i="9" s="1"/>
  <c r="H137" i="9"/>
  <c r="I137" i="9" s="1"/>
  <c r="H138" i="9"/>
  <c r="I138" i="9" s="1"/>
  <c r="A141" i="9"/>
  <c r="A142" i="9" s="1"/>
  <c r="A143" i="9" s="1"/>
  <c r="A144" i="9" s="1"/>
  <c r="A145" i="9" s="1"/>
  <c r="A146" i="9" s="1"/>
  <c r="A147" i="9" s="1"/>
  <c r="A130" i="9"/>
  <c r="A131" i="9" s="1"/>
  <c r="A132" i="9" s="1"/>
  <c r="A133" i="9" s="1"/>
  <c r="A134" i="9" s="1"/>
  <c r="A84" i="9"/>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H148" i="6"/>
  <c r="K148" i="6" s="1"/>
  <c r="H149" i="6"/>
  <c r="D133" i="10" s="1"/>
  <c r="A180" i="6"/>
  <c r="A181" i="6" s="1"/>
  <c r="A182" i="6" s="1"/>
  <c r="A183" i="6" s="1"/>
  <c r="A184" i="6" s="1"/>
  <c r="A185" i="6" s="1"/>
  <c r="A186" i="6" s="1"/>
  <c r="A187" i="6" s="1"/>
  <c r="A188" i="6" s="1"/>
  <c r="A189" i="6" s="1"/>
  <c r="A190" i="6" s="1"/>
  <c r="A191" i="6" s="1"/>
  <c r="A152" i="6"/>
  <c r="A153" i="6" s="1"/>
  <c r="A154" i="6" s="1"/>
  <c r="A155" i="6" s="1"/>
  <c r="A156" i="6" s="1"/>
  <c r="A157" i="6" s="1"/>
  <c r="A158" i="6" s="1"/>
  <c r="A141" i="6"/>
  <c r="A142" i="6" s="1"/>
  <c r="A143" i="6" s="1"/>
  <c r="A144" i="6" s="1"/>
  <c r="A145" i="6" s="1"/>
  <c r="A93" i="6"/>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M42" i="2"/>
  <c r="M41" i="2"/>
  <c r="M40" i="2"/>
  <c r="M39" i="2"/>
  <c r="M38" i="2"/>
  <c r="M24" i="2"/>
  <c r="AI21" i="1"/>
  <c r="U21" i="1"/>
  <c r="AI26" i="1"/>
  <c r="U26" i="1"/>
  <c r="M272" i="15"/>
  <c r="M273" i="15"/>
  <c r="AQ20" i="1"/>
  <c r="AQ21" i="1"/>
  <c r="W18" i="2"/>
  <c r="V18" i="2"/>
  <c r="T18" i="2"/>
  <c r="S18" i="2"/>
  <c r="R18" i="2"/>
  <c r="Q18" i="2"/>
  <c r="P18" i="2"/>
  <c r="O18" i="2"/>
  <c r="N18" i="2"/>
  <c r="I158" i="9"/>
  <c r="E158" i="9"/>
  <c r="B158" i="9"/>
  <c r="I122" i="9"/>
  <c r="E122" i="9"/>
  <c r="B122" i="9"/>
  <c r="I75" i="9"/>
  <c r="E75" i="9"/>
  <c r="B75" i="9"/>
  <c r="I43" i="9"/>
  <c r="E43" i="9"/>
  <c r="C43" i="9"/>
  <c r="H65" i="9"/>
  <c r="I65" i="9" s="1"/>
  <c r="H66" i="9"/>
  <c r="I66" i="9" s="1"/>
  <c r="K171" i="6"/>
  <c r="F171" i="6"/>
  <c r="B171" i="6"/>
  <c r="K132" i="6"/>
  <c r="F132" i="6"/>
  <c r="B132" i="6"/>
  <c r="K83" i="6"/>
  <c r="F83" i="6"/>
  <c r="B83" i="6"/>
  <c r="K46" i="6"/>
  <c r="F46" i="6"/>
  <c r="B46" i="6"/>
  <c r="K146" i="3"/>
  <c r="F146" i="3"/>
  <c r="B146" i="3"/>
  <c r="K112" i="3"/>
  <c r="F112" i="3"/>
  <c r="B112" i="3"/>
  <c r="K69" i="3"/>
  <c r="F69" i="3"/>
  <c r="B69" i="3"/>
  <c r="K39" i="3"/>
  <c r="F39" i="3"/>
  <c r="B39" i="3"/>
  <c r="L5" i="2"/>
  <c r="Q5" i="2"/>
  <c r="V5" i="2"/>
  <c r="D22" i="14"/>
  <c r="E22" i="14"/>
  <c r="F22" i="14"/>
  <c r="H144" i="6"/>
  <c r="H69" i="6"/>
  <c r="D62" i="10" s="1"/>
  <c r="L223" i="15"/>
  <c r="L224" i="15"/>
  <c r="L225" i="15"/>
  <c r="L226" i="15"/>
  <c r="L227" i="15"/>
  <c r="L228" i="15"/>
  <c r="L229" i="15"/>
  <c r="L230" i="15"/>
  <c r="L231" i="15"/>
  <c r="G228" i="14" s="1"/>
  <c r="I228" i="14" s="1"/>
  <c r="L232" i="15"/>
  <c r="D475" i="14"/>
  <c r="D487" i="14"/>
  <c r="D639" i="14"/>
  <c r="D651" i="14"/>
  <c r="L195" i="15"/>
  <c r="L30" i="15"/>
  <c r="H52" i="9"/>
  <c r="I52" i="9" s="1"/>
  <c r="H53" i="9"/>
  <c r="I53" i="9" s="1"/>
  <c r="H70" i="6"/>
  <c r="K70" i="6" s="1"/>
  <c r="AC29" i="1"/>
  <c r="G29" i="1" s="1"/>
  <c r="AC30" i="1"/>
  <c r="G30" i="1" s="1"/>
  <c r="I30" i="1" s="1"/>
  <c r="E29" i="11" s="1"/>
  <c r="AQ29" i="1"/>
  <c r="M29" i="1" s="1"/>
  <c r="AQ30" i="1"/>
  <c r="M30" i="1" s="1"/>
  <c r="O30" i="1" s="1"/>
  <c r="G221" i="14"/>
  <c r="H186" i="14"/>
  <c r="F186" i="14"/>
  <c r="E186" i="14"/>
  <c r="D186" i="14"/>
  <c r="D109" i="15"/>
  <c r="AC19" i="1"/>
  <c r="AC20" i="1"/>
  <c r="AC21" i="1"/>
  <c r="D659" i="15"/>
  <c r="D647" i="15"/>
  <c r="D491" i="15"/>
  <c r="D479" i="15"/>
  <c r="AD345" i="15"/>
  <c r="O188" i="15"/>
  <c r="D326" i="15"/>
  <c r="L325" i="15"/>
  <c r="G322" i="14" s="1"/>
  <c r="I322" i="14" s="1"/>
  <c r="L324" i="15"/>
  <c r="G321" i="14"/>
  <c r="I321" i="14" s="1"/>
  <c r="L323" i="15"/>
  <c r="G320" i="14" s="1"/>
  <c r="I320" i="14" s="1"/>
  <c r="L322" i="15"/>
  <c r="G319" i="14" s="1"/>
  <c r="I319" i="14" s="1"/>
  <c r="L321" i="15"/>
  <c r="G318" i="14"/>
  <c r="I318" i="14" s="1"/>
  <c r="L320" i="15"/>
  <c r="G317" i="14"/>
  <c r="I317" i="14" s="1"/>
  <c r="L319" i="15"/>
  <c r="G316" i="14" s="1"/>
  <c r="I316" i="14" s="1"/>
  <c r="L318" i="15"/>
  <c r="G315" i="14" s="1"/>
  <c r="I315" i="14" s="1"/>
  <c r="L317" i="15"/>
  <c r="G314" i="14" s="1"/>
  <c r="I314" i="14" s="1"/>
  <c r="L316" i="15"/>
  <c r="G313" i="14" s="1"/>
  <c r="I313" i="14" s="1"/>
  <c r="D314" i="15"/>
  <c r="L313" i="15"/>
  <c r="G310" i="14" s="1"/>
  <c r="I310" i="14" s="1"/>
  <c r="L312" i="15"/>
  <c r="L311" i="15"/>
  <c r="L310" i="15"/>
  <c r="L309" i="15"/>
  <c r="M309" i="15" s="1"/>
  <c r="L308" i="15"/>
  <c r="L307" i="15"/>
  <c r="L306" i="15"/>
  <c r="L305" i="15"/>
  <c r="L304" i="15"/>
  <c r="L303" i="15"/>
  <c r="L302" i="15"/>
  <c r="L301" i="15"/>
  <c r="D161" i="15"/>
  <c r="D149" i="15"/>
  <c r="L282" i="15"/>
  <c r="G279" i="14" s="1"/>
  <c r="I279" i="14" s="1"/>
  <c r="L281" i="15"/>
  <c r="G278" i="14" s="1"/>
  <c r="I278" i="14" s="1"/>
  <c r="L280" i="15"/>
  <c r="G277" i="14" s="1"/>
  <c r="I277" i="14" s="1"/>
  <c r="L279" i="15"/>
  <c r="G276" i="14" s="1"/>
  <c r="I276" i="14" s="1"/>
  <c r="L278" i="15"/>
  <c r="G275" i="14" s="1"/>
  <c r="I275" i="14" s="1"/>
  <c r="L277" i="15"/>
  <c r="G274" i="14" s="1"/>
  <c r="I274" i="14" s="1"/>
  <c r="L276" i="15"/>
  <c r="G273" i="14" s="1"/>
  <c r="I273" i="14" s="1"/>
  <c r="L275" i="15"/>
  <c r="G272" i="14" s="1"/>
  <c r="I272" i="14" s="1"/>
  <c r="I271" i="14"/>
  <c r="J271" i="14" s="1"/>
  <c r="L271" i="15"/>
  <c r="G268" i="14" s="1"/>
  <c r="I268" i="14" s="1"/>
  <c r="L270" i="15"/>
  <c r="G267" i="14" s="1"/>
  <c r="I267" i="14" s="1"/>
  <c r="L269" i="15"/>
  <c r="G266" i="14"/>
  <c r="I266" i="14" s="1"/>
  <c r="L268" i="15"/>
  <c r="G265" i="14" s="1"/>
  <c r="I265" i="14" s="1"/>
  <c r="L267" i="15"/>
  <c r="G264" i="14" s="1"/>
  <c r="I264" i="14" s="1"/>
  <c r="L266" i="15"/>
  <c r="G263" i="14"/>
  <c r="I263" i="14" s="1"/>
  <c r="L265" i="15"/>
  <c r="G262" i="14" s="1"/>
  <c r="I262" i="14" s="1"/>
  <c r="L264" i="15"/>
  <c r="G261" i="14"/>
  <c r="I261" i="14" s="1"/>
  <c r="L246" i="15"/>
  <c r="G243" i="14" s="1"/>
  <c r="I243" i="14" s="1"/>
  <c r="L245" i="15"/>
  <c r="G242" i="14" s="1"/>
  <c r="I242" i="14" s="1"/>
  <c r="L244" i="15"/>
  <c r="G241" i="14" s="1"/>
  <c r="I241" i="14" s="1"/>
  <c r="L243" i="15"/>
  <c r="G240" i="14" s="1"/>
  <c r="I240" i="14" s="1"/>
  <c r="L242" i="15"/>
  <c r="G239" i="14" s="1"/>
  <c r="I239" i="14" s="1"/>
  <c r="L241" i="15"/>
  <c r="L240" i="15"/>
  <c r="G237" i="14" s="1"/>
  <c r="I237" i="14" s="1"/>
  <c r="L239" i="15"/>
  <c r="G236" i="14" s="1"/>
  <c r="I236" i="14" s="1"/>
  <c r="L238" i="15"/>
  <c r="G235" i="14" s="1"/>
  <c r="I235" i="14" s="1"/>
  <c r="L237" i="15"/>
  <c r="G234" i="14" s="1"/>
  <c r="I234" i="14" s="1"/>
  <c r="L236" i="15"/>
  <c r="G233" i="14" s="1"/>
  <c r="I233" i="14" s="1"/>
  <c r="L235" i="15"/>
  <c r="G232" i="14" s="1"/>
  <c r="I232" i="14" s="1"/>
  <c r="L234" i="15"/>
  <c r="G231" i="14" s="1"/>
  <c r="I231" i="14" s="1"/>
  <c r="L233" i="15"/>
  <c r="G230" i="14" s="1"/>
  <c r="I230" i="14" s="1"/>
  <c r="G229" i="14"/>
  <c r="I229" i="14" s="1"/>
  <c r="G227" i="14"/>
  <c r="I227" i="14" s="1"/>
  <c r="G226" i="14"/>
  <c r="I226" i="14" s="1"/>
  <c r="G225" i="14"/>
  <c r="I225" i="14" s="1"/>
  <c r="G224" i="14"/>
  <c r="I224" i="14" s="1"/>
  <c r="G223" i="14"/>
  <c r="I223" i="14" s="1"/>
  <c r="G222" i="14"/>
  <c r="I222" i="14" s="1"/>
  <c r="G220" i="14"/>
  <c r="I220" i="14" s="1"/>
  <c r="L222" i="15"/>
  <c r="G219" i="14" s="1"/>
  <c r="I219" i="14" s="1"/>
  <c r="L221" i="15"/>
  <c r="G218" i="14" s="1"/>
  <c r="I218" i="14" s="1"/>
  <c r="L220" i="15"/>
  <c r="G217" i="14" s="1"/>
  <c r="I217" i="14" s="1"/>
  <c r="L219" i="15"/>
  <c r="G216" i="14"/>
  <c r="I216" i="14" s="1"/>
  <c r="L218" i="15"/>
  <c r="G215" i="14" s="1"/>
  <c r="I215" i="14" s="1"/>
  <c r="L217" i="15"/>
  <c r="G214" i="14" s="1"/>
  <c r="I214" i="14" s="1"/>
  <c r="L216" i="15"/>
  <c r="G213" i="14"/>
  <c r="I213" i="14" s="1"/>
  <c r="L215" i="15"/>
  <c r="G212" i="14" s="1"/>
  <c r="I212" i="14" s="1"/>
  <c r="J212" i="14" s="1"/>
  <c r="F32" i="11" s="1"/>
  <c r="L197" i="15"/>
  <c r="L196" i="15"/>
  <c r="L194" i="15"/>
  <c r="G193" i="14" s="1"/>
  <c r="I193" i="14" s="1"/>
  <c r="L193" i="15"/>
  <c r="L192" i="15"/>
  <c r="L191" i="15"/>
  <c r="L190" i="15"/>
  <c r="N188" i="15"/>
  <c r="N283" i="15" s="1"/>
  <c r="N314" i="15" s="1"/>
  <c r="N326" i="15" s="1"/>
  <c r="K188" i="15"/>
  <c r="K283" i="15" s="1"/>
  <c r="J188" i="15"/>
  <c r="J283" i="15" s="1"/>
  <c r="J314" i="15" s="1"/>
  <c r="J326" i="15" s="1"/>
  <c r="I188" i="15"/>
  <c r="I283" i="15" s="1"/>
  <c r="I314" i="15" s="1"/>
  <c r="I326" i="15" s="1"/>
  <c r="H188" i="15"/>
  <c r="H283" i="15" s="1"/>
  <c r="H314" i="15" s="1"/>
  <c r="H326" i="15" s="1"/>
  <c r="G188" i="15"/>
  <c r="G283" i="15" s="1"/>
  <c r="G314" i="15" s="1"/>
  <c r="G326" i="15" s="1"/>
  <c r="F188" i="15"/>
  <c r="F283" i="15" s="1"/>
  <c r="F314" i="15" s="1"/>
  <c r="F326" i="15" s="1"/>
  <c r="E188" i="15"/>
  <c r="E283" i="15" s="1"/>
  <c r="E314" i="15" s="1"/>
  <c r="L187" i="15"/>
  <c r="G185" i="14" s="1"/>
  <c r="I185" i="14" s="1"/>
  <c r="L186" i="15"/>
  <c r="G184" i="14" s="1"/>
  <c r="I184" i="14" s="1"/>
  <c r="L185" i="15"/>
  <c r="G183" i="14" s="1"/>
  <c r="I183" i="14" s="1"/>
  <c r="L184" i="15"/>
  <c r="G182" i="14" s="1"/>
  <c r="I182" i="14" s="1"/>
  <c r="L183" i="15"/>
  <c r="G181" i="14" s="1"/>
  <c r="I181" i="14" s="1"/>
  <c r="L182" i="15"/>
  <c r="G180" i="14" s="1"/>
  <c r="I180" i="14" s="1"/>
  <c r="L181" i="15"/>
  <c r="G179" i="14" s="1"/>
  <c r="I179" i="14" s="1"/>
  <c r="L180" i="15"/>
  <c r="G178" i="14" s="1"/>
  <c r="I178" i="14" s="1"/>
  <c r="L160" i="15"/>
  <c r="G158" i="14" s="1"/>
  <c r="I158" i="14" s="1"/>
  <c r="J322" i="14" s="1"/>
  <c r="F122" i="11" s="1"/>
  <c r="L159" i="15"/>
  <c r="G157" i="14" s="1"/>
  <c r="L158" i="15"/>
  <c r="G156" i="14" s="1"/>
  <c r="I156" i="14" s="1"/>
  <c r="L157" i="15"/>
  <c r="G155" i="14" s="1"/>
  <c r="L156" i="15"/>
  <c r="G154" i="14" s="1"/>
  <c r="L155" i="15"/>
  <c r="G153" i="14" s="1"/>
  <c r="L154" i="15"/>
  <c r="G152" i="14" s="1"/>
  <c r="I152" i="14" s="1"/>
  <c r="L153" i="15"/>
  <c r="G151" i="14" s="1"/>
  <c r="L152" i="15"/>
  <c r="G150" i="14" s="1"/>
  <c r="I150" i="14" s="1"/>
  <c r="L151" i="15"/>
  <c r="G149" i="14" s="1"/>
  <c r="L150" i="15"/>
  <c r="L137" i="15"/>
  <c r="G135" i="14" s="1"/>
  <c r="I135" i="14" s="1"/>
  <c r="L138" i="15"/>
  <c r="M303" i="15" s="1"/>
  <c r="L139" i="15"/>
  <c r="G137" i="14" s="1"/>
  <c r="I137" i="14" s="1"/>
  <c r="L140" i="15"/>
  <c r="M305" i="15" s="1"/>
  <c r="L141" i="15"/>
  <c r="G139" i="14" s="1"/>
  <c r="I139" i="14" s="1"/>
  <c r="L142" i="15"/>
  <c r="M307" i="15" s="1"/>
  <c r="L143" i="15"/>
  <c r="G141" i="14" s="1"/>
  <c r="I141" i="14" s="1"/>
  <c r="M308" i="15"/>
  <c r="L144" i="15"/>
  <c r="I154" i="14"/>
  <c r="L145" i="15"/>
  <c r="G143" i="14" s="1"/>
  <c r="I143" i="14" s="1"/>
  <c r="L146" i="15"/>
  <c r="M311" i="15"/>
  <c r="L147" i="15"/>
  <c r="G145" i="14" s="1"/>
  <c r="I145" i="14" s="1"/>
  <c r="L148" i="15"/>
  <c r="M313" i="15" s="1"/>
  <c r="L100" i="15"/>
  <c r="M265" i="15" s="1"/>
  <c r="L101" i="15"/>
  <c r="M266" i="15" s="1"/>
  <c r="L102" i="15"/>
  <c r="M267" i="15" s="1"/>
  <c r="L103" i="15"/>
  <c r="M268" i="15" s="1"/>
  <c r="L104" i="15"/>
  <c r="M269" i="15" s="1"/>
  <c r="L105" i="15"/>
  <c r="M270" i="15" s="1"/>
  <c r="L106" i="15"/>
  <c r="M271" i="15" s="1"/>
  <c r="L110" i="15"/>
  <c r="M275" i="15" s="1"/>
  <c r="L111" i="15"/>
  <c r="M276" i="15" s="1"/>
  <c r="L112" i="15"/>
  <c r="L113" i="15"/>
  <c r="M278" i="15" s="1"/>
  <c r="L114" i="15"/>
  <c r="M279" i="15" s="1"/>
  <c r="L115" i="15"/>
  <c r="M280" i="15" s="1"/>
  <c r="L116" i="15"/>
  <c r="L117" i="15"/>
  <c r="M282" i="15" s="1"/>
  <c r="L51" i="15"/>
  <c r="G49" i="14" s="1"/>
  <c r="I49" i="14" s="1"/>
  <c r="L52" i="15"/>
  <c r="G50" i="14" s="1"/>
  <c r="I50" i="14" s="1"/>
  <c r="L53" i="15"/>
  <c r="G51" i="14" s="1"/>
  <c r="I51" i="14" s="1"/>
  <c r="L54" i="15"/>
  <c r="G52" i="14" s="1"/>
  <c r="I52" i="14" s="1"/>
  <c r="J216" i="14" s="1"/>
  <c r="F36" i="11" s="1"/>
  <c r="L55" i="15"/>
  <c r="G53" i="14" s="1"/>
  <c r="I53" i="14" s="1"/>
  <c r="L56" i="15"/>
  <c r="G54" i="14" s="1"/>
  <c r="I54" i="14" s="1"/>
  <c r="L57" i="15"/>
  <c r="G55" i="14" s="1"/>
  <c r="I55" i="14" s="1"/>
  <c r="L58" i="15"/>
  <c r="G56" i="14" s="1"/>
  <c r="I56" i="14" s="1"/>
  <c r="L59" i="15"/>
  <c r="G57" i="14" s="1"/>
  <c r="I57" i="14" s="1"/>
  <c r="L60" i="15"/>
  <c r="G58" i="14" s="1"/>
  <c r="I58" i="14" s="1"/>
  <c r="J222" i="14" s="1"/>
  <c r="F42" i="11" s="1"/>
  <c r="L61" i="15"/>
  <c r="G59" i="14" s="1"/>
  <c r="I59" i="14" s="1"/>
  <c r="L62" i="15"/>
  <c r="G60" i="14" s="1"/>
  <c r="I60" i="14" s="1"/>
  <c r="J224" i="14" s="1"/>
  <c r="F44" i="11" s="1"/>
  <c r="L63" i="15"/>
  <c r="G61" i="14" s="1"/>
  <c r="I61" i="14" s="1"/>
  <c r="L64" i="15"/>
  <c r="G62" i="14" s="1"/>
  <c r="I62" i="14" s="1"/>
  <c r="J226" i="14" s="1"/>
  <c r="F46" i="11" s="1"/>
  <c r="L65" i="15"/>
  <c r="G63" i="14" s="1"/>
  <c r="I63" i="14" s="1"/>
  <c r="L66" i="15"/>
  <c r="G64" i="14" s="1"/>
  <c r="I64" i="14" s="1"/>
  <c r="L67" i="15"/>
  <c r="G65" i="14" s="1"/>
  <c r="I65" i="14" s="1"/>
  <c r="L68" i="15"/>
  <c r="G66" i="14" s="1"/>
  <c r="I66" i="14" s="1"/>
  <c r="L69" i="15"/>
  <c r="G67" i="14" s="1"/>
  <c r="I67" i="14" s="1"/>
  <c r="L70" i="15"/>
  <c r="G68" i="14" s="1"/>
  <c r="I68" i="14" s="1"/>
  <c r="L71" i="15"/>
  <c r="G69" i="14" s="1"/>
  <c r="I69" i="14" s="1"/>
  <c r="L72" i="15"/>
  <c r="G70" i="14" s="1"/>
  <c r="I70" i="14" s="1"/>
  <c r="L73" i="15"/>
  <c r="G71" i="14" s="1"/>
  <c r="I71" i="14" s="1"/>
  <c r="L74" i="15"/>
  <c r="G72" i="14" s="1"/>
  <c r="I72" i="14" s="1"/>
  <c r="L75" i="15"/>
  <c r="G73" i="14" s="1"/>
  <c r="I73" i="14" s="1"/>
  <c r="L76" i="15"/>
  <c r="L77" i="15"/>
  <c r="G75" i="14" s="1"/>
  <c r="I75" i="14" s="1"/>
  <c r="L78" i="15"/>
  <c r="G76" i="14" s="1"/>
  <c r="I76" i="14" s="1"/>
  <c r="L79" i="15"/>
  <c r="G77" i="14" s="1"/>
  <c r="I77" i="14" s="1"/>
  <c r="J241" i="14" s="1"/>
  <c r="F61" i="11" s="1"/>
  <c r="L80" i="15"/>
  <c r="G78" i="14" s="1"/>
  <c r="I78" i="14" s="1"/>
  <c r="L81" i="15"/>
  <c r="G79" i="14" s="1"/>
  <c r="I79" i="14" s="1"/>
  <c r="L32" i="15"/>
  <c r="G31" i="14" s="1"/>
  <c r="I31" i="14" s="1"/>
  <c r="L31" i="15"/>
  <c r="G30" i="14" s="1"/>
  <c r="I30" i="14" s="1"/>
  <c r="L29" i="15"/>
  <c r="G28" i="14" s="1"/>
  <c r="I28" i="14" s="1"/>
  <c r="L28" i="15"/>
  <c r="G27" i="14" s="1"/>
  <c r="I27" i="14" s="1"/>
  <c r="L27" i="15"/>
  <c r="G26" i="14" s="1"/>
  <c r="I26" i="14" s="1"/>
  <c r="L26" i="15"/>
  <c r="M191" i="15" s="1"/>
  <c r="L25" i="15"/>
  <c r="G24" i="14" s="1"/>
  <c r="I24" i="14" s="1"/>
  <c r="L24" i="15"/>
  <c r="L16" i="15"/>
  <c r="G15" i="14" s="1"/>
  <c r="L17" i="15"/>
  <c r="G16" i="14" s="1"/>
  <c r="I16" i="14" s="1"/>
  <c r="J180" i="14" s="1"/>
  <c r="F15" i="11" s="1"/>
  <c r="L18" i="15"/>
  <c r="G17" i="14" s="1"/>
  <c r="I17" i="14" s="1"/>
  <c r="L19" i="15"/>
  <c r="G18" i="14" s="1"/>
  <c r="I18" i="14" s="1"/>
  <c r="L20" i="15"/>
  <c r="G19" i="14" s="1"/>
  <c r="I19" i="14" s="1"/>
  <c r="L21" i="15"/>
  <c r="G20" i="14" s="1"/>
  <c r="I20" i="14" s="1"/>
  <c r="L22" i="15"/>
  <c r="G21" i="14" s="1"/>
  <c r="I21" i="14" s="1"/>
  <c r="N23" i="15"/>
  <c r="M23" i="15"/>
  <c r="K23" i="15"/>
  <c r="K118" i="15" s="1"/>
  <c r="K149" i="15" s="1"/>
  <c r="K161" i="15" s="1"/>
  <c r="J23" i="15"/>
  <c r="J118" i="15" s="1"/>
  <c r="J149" i="15" s="1"/>
  <c r="J161" i="15" s="1"/>
  <c r="I23" i="15"/>
  <c r="I118" i="15" s="1"/>
  <c r="I149" i="15" s="1"/>
  <c r="I161" i="15" s="1"/>
  <c r="H23" i="15"/>
  <c r="H118" i="15" s="1"/>
  <c r="H149" i="15" s="1"/>
  <c r="H161" i="15" s="1"/>
  <c r="G23" i="15"/>
  <c r="G118" i="15" s="1"/>
  <c r="G149" i="15" s="1"/>
  <c r="G161" i="15" s="1"/>
  <c r="F23" i="15"/>
  <c r="F118" i="15" s="1"/>
  <c r="F149" i="15" s="1"/>
  <c r="F161" i="15" s="1"/>
  <c r="E23" i="15"/>
  <c r="E118" i="15" s="1"/>
  <c r="E149" i="15" s="1"/>
  <c r="E161" i="15" s="1"/>
  <c r="H22" i="14"/>
  <c r="H116" i="14" s="1"/>
  <c r="H147" i="14" s="1"/>
  <c r="H159" i="14" s="1"/>
  <c r="M16" i="16" s="1"/>
  <c r="F116" i="14"/>
  <c r="F147" i="14" s="1"/>
  <c r="F159" i="14" s="1"/>
  <c r="I16" i="16" s="1"/>
  <c r="E116" i="14"/>
  <c r="D116" i="14"/>
  <c r="D360" i="13"/>
  <c r="D348" i="13"/>
  <c r="D164" i="13"/>
  <c r="L23" i="13"/>
  <c r="K23" i="13"/>
  <c r="J23" i="13"/>
  <c r="I23" i="13"/>
  <c r="H23" i="13"/>
  <c r="G23" i="13"/>
  <c r="F23" i="13"/>
  <c r="A152" i="3"/>
  <c r="A153" i="3" s="1"/>
  <c r="A154" i="3" s="1"/>
  <c r="A155" i="3" s="1"/>
  <c r="A156" i="3" s="1"/>
  <c r="A157" i="3" s="1"/>
  <c r="A158" i="3" s="1"/>
  <c r="A159" i="3" s="1"/>
  <c r="A160" i="3" s="1"/>
  <c r="A161" i="3" s="1"/>
  <c r="A162" i="3" s="1"/>
  <c r="A163" i="3" s="1"/>
  <c r="A129" i="3"/>
  <c r="A130" i="3" s="1"/>
  <c r="A131" i="3" s="1"/>
  <c r="A132" i="3" s="1"/>
  <c r="A133" i="3" s="1"/>
  <c r="A134" i="3" s="1"/>
  <c r="A135" i="3" s="1"/>
  <c r="A118" i="3"/>
  <c r="A119" i="3"/>
  <c r="A120" i="3" s="1"/>
  <c r="A121" i="3" s="1"/>
  <c r="A122" i="3" s="1"/>
  <c r="A77" i="3"/>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K52" i="3"/>
  <c r="K136" i="3" s="1"/>
  <c r="K164" i="3" s="1"/>
  <c r="K176" i="3" s="1"/>
  <c r="J52" i="3"/>
  <c r="J136" i="3" s="1"/>
  <c r="J164" i="3" s="1"/>
  <c r="J176" i="3" s="1"/>
  <c r="I52" i="3"/>
  <c r="I136" i="3" s="1"/>
  <c r="I164" i="3" s="1"/>
  <c r="I176" i="3" s="1"/>
  <c r="H52" i="3"/>
  <c r="H136" i="3" s="1"/>
  <c r="H164" i="3" s="1"/>
  <c r="H176" i="3" s="1"/>
  <c r="G52" i="3"/>
  <c r="G136" i="3" s="1"/>
  <c r="G164" i="3" s="1"/>
  <c r="G176" i="3" s="1"/>
  <c r="F52" i="3"/>
  <c r="F136" i="3" s="1"/>
  <c r="F164" i="3" s="1"/>
  <c r="F176" i="3" s="1"/>
  <c r="E52" i="3"/>
  <c r="E136" i="3" s="1"/>
  <c r="E164" i="3" s="1"/>
  <c r="E176" i="3" s="1"/>
  <c r="D52" i="3"/>
  <c r="D136" i="3" s="1"/>
  <c r="D164" i="3" s="1"/>
  <c r="D176" i="3" s="1"/>
  <c r="G19" i="1"/>
  <c r="AQ31" i="1"/>
  <c r="M31" i="1" s="1"/>
  <c r="O31" i="1" s="1"/>
  <c r="AQ28" i="1"/>
  <c r="M28" i="1" s="1"/>
  <c r="O28" i="1" s="1"/>
  <c r="AQ27" i="1"/>
  <c r="M27" i="1" s="1"/>
  <c r="O27" i="1" s="1"/>
  <c r="AQ26" i="1"/>
  <c r="M26" i="1" s="1"/>
  <c r="O26" i="1" s="1"/>
  <c r="AQ25" i="1"/>
  <c r="M25" i="1" s="1"/>
  <c r="O25" i="1" s="1"/>
  <c r="AQ24" i="1"/>
  <c r="M24" i="1" s="1"/>
  <c r="O24" i="1" s="1"/>
  <c r="AQ23" i="1"/>
  <c r="AS22" i="1"/>
  <c r="AS32" i="1" s="1"/>
  <c r="AR22" i="1"/>
  <c r="AR32" i="1" s="1"/>
  <c r="AP22" i="1"/>
  <c r="AP32" i="1" s="1"/>
  <c r="AO22" i="1"/>
  <c r="AO32" i="1" s="1"/>
  <c r="AN22" i="1"/>
  <c r="AN32" i="1" s="1"/>
  <c r="AM22" i="1"/>
  <c r="AM32" i="1" s="1"/>
  <c r="AL22" i="1"/>
  <c r="AL32" i="1" s="1"/>
  <c r="AK22" i="1"/>
  <c r="AK32" i="1" s="1"/>
  <c r="AJ22" i="1"/>
  <c r="AJ32" i="1" s="1"/>
  <c r="AQ19" i="1"/>
  <c r="M19" i="1" s="1"/>
  <c r="O19" i="1" s="1"/>
  <c r="AQ18" i="1"/>
  <c r="M18" i="1" s="1"/>
  <c r="O18" i="1" s="1"/>
  <c r="AQ17" i="1"/>
  <c r="M17" i="1" s="1"/>
  <c r="O17" i="1" s="1"/>
  <c r="AQ16" i="1"/>
  <c r="M16" i="1" s="1"/>
  <c r="O16" i="1" s="1"/>
  <c r="AQ15" i="1"/>
  <c r="M15" i="1" s="1"/>
  <c r="O15" i="1" s="1"/>
  <c r="AQ14" i="1"/>
  <c r="AE22" i="1"/>
  <c r="AE32" i="1" s="1"/>
  <c r="AD22" i="1"/>
  <c r="AD32" i="1" s="1"/>
  <c r="AB22" i="1"/>
  <c r="AB32" i="1" s="1"/>
  <c r="AA22" i="1"/>
  <c r="AA32" i="1" s="1"/>
  <c r="Z22" i="1"/>
  <c r="Z32" i="1" s="1"/>
  <c r="Y22" i="1"/>
  <c r="Y32" i="1" s="1"/>
  <c r="X22" i="1"/>
  <c r="X32" i="1" s="1"/>
  <c r="W22" i="1"/>
  <c r="W32" i="1" s="1"/>
  <c r="V22" i="1"/>
  <c r="V32" i="1" s="1"/>
  <c r="AC31" i="1"/>
  <c r="G31" i="1" s="1"/>
  <c r="I31" i="1" s="1"/>
  <c r="E30" i="11" s="1"/>
  <c r="Q22" i="1"/>
  <c r="Q32" i="1" s="1"/>
  <c r="P22" i="1"/>
  <c r="P32" i="1" s="1"/>
  <c r="N22" i="1"/>
  <c r="N32" i="1" s="1"/>
  <c r="L22" i="1"/>
  <c r="L32" i="1" s="1"/>
  <c r="K22" i="1"/>
  <c r="K32" i="1" s="1"/>
  <c r="J22" i="1"/>
  <c r="J32" i="1" s="1"/>
  <c r="H22" i="1"/>
  <c r="H32" i="1" s="1"/>
  <c r="F22" i="1"/>
  <c r="F32" i="1" s="1"/>
  <c r="E22" i="1"/>
  <c r="E32" i="1" s="1"/>
  <c r="D22" i="1"/>
  <c r="D32" i="1" s="1"/>
  <c r="H56" i="6"/>
  <c r="D49" i="10" s="1"/>
  <c r="H57" i="6"/>
  <c r="K57" i="6" s="1"/>
  <c r="K187" i="12"/>
  <c r="J195" i="12"/>
  <c r="J292" i="12" s="1"/>
  <c r="J324" i="12" s="1"/>
  <c r="I195" i="12"/>
  <c r="I292" i="12" s="1"/>
  <c r="I324" i="12" s="1"/>
  <c r="H195" i="12"/>
  <c r="H292" i="12" s="1"/>
  <c r="H324" i="12" s="1"/>
  <c r="G195" i="12"/>
  <c r="G292" i="12" s="1"/>
  <c r="G324" i="12" s="1"/>
  <c r="F195" i="12"/>
  <c r="F292" i="12" s="1"/>
  <c r="F324" i="12" s="1"/>
  <c r="E195" i="12"/>
  <c r="E292" i="12" s="1"/>
  <c r="E324" i="12" s="1"/>
  <c r="D195" i="12"/>
  <c r="D292" i="12" s="1"/>
  <c r="D324" i="12" s="1"/>
  <c r="K22" i="12"/>
  <c r="K121" i="12" s="1"/>
  <c r="J22" i="12"/>
  <c r="J121" i="12" s="1"/>
  <c r="I22" i="12"/>
  <c r="I121" i="12" s="1"/>
  <c r="H22" i="12"/>
  <c r="H121" i="12" s="1"/>
  <c r="G22" i="12"/>
  <c r="G121" i="12" s="1"/>
  <c r="F22" i="12"/>
  <c r="F121" i="12" s="1"/>
  <c r="E22" i="12"/>
  <c r="E121" i="12" s="1"/>
  <c r="D22" i="12"/>
  <c r="D121" i="12" s="1"/>
  <c r="H64" i="6"/>
  <c r="K64" i="6" s="1"/>
  <c r="H65" i="6"/>
  <c r="K65" i="6" s="1"/>
  <c r="H96" i="6"/>
  <c r="H97" i="6"/>
  <c r="K97" i="6" s="1"/>
  <c r="H98" i="6"/>
  <c r="K98" i="6" s="1"/>
  <c r="H99" i="6"/>
  <c r="K99" i="6"/>
  <c r="H100" i="6"/>
  <c r="K100" i="6" s="1"/>
  <c r="H101" i="6"/>
  <c r="K101" i="6" s="1"/>
  <c r="H102" i="6"/>
  <c r="K102" i="6" s="1"/>
  <c r="H111" i="6"/>
  <c r="K111" i="6"/>
  <c r="H112" i="6"/>
  <c r="K112" i="6" s="1"/>
  <c r="H141" i="6"/>
  <c r="D125" i="10" s="1"/>
  <c r="H142" i="6"/>
  <c r="D126" i="10" s="1"/>
  <c r="H146" i="6"/>
  <c r="D130" i="10" s="1"/>
  <c r="H147" i="6"/>
  <c r="D131" i="10" s="1"/>
  <c r="H151" i="6"/>
  <c r="D135" i="10" s="1"/>
  <c r="H152" i="6"/>
  <c r="D136" i="10" s="1"/>
  <c r="H153" i="6"/>
  <c r="D137" i="10" s="1"/>
  <c r="H198" i="6"/>
  <c r="K198" i="6" s="1"/>
  <c r="H199" i="6"/>
  <c r="K199" i="6" s="1"/>
  <c r="H200" i="6"/>
  <c r="K200" i="6" s="1"/>
  <c r="H181" i="6"/>
  <c r="K181" i="6" s="1"/>
  <c r="H182" i="6"/>
  <c r="K182" i="6" s="1"/>
  <c r="H183" i="6"/>
  <c r="K183" i="6" s="1"/>
  <c r="H184" i="6"/>
  <c r="K184" i="6" s="1"/>
  <c r="H185" i="6"/>
  <c r="K185" i="6" s="1"/>
  <c r="H186" i="6"/>
  <c r="K186" i="6" s="1"/>
  <c r="H187" i="6"/>
  <c r="K187" i="6" s="1"/>
  <c r="H188" i="6"/>
  <c r="K188" i="6" s="1"/>
  <c r="H189" i="6"/>
  <c r="K189" i="6" s="1"/>
  <c r="H190" i="6"/>
  <c r="K190" i="6" s="1"/>
  <c r="H191" i="6"/>
  <c r="K191" i="6" s="1"/>
  <c r="E159" i="6"/>
  <c r="E192" i="6" s="1"/>
  <c r="E204" i="6" s="1"/>
  <c r="F159" i="6"/>
  <c r="F192" i="6" s="1"/>
  <c r="F204" i="6" s="1"/>
  <c r="G159" i="6"/>
  <c r="G192" i="6" s="1"/>
  <c r="G204" i="6" s="1"/>
  <c r="I159" i="6"/>
  <c r="I192" i="6" s="1"/>
  <c r="I204" i="6" s="1"/>
  <c r="J159" i="6"/>
  <c r="J192" i="6" s="1"/>
  <c r="J204" i="6" s="1"/>
  <c r="D159" i="6"/>
  <c r="K18" i="6"/>
  <c r="A99" i="11"/>
  <c r="A100" i="11" s="1"/>
  <c r="A101" i="11" s="1"/>
  <c r="A102" i="11" s="1"/>
  <c r="A103" i="11" s="1"/>
  <c r="A104" i="11" s="1"/>
  <c r="A105" i="11" s="1"/>
  <c r="A106" i="11" s="1"/>
  <c r="A107" i="11" s="1"/>
  <c r="A108" i="11" s="1"/>
  <c r="A109" i="11" s="1"/>
  <c r="A110" i="11" s="1"/>
  <c r="E1388" i="10"/>
  <c r="E1475" i="10" s="1"/>
  <c r="E1504" i="10" s="1"/>
  <c r="E1516" i="10" s="1"/>
  <c r="E1365" i="10" s="1"/>
  <c r="F1388" i="10"/>
  <c r="F1475" i="10" s="1"/>
  <c r="F1504" i="10" s="1"/>
  <c r="F1516" i="10" s="1"/>
  <c r="F1366" i="10" s="1"/>
  <c r="G1388" i="10"/>
  <c r="G1475" i="10"/>
  <c r="G1504" i="10" s="1"/>
  <c r="G1516" i="10" s="1"/>
  <c r="E814" i="10"/>
  <c r="E906" i="10" s="1"/>
  <c r="E937" i="10" s="1"/>
  <c r="E949" i="10" s="1"/>
  <c r="E770" i="10" s="1"/>
  <c r="F814" i="10"/>
  <c r="F906" i="10" s="1"/>
  <c r="F937" i="10" s="1"/>
  <c r="F949" i="10" s="1"/>
  <c r="F771" i="10" s="1"/>
  <c r="G814" i="10"/>
  <c r="G906" i="10"/>
  <c r="G937" i="10" s="1"/>
  <c r="G949" i="10" s="1"/>
  <c r="G772" i="10" s="1"/>
  <c r="I814" i="10"/>
  <c r="I906" i="10" s="1"/>
  <c r="I937" i="10" s="1"/>
  <c r="I949" i="10" s="1"/>
  <c r="I774" i="10" s="1"/>
  <c r="D63" i="10"/>
  <c r="D58" i="10"/>
  <c r="D57" i="10"/>
  <c r="D101" i="10"/>
  <c r="D89" i="10"/>
  <c r="D88" i="10"/>
  <c r="D87" i="10"/>
  <c r="D85" i="10"/>
  <c r="D178" i="10"/>
  <c r="D170" i="10"/>
  <c r="D169" i="10"/>
  <c r="D168" i="10"/>
  <c r="D166" i="10"/>
  <c r="D165" i="10"/>
  <c r="D164" i="10"/>
  <c r="D163" i="10"/>
  <c r="D162" i="10"/>
  <c r="D161" i="10"/>
  <c r="H184" i="9"/>
  <c r="I184" i="9" s="1"/>
  <c r="H185" i="9"/>
  <c r="I185" i="9" s="1"/>
  <c r="H177" i="9"/>
  <c r="I177" i="9" s="1"/>
  <c r="H135" i="9"/>
  <c r="I135" i="9" s="1"/>
  <c r="H112" i="9"/>
  <c r="I112" i="9" s="1"/>
  <c r="H111" i="9"/>
  <c r="I111" i="9" s="1"/>
  <c r="J62" i="6"/>
  <c r="I62" i="6"/>
  <c r="G62" i="6"/>
  <c r="F62" i="6"/>
  <c r="E62" i="6"/>
  <c r="D62" i="6"/>
  <c r="T6" i="1"/>
  <c r="X6" i="1"/>
  <c r="AD6" i="1"/>
  <c r="AC14" i="1"/>
  <c r="G14" i="1" s="1"/>
  <c r="I14" i="1" s="1"/>
  <c r="AC15" i="1"/>
  <c r="G15" i="1" s="1"/>
  <c r="I15" i="1" s="1"/>
  <c r="E14" i="11" s="1"/>
  <c r="G14" i="11" s="1"/>
  <c r="AC16" i="1"/>
  <c r="G16" i="1" s="1"/>
  <c r="I16" i="1" s="1"/>
  <c r="E15" i="11" s="1"/>
  <c r="G15" i="11" s="1"/>
  <c r="AC17" i="1"/>
  <c r="G17" i="1" s="1"/>
  <c r="I17" i="1" s="1"/>
  <c r="E16" i="11" s="1"/>
  <c r="G16" i="11" s="1"/>
  <c r="D18" i="15" s="1"/>
  <c r="AC18" i="1"/>
  <c r="G18" i="1" s="1"/>
  <c r="I18" i="1" s="1"/>
  <c r="E17" i="11" s="1"/>
  <c r="AC23" i="1"/>
  <c r="AC24" i="1"/>
  <c r="G24" i="1" s="1"/>
  <c r="AC25" i="1"/>
  <c r="G25" i="1" s="1"/>
  <c r="AC26" i="1"/>
  <c r="G26" i="1" s="1"/>
  <c r="I26" i="1" s="1"/>
  <c r="E25" i="11" s="1"/>
  <c r="AC27" i="1"/>
  <c r="G27" i="1" s="1"/>
  <c r="I27" i="1" s="1"/>
  <c r="E26" i="11" s="1"/>
  <c r="AC28" i="1"/>
  <c r="G28" i="1" s="1"/>
  <c r="I28" i="1" s="1"/>
  <c r="E27" i="11" s="1"/>
  <c r="AH6" i="1"/>
  <c r="AL6" i="1"/>
  <c r="AR6" i="1"/>
  <c r="M14" i="1"/>
  <c r="C5" i="17"/>
  <c r="G5" i="17"/>
  <c r="L5" i="17"/>
  <c r="K15" i="17"/>
  <c r="L15" i="17"/>
  <c r="E16" i="17"/>
  <c r="F16" i="17"/>
  <c r="K22" i="17"/>
  <c r="K25" i="17" s="1"/>
  <c r="L22" i="17"/>
  <c r="E24" i="17"/>
  <c r="F24" i="17"/>
  <c r="F25" i="17" s="1"/>
  <c r="E25" i="17"/>
  <c r="L25" i="17"/>
  <c r="C8" i="18"/>
  <c r="C40" i="18" s="1"/>
  <c r="J9" i="18"/>
  <c r="C10" i="18"/>
  <c r="C42" i="18" s="1"/>
  <c r="J26" i="18"/>
  <c r="J28" i="18"/>
  <c r="J42" i="18"/>
  <c r="H51" i="18"/>
  <c r="J51" i="18"/>
  <c r="H52" i="18"/>
  <c r="J52" i="18"/>
  <c r="H53" i="18"/>
  <c r="J53" i="18"/>
  <c r="H54" i="18"/>
  <c r="J54" i="18"/>
  <c r="H55" i="18"/>
  <c r="J55" i="18"/>
  <c r="H56" i="18"/>
  <c r="J56" i="18"/>
  <c r="H57" i="18"/>
  <c r="J57" i="18"/>
  <c r="H58" i="18"/>
  <c r="J58" i="18"/>
  <c r="H59" i="18"/>
  <c r="J59" i="18"/>
  <c r="H60" i="18"/>
  <c r="J60" i="18"/>
  <c r="H61" i="18"/>
  <c r="J61" i="18"/>
  <c r="H62" i="18"/>
  <c r="J62" i="18"/>
  <c r="H63" i="18"/>
  <c r="J63" i="18"/>
  <c r="H64" i="18"/>
  <c r="J64" i="18"/>
  <c r="H65" i="18"/>
  <c r="J65" i="18"/>
  <c r="H66" i="18"/>
  <c r="J66" i="18"/>
  <c r="H67" i="18"/>
  <c r="J67" i="18"/>
  <c r="F68" i="18"/>
  <c r="F18" i="18" s="1"/>
  <c r="G68" i="18"/>
  <c r="G18" i="18" s="1"/>
  <c r="I68" i="18"/>
  <c r="C77" i="18"/>
  <c r="J79" i="18"/>
  <c r="H88" i="18"/>
  <c r="J88" i="18"/>
  <c r="H89" i="18"/>
  <c r="J89" i="18"/>
  <c r="H90" i="18"/>
  <c r="J90" i="18"/>
  <c r="H91" i="18"/>
  <c r="J91" i="18"/>
  <c r="H92" i="18"/>
  <c r="J92" i="18"/>
  <c r="H93" i="18"/>
  <c r="J93" i="18"/>
  <c r="H94" i="18"/>
  <c r="J94" i="18"/>
  <c r="H95" i="18"/>
  <c r="J95" i="18"/>
  <c r="H96" i="18"/>
  <c r="J96" i="18"/>
  <c r="H97" i="18"/>
  <c r="J97" i="18"/>
  <c r="H98" i="18"/>
  <c r="J98" i="18"/>
  <c r="H99" i="18"/>
  <c r="J99" i="18"/>
  <c r="H100" i="18"/>
  <c r="J100" i="18"/>
  <c r="H101" i="18"/>
  <c r="J101" i="18"/>
  <c r="H102" i="18"/>
  <c r="J102" i="18"/>
  <c r="H103" i="18"/>
  <c r="J103" i="18"/>
  <c r="H104" i="18"/>
  <c r="J104" i="18"/>
  <c r="F105" i="18"/>
  <c r="F19" i="18" s="1"/>
  <c r="G105" i="18"/>
  <c r="G19" i="18" s="1"/>
  <c r="H105" i="18"/>
  <c r="I105" i="18"/>
  <c r="J116" i="18"/>
  <c r="H125" i="18"/>
  <c r="J125" i="18"/>
  <c r="H126" i="18"/>
  <c r="J126" i="18"/>
  <c r="H127" i="18"/>
  <c r="J127" i="18"/>
  <c r="H128" i="18"/>
  <c r="J128" i="18"/>
  <c r="H129" i="18"/>
  <c r="J129" i="18"/>
  <c r="H130" i="18"/>
  <c r="J130" i="18"/>
  <c r="H131" i="18"/>
  <c r="J131" i="18"/>
  <c r="H132" i="18"/>
  <c r="J132" i="18"/>
  <c r="H133" i="18"/>
  <c r="J133" i="18"/>
  <c r="H134" i="18"/>
  <c r="J134" i="18"/>
  <c r="H135" i="18"/>
  <c r="J135" i="18"/>
  <c r="H136" i="18"/>
  <c r="J136" i="18"/>
  <c r="H137" i="18"/>
  <c r="J137" i="18"/>
  <c r="H138" i="18"/>
  <c r="J138" i="18"/>
  <c r="H139" i="18"/>
  <c r="J139" i="18"/>
  <c r="H140" i="18"/>
  <c r="J140" i="18"/>
  <c r="H141" i="18"/>
  <c r="J141" i="18"/>
  <c r="F142" i="18"/>
  <c r="F20" i="18" s="1"/>
  <c r="G142" i="18"/>
  <c r="G20" i="18" s="1"/>
  <c r="H142" i="18"/>
  <c r="I142" i="18"/>
  <c r="J153" i="18"/>
  <c r="H162" i="18"/>
  <c r="J162" i="18"/>
  <c r="H163" i="18"/>
  <c r="J163" i="18"/>
  <c r="H164" i="18"/>
  <c r="J164" i="18"/>
  <c r="H165" i="18"/>
  <c r="J165" i="18"/>
  <c r="H166" i="18"/>
  <c r="J166" i="18"/>
  <c r="H167" i="18"/>
  <c r="J167" i="18"/>
  <c r="H168" i="18"/>
  <c r="J168" i="18"/>
  <c r="H169" i="18"/>
  <c r="J169" i="18"/>
  <c r="H170" i="18"/>
  <c r="J170" i="18"/>
  <c r="H171" i="18"/>
  <c r="J171" i="18"/>
  <c r="H172" i="18"/>
  <c r="J172" i="18"/>
  <c r="H173" i="18"/>
  <c r="J173" i="18"/>
  <c r="H174" i="18"/>
  <c r="J174" i="18"/>
  <c r="H175" i="18"/>
  <c r="J175" i="18"/>
  <c r="H176" i="18"/>
  <c r="J176" i="18"/>
  <c r="H177" i="18"/>
  <c r="J177" i="18"/>
  <c r="H178" i="18"/>
  <c r="J178" i="18"/>
  <c r="F179" i="18"/>
  <c r="F21" i="18" s="1"/>
  <c r="G179" i="18"/>
  <c r="G21" i="18" s="1"/>
  <c r="I179" i="18"/>
  <c r="J190" i="18"/>
  <c r="H199" i="18"/>
  <c r="J199" i="18"/>
  <c r="H200" i="18"/>
  <c r="J200" i="18"/>
  <c r="H201" i="18"/>
  <c r="J201" i="18"/>
  <c r="H202" i="18"/>
  <c r="J202" i="18"/>
  <c r="H203" i="18"/>
  <c r="J203" i="18"/>
  <c r="H204" i="18"/>
  <c r="J204" i="18"/>
  <c r="H205" i="18"/>
  <c r="J205" i="18"/>
  <c r="H206" i="18"/>
  <c r="J206" i="18"/>
  <c r="H207" i="18"/>
  <c r="J207" i="18"/>
  <c r="H208" i="18"/>
  <c r="J208" i="18"/>
  <c r="H209" i="18"/>
  <c r="J209" i="18"/>
  <c r="H210" i="18"/>
  <c r="J210" i="18"/>
  <c r="H211" i="18"/>
  <c r="J211" i="18"/>
  <c r="H212" i="18"/>
  <c r="J212" i="18"/>
  <c r="H213" i="18"/>
  <c r="J213" i="18"/>
  <c r="H214" i="18"/>
  <c r="J214" i="18"/>
  <c r="H215" i="18"/>
  <c r="J215" i="18"/>
  <c r="F216" i="18"/>
  <c r="F22" i="18" s="1"/>
  <c r="G216" i="18"/>
  <c r="G22" i="18" s="1"/>
  <c r="I216" i="18"/>
  <c r="J227" i="18"/>
  <c r="H236" i="18"/>
  <c r="J236" i="18"/>
  <c r="H237" i="18"/>
  <c r="J237" i="18"/>
  <c r="H238" i="18"/>
  <c r="J238" i="18"/>
  <c r="H239" i="18"/>
  <c r="J239" i="18"/>
  <c r="H240" i="18"/>
  <c r="J240" i="18"/>
  <c r="H241" i="18"/>
  <c r="J241" i="18"/>
  <c r="H242" i="18"/>
  <c r="J242" i="18"/>
  <c r="H243" i="18"/>
  <c r="J243" i="18"/>
  <c r="H244" i="18"/>
  <c r="J244" i="18"/>
  <c r="H245" i="18"/>
  <c r="J245" i="18"/>
  <c r="H246" i="18"/>
  <c r="J246" i="18"/>
  <c r="H247" i="18"/>
  <c r="J247" i="18"/>
  <c r="H248" i="18"/>
  <c r="J248" i="18"/>
  <c r="H249" i="18"/>
  <c r="J249" i="18"/>
  <c r="H250" i="18"/>
  <c r="J250" i="18"/>
  <c r="H251" i="18"/>
  <c r="J251" i="18"/>
  <c r="H252" i="18"/>
  <c r="J252" i="18"/>
  <c r="F253" i="18"/>
  <c r="F23" i="18" s="1"/>
  <c r="G253" i="18"/>
  <c r="G23" i="18"/>
  <c r="H253" i="18"/>
  <c r="I253" i="18"/>
  <c r="J264" i="18"/>
  <c r="H273" i="18"/>
  <c r="J273" i="18"/>
  <c r="H274" i="18"/>
  <c r="J274" i="18"/>
  <c r="H275" i="18"/>
  <c r="J275" i="18"/>
  <c r="H276" i="18"/>
  <c r="J276" i="18"/>
  <c r="H277" i="18"/>
  <c r="J277" i="18"/>
  <c r="H278" i="18"/>
  <c r="J278" i="18"/>
  <c r="H279" i="18"/>
  <c r="J279" i="18"/>
  <c r="H280" i="18"/>
  <c r="J280" i="18"/>
  <c r="H281" i="18"/>
  <c r="J281" i="18"/>
  <c r="H282" i="18"/>
  <c r="J282" i="18"/>
  <c r="H283" i="18"/>
  <c r="J283" i="18"/>
  <c r="H284" i="18"/>
  <c r="J284" i="18"/>
  <c r="H285" i="18"/>
  <c r="J285" i="18"/>
  <c r="H286" i="18"/>
  <c r="J286" i="18"/>
  <c r="H287" i="18"/>
  <c r="J287" i="18"/>
  <c r="H288" i="18"/>
  <c r="J288" i="18"/>
  <c r="H289" i="18"/>
  <c r="J289" i="18"/>
  <c r="F290" i="18"/>
  <c r="F24" i="18" s="1"/>
  <c r="G290" i="18"/>
  <c r="G24" i="18" s="1"/>
  <c r="H24" i="18" s="1"/>
  <c r="H290" i="18"/>
  <c r="I290" i="18"/>
  <c r="J301" i="18"/>
  <c r="H310" i="18"/>
  <c r="J310" i="18"/>
  <c r="H311" i="18"/>
  <c r="J311" i="18"/>
  <c r="H312" i="18"/>
  <c r="J312" i="18"/>
  <c r="H313" i="18"/>
  <c r="J313" i="18"/>
  <c r="H314" i="18"/>
  <c r="J314" i="18"/>
  <c r="H315" i="18"/>
  <c r="J315" i="18"/>
  <c r="H316" i="18"/>
  <c r="J316" i="18"/>
  <c r="H317" i="18"/>
  <c r="J317" i="18"/>
  <c r="H318" i="18"/>
  <c r="J318" i="18"/>
  <c r="H319" i="18"/>
  <c r="J319" i="18"/>
  <c r="H320" i="18"/>
  <c r="J320" i="18"/>
  <c r="H321" i="18"/>
  <c r="J321" i="18"/>
  <c r="H322" i="18"/>
  <c r="J322" i="18"/>
  <c r="H323" i="18"/>
  <c r="J323" i="18"/>
  <c r="H324" i="18"/>
  <c r="J324" i="18"/>
  <c r="H325" i="18"/>
  <c r="J325" i="18"/>
  <c r="H326" i="18"/>
  <c r="H327" i="18" s="1"/>
  <c r="J326" i="18"/>
  <c r="F327" i="18"/>
  <c r="F25" i="18" s="1"/>
  <c r="G327" i="18"/>
  <c r="G25" i="18" s="1"/>
  <c r="I327" i="18"/>
  <c r="C336" i="18"/>
  <c r="J338" i="18"/>
  <c r="H347" i="18"/>
  <c r="J347" i="18"/>
  <c r="H348" i="18"/>
  <c r="J348" i="18"/>
  <c r="H349" i="18"/>
  <c r="J349" i="18"/>
  <c r="H350" i="18"/>
  <c r="J350" i="18"/>
  <c r="H351" i="18"/>
  <c r="J351" i="18"/>
  <c r="H352" i="18"/>
  <c r="J352" i="18"/>
  <c r="H353" i="18"/>
  <c r="J353" i="18"/>
  <c r="H354" i="18"/>
  <c r="J354" i="18"/>
  <c r="H355" i="18"/>
  <c r="J355" i="18"/>
  <c r="H356" i="18"/>
  <c r="J356" i="18"/>
  <c r="H357" i="18"/>
  <c r="J357" i="18"/>
  <c r="H358" i="18"/>
  <c r="J358" i="18"/>
  <c r="H359" i="18"/>
  <c r="J359" i="18"/>
  <c r="H360" i="18"/>
  <c r="J360" i="18"/>
  <c r="H361" i="18"/>
  <c r="J361" i="18"/>
  <c r="H362" i="18"/>
  <c r="J362" i="18"/>
  <c r="H363" i="18"/>
  <c r="J363" i="18"/>
  <c r="F364" i="18"/>
  <c r="F27" i="18" s="1"/>
  <c r="G364" i="18"/>
  <c r="G27" i="18" s="1"/>
  <c r="H364" i="18"/>
  <c r="I364" i="18"/>
  <c r="J364" i="18" s="1"/>
  <c r="J375" i="18"/>
  <c r="H384" i="18"/>
  <c r="J384" i="18"/>
  <c r="H385" i="18"/>
  <c r="J385" i="18"/>
  <c r="H386" i="18"/>
  <c r="J386" i="18"/>
  <c r="H387" i="18"/>
  <c r="J387" i="18"/>
  <c r="H388" i="18"/>
  <c r="J388" i="18"/>
  <c r="H389" i="18"/>
  <c r="J389" i="18"/>
  <c r="H390" i="18"/>
  <c r="J390" i="18"/>
  <c r="H391" i="18"/>
  <c r="J391" i="18"/>
  <c r="H392" i="18"/>
  <c r="J392" i="18"/>
  <c r="H393" i="18"/>
  <c r="J393" i="18"/>
  <c r="H394" i="18"/>
  <c r="J394" i="18"/>
  <c r="H395" i="18"/>
  <c r="J395" i="18"/>
  <c r="H396" i="18"/>
  <c r="J396" i="18"/>
  <c r="H397" i="18"/>
  <c r="J397" i="18"/>
  <c r="H398" i="18"/>
  <c r="J398" i="18"/>
  <c r="H399" i="18"/>
  <c r="J399" i="18"/>
  <c r="H400" i="18"/>
  <c r="J400" i="18"/>
  <c r="F401" i="18"/>
  <c r="F29" i="18" s="1"/>
  <c r="G401" i="18"/>
  <c r="G29" i="18" s="1"/>
  <c r="H401" i="18"/>
  <c r="I401" i="18"/>
  <c r="J401" i="18" s="1"/>
  <c r="C410" i="18"/>
  <c r="J412" i="18"/>
  <c r="H421" i="18"/>
  <c r="J421" i="18"/>
  <c r="H422" i="18"/>
  <c r="J422" i="18"/>
  <c r="H423" i="18"/>
  <c r="J423" i="18"/>
  <c r="H424" i="18"/>
  <c r="J424" i="18"/>
  <c r="H425" i="18"/>
  <c r="J425" i="18"/>
  <c r="H426" i="18"/>
  <c r="J426" i="18"/>
  <c r="H427" i="18"/>
  <c r="J427" i="18"/>
  <c r="H428" i="18"/>
  <c r="J428" i="18"/>
  <c r="H429" i="18"/>
  <c r="J429" i="18"/>
  <c r="H430" i="18"/>
  <c r="J430" i="18"/>
  <c r="H431" i="18"/>
  <c r="J431" i="18"/>
  <c r="H432" i="18"/>
  <c r="J432" i="18"/>
  <c r="H433" i="18"/>
  <c r="J433" i="18"/>
  <c r="H434" i="18"/>
  <c r="J434" i="18"/>
  <c r="H435" i="18"/>
  <c r="J435" i="18"/>
  <c r="H436" i="18"/>
  <c r="J436" i="18"/>
  <c r="H437" i="18"/>
  <c r="J437" i="18"/>
  <c r="F438" i="18"/>
  <c r="F30" i="18" s="1"/>
  <c r="G438" i="18"/>
  <c r="G30" i="18" s="1"/>
  <c r="H438" i="18"/>
  <c r="I438" i="18"/>
  <c r="E3" i="19"/>
  <c r="I3" i="19"/>
  <c r="J4" i="19"/>
  <c r="A13" i="19"/>
  <c r="A14" i="19" s="1"/>
  <c r="A15" i="19" s="1"/>
  <c r="A16" i="19" s="1"/>
  <c r="A19" i="19" s="1"/>
  <c r="A20" i="19" s="1"/>
  <c r="A21" i="19" s="1"/>
  <c r="A22" i="19" s="1"/>
  <c r="A25" i="19" s="1"/>
  <c r="A26" i="19" s="1"/>
  <c r="A29" i="19" s="1"/>
  <c r="A30" i="19" s="1"/>
  <c r="A31" i="19" s="1"/>
  <c r="A32" i="19" s="1"/>
  <c r="A33" i="19" s="1"/>
  <c r="A34" i="19" s="1"/>
  <c r="A35" i="19" s="1"/>
  <c r="A36" i="19" s="1"/>
  <c r="A37" i="19" s="1"/>
  <c r="A38" i="19" s="1"/>
  <c r="A39" i="19" s="1"/>
  <c r="A40" i="19" s="1"/>
  <c r="A41" i="19" s="1"/>
  <c r="J41" i="19"/>
  <c r="A15" i="20"/>
  <c r="B5" i="2"/>
  <c r="E5" i="2"/>
  <c r="H5" i="2"/>
  <c r="U12" i="2"/>
  <c r="G12" i="2" s="1"/>
  <c r="U14" i="2"/>
  <c r="G14" i="2" s="1"/>
  <c r="I14" i="2" s="1"/>
  <c r="U17" i="2"/>
  <c r="G17" i="2" s="1"/>
  <c r="I17" i="2" s="1"/>
  <c r="U18" i="2"/>
  <c r="G18" i="2" s="1"/>
  <c r="I18" i="2" s="1"/>
  <c r="U20" i="2"/>
  <c r="G20" i="2" s="1"/>
  <c r="I20" i="2" s="1"/>
  <c r="U22" i="2"/>
  <c r="G22" i="2" s="1"/>
  <c r="I22" i="2" s="1"/>
  <c r="D26" i="2"/>
  <c r="D43" i="2" s="1"/>
  <c r="E26" i="2"/>
  <c r="F26" i="2"/>
  <c r="F43" i="2" s="1"/>
  <c r="H26" i="2"/>
  <c r="H43" i="2" s="1"/>
  <c r="G23" i="2"/>
  <c r="U24" i="2"/>
  <c r="G24" i="2" s="1"/>
  <c r="N26" i="2"/>
  <c r="O26" i="2"/>
  <c r="O43" i="2" s="1"/>
  <c r="P26" i="2"/>
  <c r="Q26" i="2"/>
  <c r="R26" i="2"/>
  <c r="S26" i="2"/>
  <c r="S43" i="2" s="1"/>
  <c r="T26" i="2"/>
  <c r="T43" i="2" s="1"/>
  <c r="V26" i="2"/>
  <c r="W26" i="2"/>
  <c r="U29" i="2"/>
  <c r="G29" i="2" s="1"/>
  <c r="I29" i="2" s="1"/>
  <c r="U30" i="2"/>
  <c r="G30" i="2" s="1"/>
  <c r="I30" i="2" s="1"/>
  <c r="U32" i="2"/>
  <c r="G32" i="2"/>
  <c r="I32" i="2" s="1"/>
  <c r="U33" i="2"/>
  <c r="G33" i="2" s="1"/>
  <c r="I33" i="2" s="1"/>
  <c r="U35" i="2"/>
  <c r="G35" i="2" s="1"/>
  <c r="I35" i="2" s="1"/>
  <c r="U36" i="2"/>
  <c r="G36" i="2" s="1"/>
  <c r="I36" i="2" s="1"/>
  <c r="U37" i="2"/>
  <c r="G37" i="2" s="1"/>
  <c r="I37" i="2" s="1"/>
  <c r="U38" i="2"/>
  <c r="G38" i="2" s="1"/>
  <c r="I38" i="2" s="1"/>
  <c r="U39" i="2"/>
  <c r="G39" i="2" s="1"/>
  <c r="I39" i="2" s="1"/>
  <c r="U40" i="2"/>
  <c r="G40" i="2" s="1"/>
  <c r="I40" i="2" s="1"/>
  <c r="E43" i="2"/>
  <c r="U41" i="2"/>
  <c r="G41" i="2" s="1"/>
  <c r="I41" i="2" s="1"/>
  <c r="U42" i="2"/>
  <c r="G42" i="2" s="1"/>
  <c r="I42" i="2" s="1"/>
  <c r="N43" i="2"/>
  <c r="P43" i="2"/>
  <c r="Q43" i="2"/>
  <c r="R43" i="2"/>
  <c r="V43" i="2"/>
  <c r="W43" i="2"/>
  <c r="B5" i="3"/>
  <c r="F5" i="3"/>
  <c r="K5" i="3"/>
  <c r="B5" i="4"/>
  <c r="D5" i="4"/>
  <c r="E5" i="4"/>
  <c r="B5" i="6"/>
  <c r="F5" i="6"/>
  <c r="K5" i="6"/>
  <c r="K14" i="6"/>
  <c r="K15" i="6"/>
  <c r="K16" i="6"/>
  <c r="K17" i="6"/>
  <c r="K19" i="6"/>
  <c r="D19" i="10"/>
  <c r="K21" i="6"/>
  <c r="D21" i="10"/>
  <c r="D22" i="10"/>
  <c r="D23" i="10"/>
  <c r="K25" i="6"/>
  <c r="D25" i="10"/>
  <c r="K27" i="6"/>
  <c r="D27" i="10"/>
  <c r="K29" i="6"/>
  <c r="D29" i="10"/>
  <c r="K31" i="6"/>
  <c r="D31" i="10"/>
  <c r="K33" i="6"/>
  <c r="D33" i="10"/>
  <c r="D34" i="10"/>
  <c r="H54" i="6"/>
  <c r="K54" i="6" s="1"/>
  <c r="H55" i="6"/>
  <c r="K55" i="6" s="1"/>
  <c r="H58" i="6"/>
  <c r="K58" i="6" s="1"/>
  <c r="H59" i="6"/>
  <c r="K59" i="6" s="1"/>
  <c r="H60" i="6"/>
  <c r="K60" i="6" s="1"/>
  <c r="H61" i="6"/>
  <c r="K61" i="6" s="1"/>
  <c r="H66" i="6"/>
  <c r="D59" i="10" s="1"/>
  <c r="H67" i="6"/>
  <c r="D60" i="10" s="1"/>
  <c r="H68" i="6"/>
  <c r="D61" i="10" s="1"/>
  <c r="H71" i="6"/>
  <c r="D64" i="10" s="1"/>
  <c r="H90" i="6"/>
  <c r="K90" i="6" s="1"/>
  <c r="H91" i="6"/>
  <c r="K91" i="6" s="1"/>
  <c r="H92" i="6"/>
  <c r="D81" i="10" s="1"/>
  <c r="H93" i="6"/>
  <c r="D82" i="10" s="1"/>
  <c r="H94" i="6"/>
  <c r="D83" i="10" s="1"/>
  <c r="H95" i="6"/>
  <c r="K95" i="6" s="1"/>
  <c r="K96" i="6"/>
  <c r="D90" i="10"/>
  <c r="H103" i="6"/>
  <c r="K103" i="6" s="1"/>
  <c r="H104" i="6"/>
  <c r="K104" i="6" s="1"/>
  <c r="H105" i="6"/>
  <c r="K105" i="6" s="1"/>
  <c r="H106" i="6"/>
  <c r="D95" i="10" s="1"/>
  <c r="H107" i="6"/>
  <c r="K107" i="6" s="1"/>
  <c r="H108" i="6"/>
  <c r="D97" i="10" s="1"/>
  <c r="H109" i="6"/>
  <c r="K109" i="6" s="1"/>
  <c r="H110" i="6"/>
  <c r="D99" i="10" s="1"/>
  <c r="H113" i="6"/>
  <c r="K113" i="6" s="1"/>
  <c r="H114" i="6"/>
  <c r="K114" i="6" s="1"/>
  <c r="H115" i="6"/>
  <c r="K115" i="6" s="1"/>
  <c r="H117" i="6"/>
  <c r="K117" i="6" s="1"/>
  <c r="H118" i="6"/>
  <c r="D107" i="10" s="1"/>
  <c r="H119" i="6"/>
  <c r="D108" i="10" s="1"/>
  <c r="H120" i="6"/>
  <c r="D109" i="10" s="1"/>
  <c r="H121" i="6"/>
  <c r="D110" i="10" s="1"/>
  <c r="H140" i="6"/>
  <c r="D124" i="10" s="1"/>
  <c r="H143" i="6"/>
  <c r="D127" i="10" s="1"/>
  <c r="D128" i="10"/>
  <c r="H145" i="6"/>
  <c r="D129" i="10" s="1"/>
  <c r="K146" i="6"/>
  <c r="K147" i="6"/>
  <c r="K152" i="6"/>
  <c r="K153" i="6"/>
  <c r="H154" i="6"/>
  <c r="D138" i="10" s="1"/>
  <c r="H155" i="6"/>
  <c r="D139" i="10" s="1"/>
  <c r="H156" i="6"/>
  <c r="D140" i="10" s="1"/>
  <c r="H157" i="6"/>
  <c r="D141" i="10" s="1"/>
  <c r="H158" i="6"/>
  <c r="D142" i="10" s="1"/>
  <c r="H179" i="6"/>
  <c r="D159" i="10" s="1"/>
  <c r="H180" i="6"/>
  <c r="K180" i="6" s="1"/>
  <c r="D167" i="10"/>
  <c r="H194" i="6"/>
  <c r="K194" i="6" s="1"/>
  <c r="H195" i="6"/>
  <c r="D175" i="10" s="1"/>
  <c r="H196" i="6"/>
  <c r="D176" i="10" s="1"/>
  <c r="H197" i="6"/>
  <c r="K197" i="6" s="1"/>
  <c r="D179" i="10"/>
  <c r="H201" i="6"/>
  <c r="K201" i="6" s="1"/>
  <c r="H202" i="6"/>
  <c r="K202" i="6" s="1"/>
  <c r="H203" i="6"/>
  <c r="K203" i="6" s="1"/>
  <c r="B4" i="7"/>
  <c r="G4" i="7"/>
  <c r="K4" i="7"/>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H73" i="7"/>
  <c r="K74" i="7"/>
  <c r="B6" i="8"/>
  <c r="F6" i="8"/>
  <c r="I6" i="8"/>
  <c r="E25" i="8"/>
  <c r="B5" i="9"/>
  <c r="E5" i="9"/>
  <c r="I5" i="9"/>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50" i="9"/>
  <c r="I50" i="9" s="1"/>
  <c r="H51" i="9"/>
  <c r="I51" i="9" s="1"/>
  <c r="H54" i="9"/>
  <c r="I54" i="9" s="1"/>
  <c r="H55" i="9"/>
  <c r="I55" i="9" s="1"/>
  <c r="H56" i="9"/>
  <c r="I56" i="9" s="1"/>
  <c r="H57" i="9"/>
  <c r="I57" i="9" s="1"/>
  <c r="D58" i="9"/>
  <c r="D148" i="9"/>
  <c r="D178" i="9" s="1"/>
  <c r="D190" i="9" s="1"/>
  <c r="E58" i="9"/>
  <c r="E148" i="9" s="1"/>
  <c r="E178" i="9" s="1"/>
  <c r="E190" i="9" s="1"/>
  <c r="F58" i="9"/>
  <c r="F148" i="9" s="1"/>
  <c r="F178" i="9" s="1"/>
  <c r="F190" i="9" s="1"/>
  <c r="G58" i="9"/>
  <c r="G148" i="9" s="1"/>
  <c r="G178" i="9" s="1"/>
  <c r="G190" i="9" s="1"/>
  <c r="H60" i="9"/>
  <c r="I60" i="9" s="1"/>
  <c r="H61" i="9"/>
  <c r="I61" i="9" s="1"/>
  <c r="H62" i="9"/>
  <c r="I62" i="9" s="1"/>
  <c r="H63" i="9"/>
  <c r="I63" i="9" s="1"/>
  <c r="H64" i="9"/>
  <c r="I64" i="9" s="1"/>
  <c r="H67" i="9"/>
  <c r="I67"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8" i="9"/>
  <c r="I108" i="9" s="1"/>
  <c r="H109" i="9"/>
  <c r="I109" i="9" s="1"/>
  <c r="H110" i="9"/>
  <c r="I110" i="9" s="1"/>
  <c r="H129" i="9"/>
  <c r="I129" i="9" s="1"/>
  <c r="H130" i="9"/>
  <c r="I130" i="9" s="1"/>
  <c r="H131" i="9"/>
  <c r="I131" i="9" s="1"/>
  <c r="H132" i="9"/>
  <c r="I132" i="9" s="1"/>
  <c r="H133" i="9"/>
  <c r="I133" i="9" s="1"/>
  <c r="H134" i="9"/>
  <c r="I134" i="9" s="1"/>
  <c r="H136" i="9"/>
  <c r="I136" i="9" s="1"/>
  <c r="H140" i="9"/>
  <c r="I140" i="9" s="1"/>
  <c r="H141" i="9"/>
  <c r="I141" i="9" s="1"/>
  <c r="H142" i="9"/>
  <c r="I142" i="9" s="1"/>
  <c r="H143" i="9"/>
  <c r="I143" i="9" s="1"/>
  <c r="H144" i="9"/>
  <c r="I144" i="9" s="1"/>
  <c r="H145" i="9"/>
  <c r="I145" i="9" s="1"/>
  <c r="H146" i="9"/>
  <c r="I146" i="9" s="1"/>
  <c r="H147" i="9"/>
  <c r="I147" i="9" s="1"/>
  <c r="H165" i="9"/>
  <c r="I165" i="9" s="1"/>
  <c r="H166" i="9"/>
  <c r="I166" i="9" s="1"/>
  <c r="H167" i="9"/>
  <c r="I167" i="9" s="1"/>
  <c r="H168" i="9"/>
  <c r="I168" i="9" s="1"/>
  <c r="H169" i="9"/>
  <c r="I169" i="9" s="1"/>
  <c r="H170" i="9"/>
  <c r="I170" i="9" s="1"/>
  <c r="H171" i="9"/>
  <c r="I171" i="9" s="1"/>
  <c r="H172" i="9"/>
  <c r="I172" i="9" s="1"/>
  <c r="H173" i="9"/>
  <c r="I173" i="9" s="1"/>
  <c r="H174" i="9"/>
  <c r="I174" i="9" s="1"/>
  <c r="H175" i="9"/>
  <c r="I175" i="9" s="1"/>
  <c r="H176" i="9"/>
  <c r="I176" i="9" s="1"/>
  <c r="H180" i="9"/>
  <c r="I180" i="9" s="1"/>
  <c r="H181" i="9"/>
  <c r="I181" i="9" s="1"/>
  <c r="H182" i="9"/>
  <c r="I182" i="9" s="1"/>
  <c r="H183" i="9"/>
  <c r="I183" i="9" s="1"/>
  <c r="H186" i="9"/>
  <c r="I186" i="9" s="1"/>
  <c r="H187" i="9"/>
  <c r="I187" i="9" s="1"/>
  <c r="H188" i="9"/>
  <c r="I188" i="9" s="1"/>
  <c r="H189" i="9"/>
  <c r="I189" i="9" s="1"/>
  <c r="D13" i="10"/>
  <c r="D14" i="10"/>
  <c r="D15" i="10"/>
  <c r="D16" i="10"/>
  <c r="D17" i="10"/>
  <c r="D47" i="10"/>
  <c r="D48" i="10"/>
  <c r="D52" i="10"/>
  <c r="D53" i="10"/>
  <c r="D54" i="10"/>
  <c r="D814" i="10"/>
  <c r="D906" i="10" s="1"/>
  <c r="D937" i="10" s="1"/>
  <c r="D949" i="10" s="1"/>
  <c r="D769" i="10" s="1"/>
  <c r="D1010" i="10"/>
  <c r="D1097" i="10" s="1"/>
  <c r="D1126" i="10" s="1"/>
  <c r="D1138" i="10" s="1"/>
  <c r="D973" i="10" s="1"/>
  <c r="E1010" i="10"/>
  <c r="E1097" i="10" s="1"/>
  <c r="E1126" i="10" s="1"/>
  <c r="E1138" i="10" s="1"/>
  <c r="E974" i="10" s="1"/>
  <c r="F1010" i="10"/>
  <c r="F1097" i="10" s="1"/>
  <c r="F1126" i="10" s="1"/>
  <c r="F1138" i="10" s="1"/>
  <c r="F975" i="10" s="1"/>
  <c r="G1010" i="10"/>
  <c r="G1097" i="10" s="1"/>
  <c r="G1126" i="10" s="1"/>
  <c r="G1138" i="10" s="1"/>
  <c r="G976" i="10" s="1"/>
  <c r="H1010" i="10"/>
  <c r="H1097" i="10" s="1"/>
  <c r="H1126" i="10" s="1"/>
  <c r="H1138" i="10" s="1"/>
  <c r="H977" i="10" s="1"/>
  <c r="I1010" i="10"/>
  <c r="I1097" i="10" s="1"/>
  <c r="I1126" i="10" s="1"/>
  <c r="I1138" i="10" s="1"/>
  <c r="I978" i="10" s="1"/>
  <c r="J1010" i="10"/>
  <c r="J1097" i="10" s="1"/>
  <c r="J1126" i="10" s="1"/>
  <c r="J1138" i="10" s="1"/>
  <c r="J979" i="10" s="1"/>
  <c r="D1199" i="10"/>
  <c r="D1286" i="10" s="1"/>
  <c r="D1315" i="10" s="1"/>
  <c r="D1327" i="10" s="1"/>
  <c r="D1169" i="10" s="1"/>
  <c r="E1199" i="10"/>
  <c r="E1286" i="10" s="1"/>
  <c r="E1315" i="10" s="1"/>
  <c r="E1327" i="10" s="1"/>
  <c r="E1170" i="10" s="1"/>
  <c r="F1199" i="10"/>
  <c r="F1286" i="10" s="1"/>
  <c r="F1315" i="10" s="1"/>
  <c r="F1327" i="10" s="1"/>
  <c r="F1171" i="10" s="1"/>
  <c r="G1199" i="10"/>
  <c r="G1286" i="10" s="1"/>
  <c r="G1315" i="10" s="1"/>
  <c r="G1327" i="10" s="1"/>
  <c r="G1172" i="10" s="1"/>
  <c r="H1199" i="10"/>
  <c r="H1286" i="10" s="1"/>
  <c r="H1315" i="10" s="1"/>
  <c r="H1327" i="10" s="1"/>
  <c r="H1173" i="10" s="1"/>
  <c r="I1199" i="10"/>
  <c r="I1286" i="10" s="1"/>
  <c r="I1315" i="10" s="1"/>
  <c r="I1327" i="10" s="1"/>
  <c r="I1174" i="10" s="1"/>
  <c r="D1388" i="10"/>
  <c r="D1475" i="10" s="1"/>
  <c r="D1504" i="10" s="1"/>
  <c r="D1516" i="10" s="1"/>
  <c r="D1364" i="10" s="1"/>
  <c r="E5" i="11"/>
  <c r="G5" i="11"/>
  <c r="B6" i="12"/>
  <c r="F6" i="12"/>
  <c r="J6" i="12"/>
  <c r="D154" i="12"/>
  <c r="D166" i="12" s="1"/>
  <c r="D16" i="16" s="1"/>
  <c r="E154" i="12"/>
  <c r="E166" i="12" s="1"/>
  <c r="F154" i="12"/>
  <c r="F166" i="12" s="1"/>
  <c r="D64" i="16" s="1"/>
  <c r="O64" i="16" s="1"/>
  <c r="G154" i="12"/>
  <c r="G166" i="12" s="1"/>
  <c r="D112" i="16" s="1"/>
  <c r="O112" i="16" s="1"/>
  <c r="H154" i="12"/>
  <c r="H166" i="12" s="1"/>
  <c r="D160" i="16" s="1"/>
  <c r="O160" i="16" s="1"/>
  <c r="I154" i="12"/>
  <c r="I166" i="12" s="1"/>
  <c r="D208" i="16" s="1"/>
  <c r="O208" i="16" s="1"/>
  <c r="J154" i="12"/>
  <c r="J166" i="12" s="1"/>
  <c r="D256" i="16" s="1"/>
  <c r="O256" i="16" s="1"/>
  <c r="K154" i="12"/>
  <c r="K166" i="12" s="1"/>
  <c r="D304" i="16" s="1"/>
  <c r="O304" i="16" s="1"/>
  <c r="E336" i="12"/>
  <c r="D400" i="16" s="1"/>
  <c r="O400" i="16" s="1"/>
  <c r="G336" i="12"/>
  <c r="I336" i="12"/>
  <c r="D544" i="16" s="1"/>
  <c r="O544" i="16" s="1"/>
  <c r="F336" i="12"/>
  <c r="D448" i="16" s="1"/>
  <c r="O448" i="16" s="1"/>
  <c r="H336" i="12"/>
  <c r="J336" i="12"/>
  <c r="D592" i="16" s="1"/>
  <c r="D336" i="12"/>
  <c r="D352" i="16" s="1"/>
  <c r="O352" i="16" s="1"/>
  <c r="B6" i="13"/>
  <c r="F6" i="13"/>
  <c r="K6" i="13"/>
  <c r="B6" i="14"/>
  <c r="E6" i="14"/>
  <c r="I6" i="14"/>
  <c r="G103" i="14"/>
  <c r="I103" i="14" s="1"/>
  <c r="B6" i="15"/>
  <c r="G6" i="15"/>
  <c r="M6" i="15"/>
  <c r="L15" i="15"/>
  <c r="G14" i="14" s="1"/>
  <c r="L50" i="15"/>
  <c r="G48" i="14" s="1"/>
  <c r="I48" i="14" s="1"/>
  <c r="L99" i="15"/>
  <c r="M264" i="15" s="1"/>
  <c r="G98" i="14"/>
  <c r="I98" i="14" s="1"/>
  <c r="G99" i="14"/>
  <c r="I99" i="14" s="1"/>
  <c r="G100" i="14"/>
  <c r="I100" i="14" s="1"/>
  <c r="G101" i="14"/>
  <c r="I101" i="14" s="1"/>
  <c r="J265" i="14" s="1"/>
  <c r="F81" i="11" s="1"/>
  <c r="G102" i="14"/>
  <c r="I102" i="14"/>
  <c r="G104" i="14"/>
  <c r="I104" i="14" s="1"/>
  <c r="J268" i="14" s="1"/>
  <c r="F84" i="11" s="1"/>
  <c r="G108" i="14"/>
  <c r="I108" i="14" s="1"/>
  <c r="G109" i="14"/>
  <c r="I109" i="14" s="1"/>
  <c r="J273" i="14" s="1"/>
  <c r="F89" i="11" s="1"/>
  <c r="G110" i="14"/>
  <c r="I110" i="14" s="1"/>
  <c r="G111" i="14"/>
  <c r="I111" i="14"/>
  <c r="G112" i="14"/>
  <c r="I112" i="14" s="1"/>
  <c r="G113" i="14"/>
  <c r="I113" i="14"/>
  <c r="G114" i="14"/>
  <c r="I114" i="14" s="1"/>
  <c r="G115" i="14"/>
  <c r="I115" i="14"/>
  <c r="L136" i="15"/>
  <c r="M301" i="15" s="1"/>
  <c r="G187" i="14"/>
  <c r="I187" i="14" s="1"/>
  <c r="J187" i="14" s="1"/>
  <c r="G188" i="14"/>
  <c r="I188" i="14" s="1"/>
  <c r="G189" i="14"/>
  <c r="I189" i="14" s="1"/>
  <c r="G190" i="14"/>
  <c r="I190" i="14" s="1"/>
  <c r="G191" i="14"/>
  <c r="I191" i="14" s="1"/>
  <c r="G192" i="14"/>
  <c r="I192" i="14" s="1"/>
  <c r="I221" i="14"/>
  <c r="G298" i="14"/>
  <c r="I298" i="14" s="1"/>
  <c r="G299" i="14"/>
  <c r="I299" i="14" s="1"/>
  <c r="J299" i="14" s="1"/>
  <c r="F99" i="11" s="1"/>
  <c r="G300" i="14"/>
  <c r="I300" i="14" s="1"/>
  <c r="G301" i="14"/>
  <c r="I301" i="14" s="1"/>
  <c r="J301" i="14" s="1"/>
  <c r="F101" i="11" s="1"/>
  <c r="G302" i="14"/>
  <c r="I302" i="14" s="1"/>
  <c r="G303" i="14"/>
  <c r="I303" i="14" s="1"/>
  <c r="G304" i="14"/>
  <c r="I304" i="14" s="1"/>
  <c r="G305" i="14"/>
  <c r="I305" i="14" s="1"/>
  <c r="G306" i="14"/>
  <c r="I306" i="14" s="1"/>
  <c r="G307" i="14"/>
  <c r="I307" i="14" s="1"/>
  <c r="G308" i="14"/>
  <c r="I308" i="14" s="1"/>
  <c r="G309" i="14"/>
  <c r="I309" i="14" s="1"/>
  <c r="AE345" i="15"/>
  <c r="AF345" i="15"/>
  <c r="AG345" i="15"/>
  <c r="AH345" i="15"/>
  <c r="AI345" i="15"/>
  <c r="AJ345" i="15"/>
  <c r="AK345" i="15"/>
  <c r="AL345" i="15"/>
  <c r="AM345" i="15"/>
  <c r="AD346" i="15"/>
  <c r="AE346" i="15"/>
  <c r="AF346" i="15"/>
  <c r="AG346" i="15"/>
  <c r="AH346" i="15"/>
  <c r="AI346" i="15"/>
  <c r="AJ346" i="15"/>
  <c r="AK346" i="15"/>
  <c r="AL346" i="15"/>
  <c r="AM346" i="15"/>
  <c r="AD347" i="15"/>
  <c r="AE347" i="15"/>
  <c r="AF347" i="15"/>
  <c r="AG347" i="15"/>
  <c r="AH347" i="15"/>
  <c r="AI347" i="15"/>
  <c r="AJ347" i="15"/>
  <c r="AK347" i="15"/>
  <c r="AL347" i="15"/>
  <c r="AM347" i="15"/>
  <c r="AD348" i="15"/>
  <c r="AE348" i="15"/>
  <c r="AF348" i="15"/>
  <c r="AG348" i="15"/>
  <c r="AH348" i="15"/>
  <c r="AI348" i="15"/>
  <c r="AJ348" i="15"/>
  <c r="AK348" i="15"/>
  <c r="AL348" i="15"/>
  <c r="AM348" i="15"/>
  <c r="AD349" i="15"/>
  <c r="AE349" i="15"/>
  <c r="AF349" i="15"/>
  <c r="AG349" i="15"/>
  <c r="AH349" i="15"/>
  <c r="AI349" i="15"/>
  <c r="AJ349" i="15"/>
  <c r="AK349" i="15"/>
  <c r="AL349" i="15"/>
  <c r="AM349" i="15"/>
  <c r="AD350" i="15"/>
  <c r="AE350" i="15"/>
  <c r="AF350" i="15"/>
  <c r="AG350" i="15"/>
  <c r="AH350" i="15"/>
  <c r="AI350" i="15"/>
  <c r="AJ350" i="15"/>
  <c r="AK350" i="15"/>
  <c r="AL350" i="15"/>
  <c r="AM350" i="15"/>
  <c r="AD351" i="15"/>
  <c r="AE351" i="15"/>
  <c r="AF351" i="15"/>
  <c r="AG351" i="15"/>
  <c r="AH351" i="15"/>
  <c r="AI351" i="15"/>
  <c r="AJ351" i="15"/>
  <c r="AL351" i="15"/>
  <c r="AM351" i="15"/>
  <c r="AD352" i="15"/>
  <c r="AE352" i="15"/>
  <c r="AF352" i="15"/>
  <c r="AG352" i="15"/>
  <c r="AH352" i="15"/>
  <c r="AI352" i="15"/>
  <c r="AJ352" i="15"/>
  <c r="AL352" i="15"/>
  <c r="AM352" i="15"/>
  <c r="AD353" i="15"/>
  <c r="AE353" i="15"/>
  <c r="AF353" i="15"/>
  <c r="AG353" i="15"/>
  <c r="AH353" i="15"/>
  <c r="AI353" i="15"/>
  <c r="AL353" i="15"/>
  <c r="AM353" i="15"/>
  <c r="AD354" i="15"/>
  <c r="AE354" i="15"/>
  <c r="AF354" i="15"/>
  <c r="AG354" i="15"/>
  <c r="AH354" i="15"/>
  <c r="AI354" i="15"/>
  <c r="AJ354" i="15"/>
  <c r="AK354" i="15"/>
  <c r="AL354" i="15"/>
  <c r="AM354" i="15"/>
  <c r="AD355" i="15"/>
  <c r="AE355" i="15"/>
  <c r="AF355" i="15"/>
  <c r="AG355" i="15"/>
  <c r="AH355" i="15"/>
  <c r="AI355" i="15"/>
  <c r="AJ355" i="15"/>
  <c r="AK355" i="15"/>
  <c r="AL355" i="15"/>
  <c r="AM355" i="15"/>
  <c r="AD356" i="15"/>
  <c r="AE356" i="15"/>
  <c r="AF356" i="15"/>
  <c r="AG356" i="15"/>
  <c r="AH356" i="15"/>
  <c r="AI356" i="15"/>
  <c r="AJ356" i="15"/>
  <c r="AK356" i="15"/>
  <c r="AL356" i="15"/>
  <c r="AM356" i="15"/>
  <c r="AD357" i="15"/>
  <c r="AE357" i="15"/>
  <c r="AF357" i="15"/>
  <c r="AG357" i="15"/>
  <c r="AH357" i="15"/>
  <c r="AI357" i="15"/>
  <c r="AJ357" i="15"/>
  <c r="AK357" i="15"/>
  <c r="AL357" i="15"/>
  <c r="AM357" i="15"/>
  <c r="AD358" i="15"/>
  <c r="AE358" i="15"/>
  <c r="AF358" i="15"/>
  <c r="AG358" i="15"/>
  <c r="AH358" i="15"/>
  <c r="AI358" i="15"/>
  <c r="AJ358" i="15"/>
  <c r="AK358" i="15"/>
  <c r="AL358" i="15"/>
  <c r="AM358" i="15"/>
  <c r="AD359" i="15"/>
  <c r="AE359" i="15"/>
  <c r="AF359" i="15"/>
  <c r="AG359" i="15"/>
  <c r="AH359" i="15"/>
  <c r="AI359" i="15"/>
  <c r="AJ359" i="15"/>
  <c r="AK359" i="15"/>
  <c r="AL359" i="15"/>
  <c r="AM359" i="15"/>
  <c r="AD361" i="15"/>
  <c r="AE361" i="15"/>
  <c r="AF361" i="15"/>
  <c r="AG361" i="15"/>
  <c r="AH361" i="15"/>
  <c r="AI361" i="15"/>
  <c r="AJ361" i="15"/>
  <c r="AL361" i="15"/>
  <c r="AM361" i="15"/>
  <c r="AD362" i="15"/>
  <c r="AE362" i="15"/>
  <c r="AF362" i="15"/>
  <c r="AG362" i="15"/>
  <c r="AH362" i="15"/>
  <c r="AI362" i="15"/>
  <c r="AJ362" i="15"/>
  <c r="AM362" i="15"/>
  <c r="AC598" i="15"/>
  <c r="C7" i="16"/>
  <c r="G7" i="16"/>
  <c r="N7" i="16"/>
  <c r="D19" i="16"/>
  <c r="D20" i="16"/>
  <c r="D21" i="16"/>
  <c r="H62" i="6"/>
  <c r="D192" i="6"/>
  <c r="D204" i="6" s="1"/>
  <c r="K66" i="6"/>
  <c r="I30" i="18"/>
  <c r="J30" i="18" s="1"/>
  <c r="J438" i="18"/>
  <c r="I24" i="18"/>
  <c r="J24" i="18"/>
  <c r="J290" i="18"/>
  <c r="I22" i="18"/>
  <c r="J22" i="18" s="1"/>
  <c r="J216" i="18"/>
  <c r="I20" i="18"/>
  <c r="J20" i="18" s="1"/>
  <c r="J142" i="18"/>
  <c r="I18" i="18"/>
  <c r="I31" i="18" s="1"/>
  <c r="J31" i="18" s="1"/>
  <c r="J68" i="18"/>
  <c r="I29" i="18"/>
  <c r="J29" i="18" s="1"/>
  <c r="J327" i="18"/>
  <c r="I25" i="18"/>
  <c r="J25" i="18" s="1"/>
  <c r="J253" i="18"/>
  <c r="I23" i="18"/>
  <c r="J23" i="18" s="1"/>
  <c r="J179" i="18"/>
  <c r="I21" i="18"/>
  <c r="J21" i="18" s="1"/>
  <c r="J105" i="18"/>
  <c r="I19" i="18"/>
  <c r="J19" i="18" s="1"/>
  <c r="I27" i="18"/>
  <c r="J27" i="18"/>
  <c r="G20" i="1"/>
  <c r="I20" i="1" s="1"/>
  <c r="E19" i="11" s="1"/>
  <c r="K179" i="6"/>
  <c r="K118" i="6"/>
  <c r="D106" i="10"/>
  <c r="D100" i="10"/>
  <c r="K110" i="6"/>
  <c r="D98" i="10"/>
  <c r="D96" i="10"/>
  <c r="D94" i="10"/>
  <c r="D84" i="10"/>
  <c r="K94" i="6"/>
  <c r="K92" i="6"/>
  <c r="D80" i="10"/>
  <c r="K34" i="6"/>
  <c r="D32" i="10"/>
  <c r="D30" i="10"/>
  <c r="D28" i="10"/>
  <c r="K28" i="6"/>
  <c r="D26" i="10"/>
  <c r="K26" i="6"/>
  <c r="D24" i="10"/>
  <c r="K22" i="6"/>
  <c r="D20" i="10"/>
  <c r="K20" i="6"/>
  <c r="D18" i="10"/>
  <c r="G21" i="1"/>
  <c r="I21" i="1" s="1"/>
  <c r="O14" i="1"/>
  <c r="C79" i="18"/>
  <c r="AL362" i="15"/>
  <c r="I19" i="1"/>
  <c r="E18" i="11" s="1"/>
  <c r="AK361" i="15"/>
  <c r="AK362" i="15"/>
  <c r="L23" i="15"/>
  <c r="L118" i="15" s="1"/>
  <c r="L149" i="15" s="1"/>
  <c r="L161" i="15" s="1"/>
  <c r="M180" i="15"/>
  <c r="M215" i="15"/>
  <c r="O283" i="15"/>
  <c r="G97" i="14"/>
  <c r="I97" i="14" s="1"/>
  <c r="J261" i="14" s="1"/>
  <c r="F77" i="11" s="1"/>
  <c r="M118" i="15"/>
  <c r="M149" i="15" s="1"/>
  <c r="M161" i="15" s="1"/>
  <c r="N118" i="15"/>
  <c r="N149" i="15" s="1"/>
  <c r="N161" i="15" s="1"/>
  <c r="E280" i="14"/>
  <c r="E311" i="14" s="1"/>
  <c r="E323" i="14" s="1"/>
  <c r="H16" i="16" s="1"/>
  <c r="O314" i="15"/>
  <c r="O326" i="15" s="1"/>
  <c r="D280" i="14"/>
  <c r="D311" i="14" s="1"/>
  <c r="D323" i="14" s="1"/>
  <c r="F16" i="16" s="1"/>
  <c r="F280" i="14"/>
  <c r="F311" i="14" s="1"/>
  <c r="F323" i="14" s="1"/>
  <c r="J16" i="16" s="1"/>
  <c r="H280" i="14"/>
  <c r="H311" i="14" s="1"/>
  <c r="H323" i="14" s="1"/>
  <c r="N16" i="16" s="1"/>
  <c r="AC22" i="1"/>
  <c r="AC32" i="1" s="1"/>
  <c r="M20" i="1"/>
  <c r="O20" i="1"/>
  <c r="AQ22" i="1"/>
  <c r="AQ32" i="1" s="1"/>
  <c r="AK352" i="15"/>
  <c r="AK351" i="15"/>
  <c r="M21" i="1"/>
  <c r="O21" i="1" s="1"/>
  <c r="K207" i="13"/>
  <c r="J207" i="13"/>
  <c r="G207" i="13"/>
  <c r="I207" i="13"/>
  <c r="H207" i="13"/>
  <c r="F207" i="13"/>
  <c r="M193" i="15"/>
  <c r="K195" i="12"/>
  <c r="K106" i="6"/>
  <c r="K67" i="6"/>
  <c r="U26" i="2"/>
  <c r="M22" i="1"/>
  <c r="G134" i="14"/>
  <c r="I134" i="14" s="1"/>
  <c r="M246" i="15"/>
  <c r="M245" i="15"/>
  <c r="M244" i="15"/>
  <c r="M243" i="15"/>
  <c r="M242" i="15"/>
  <c r="M241" i="15"/>
  <c r="M240" i="15"/>
  <c r="M239" i="15"/>
  <c r="M238" i="15"/>
  <c r="M237" i="15"/>
  <c r="M236" i="15"/>
  <c r="M235" i="15"/>
  <c r="M234" i="15"/>
  <c r="M233" i="15"/>
  <c r="M232" i="15"/>
  <c r="M231" i="15"/>
  <c r="M230" i="15"/>
  <c r="M229" i="15"/>
  <c r="M228" i="15"/>
  <c r="M227" i="15"/>
  <c r="M226" i="15"/>
  <c r="M225" i="15"/>
  <c r="M224" i="15"/>
  <c r="M223" i="15"/>
  <c r="M222" i="15"/>
  <c r="M221" i="15"/>
  <c r="M220" i="15"/>
  <c r="M218" i="15"/>
  <c r="M216" i="15"/>
  <c r="G25" i="14"/>
  <c r="I25" i="14" s="1"/>
  <c r="M190" i="15"/>
  <c r="M192" i="15"/>
  <c r="M187" i="15"/>
  <c r="M186" i="15"/>
  <c r="M185" i="15"/>
  <c r="M184" i="15"/>
  <c r="M183" i="15"/>
  <c r="M182" i="15"/>
  <c r="M181" i="15"/>
  <c r="E147" i="14"/>
  <c r="E159" i="14" s="1"/>
  <c r="G16" i="16" s="1"/>
  <c r="K141" i="6"/>
  <c r="K155" i="6"/>
  <c r="K145" i="6"/>
  <c r="K144" i="6"/>
  <c r="K143" i="6"/>
  <c r="K140" i="6"/>
  <c r="K142" i="6"/>
  <c r="K151" i="6"/>
  <c r="K154" i="6"/>
  <c r="K108" i="6"/>
  <c r="K93" i="6"/>
  <c r="K71" i="6"/>
  <c r="K68" i="6"/>
  <c r="K35" i="6"/>
  <c r="K32" i="6"/>
  <c r="K30" i="6"/>
  <c r="K24" i="6"/>
  <c r="K23" i="6"/>
  <c r="K69" i="6"/>
  <c r="AJ353" i="15"/>
  <c r="D102" i="10"/>
  <c r="D147" i="14"/>
  <c r="D159" i="14" s="1"/>
  <c r="E16" i="16" s="1"/>
  <c r="C412" i="18"/>
  <c r="C373" i="18"/>
  <c r="C338" i="18"/>
  <c r="C299" i="18"/>
  <c r="C262" i="18"/>
  <c r="C225" i="18"/>
  <c r="C188" i="18"/>
  <c r="C151" i="18"/>
  <c r="C114" i="18"/>
  <c r="M194" i="15"/>
  <c r="M196" i="15"/>
  <c r="M197" i="15"/>
  <c r="G29" i="14"/>
  <c r="I29" i="14" s="1"/>
  <c r="D104" i="10"/>
  <c r="D103" i="10"/>
  <c r="D93" i="10"/>
  <c r="D92" i="10"/>
  <c r="K56" i="6"/>
  <c r="D50" i="10"/>
  <c r="I25" i="1"/>
  <c r="E24" i="11" s="1"/>
  <c r="K158" i="6"/>
  <c r="K157" i="6"/>
  <c r="D183" i="10"/>
  <c r="K156" i="6"/>
  <c r="K121" i="6"/>
  <c r="K195" i="6"/>
  <c r="D174" i="10"/>
  <c r="L188" i="15"/>
  <c r="L283" i="15" s="1"/>
  <c r="L314" i="15" s="1"/>
  <c r="L326" i="15" s="1"/>
  <c r="G146" i="14"/>
  <c r="I146" i="14" s="1"/>
  <c r="G144" i="14"/>
  <c r="I144" i="14" s="1"/>
  <c r="G142" i="14"/>
  <c r="I142" i="14" s="1"/>
  <c r="G140" i="14"/>
  <c r="I140" i="14" s="1"/>
  <c r="G138" i="14"/>
  <c r="I138" i="14" s="1"/>
  <c r="G136" i="14"/>
  <c r="I136" i="14" s="1"/>
  <c r="I157" i="14"/>
  <c r="J321" i="14" s="1"/>
  <c r="F121" i="11" s="1"/>
  <c r="I155" i="14"/>
  <c r="J319" i="14" s="1"/>
  <c r="F119" i="11" s="1"/>
  <c r="I153" i="14"/>
  <c r="I151" i="14"/>
  <c r="I149" i="14"/>
  <c r="J313" i="14" s="1"/>
  <c r="F113" i="11" s="1"/>
  <c r="F58" i="11"/>
  <c r="I24" i="2"/>
  <c r="I23" i="2"/>
  <c r="G186" i="14"/>
  <c r="G194" i="14" s="1"/>
  <c r="H897" i="10"/>
  <c r="H867" i="10"/>
  <c r="D58" i="11"/>
  <c r="J277" i="14"/>
  <c r="F93" i="11" s="1"/>
  <c r="J266" i="14"/>
  <c r="F82" i="11" s="1"/>
  <c r="G1367" i="10"/>
  <c r="K149" i="6"/>
  <c r="D132" i="10"/>
  <c r="D181" i="10"/>
  <c r="K62" i="6"/>
  <c r="I24" i="1"/>
  <c r="E23" i="11" s="1"/>
  <c r="E13" i="11"/>
  <c r="D183" i="15"/>
  <c r="D348" i="15"/>
  <c r="J348" i="15" s="1"/>
  <c r="D345" i="14"/>
  <c r="F345" i="14" s="1"/>
  <c r="D18" i="13"/>
  <c r="J318" i="14"/>
  <c r="F118" i="11" s="1"/>
  <c r="J263" i="14"/>
  <c r="F79" i="11" s="1"/>
  <c r="J264" i="14"/>
  <c r="F80" i="11" s="1"/>
  <c r="J234" i="14"/>
  <c r="F54" i="11" s="1"/>
  <c r="J233" i="14"/>
  <c r="F53" i="11" s="1"/>
  <c r="M219" i="15"/>
  <c r="M217" i="15"/>
  <c r="J214" i="14"/>
  <c r="F34" i="11" s="1"/>
  <c r="E326" i="15"/>
  <c r="K314" i="15"/>
  <c r="K326" i="15" s="1"/>
  <c r="I14" i="14"/>
  <c r="D344" i="14"/>
  <c r="D17" i="13"/>
  <c r="D347" i="15"/>
  <c r="N347" i="15" s="1"/>
  <c r="D182" i="15"/>
  <c r="D17" i="15"/>
  <c r="D508" i="14"/>
  <c r="D201" i="13"/>
  <c r="D512" i="15"/>
  <c r="J215" i="14"/>
  <c r="J219" i="14"/>
  <c r="F39" i="11" s="1"/>
  <c r="J230" i="14"/>
  <c r="F50" i="11" s="1"/>
  <c r="C220" i="10"/>
  <c r="C245" i="10"/>
  <c r="C296" i="10"/>
  <c r="C298" i="10"/>
  <c r="C300" i="10"/>
  <c r="C319" i="10"/>
  <c r="C321" i="10"/>
  <c r="C328" i="10"/>
  <c r="C360" i="10"/>
  <c r="C368" i="10"/>
  <c r="C370" i="10"/>
  <c r="C372" i="10"/>
  <c r="C414" i="10"/>
  <c r="C439" i="10"/>
  <c r="C486" i="10"/>
  <c r="C488" i="10"/>
  <c r="C507" i="10"/>
  <c r="C509" i="10"/>
  <c r="C511" i="10"/>
  <c r="C518" i="10"/>
  <c r="C548" i="10"/>
  <c r="C557" i="10"/>
  <c r="C559" i="10"/>
  <c r="C596" i="10"/>
  <c r="C621" i="10"/>
  <c r="C672" i="10"/>
  <c r="C674" i="10"/>
  <c r="C676" i="10"/>
  <c r="C695" i="10"/>
  <c r="C697" i="10"/>
  <c r="C704" i="10"/>
  <c r="C730" i="10"/>
  <c r="C743" i="10"/>
  <c r="C745" i="10"/>
  <c r="C747" i="10"/>
  <c r="C936" i="10"/>
  <c r="C945" i="10"/>
  <c r="C947" i="10"/>
  <c r="C1120" i="10"/>
  <c r="C1133" i="10"/>
  <c r="C1135" i="10"/>
  <c r="C1137" i="10"/>
  <c r="C1314" i="10"/>
  <c r="C1323" i="10"/>
  <c r="C1325" i="10"/>
  <c r="C1498" i="10"/>
  <c r="C1511" i="10"/>
  <c r="C1513" i="10"/>
  <c r="C1515" i="10"/>
  <c r="C893" i="10"/>
  <c r="C895" i="10"/>
  <c r="C902" i="10"/>
  <c r="C1083" i="10"/>
  <c r="C1085" i="10"/>
  <c r="C1087" i="10"/>
  <c r="C1094" i="10"/>
  <c r="C1273" i="10"/>
  <c r="C1275" i="10"/>
  <c r="C1282" i="10"/>
  <c r="C1461" i="10"/>
  <c r="C1463" i="10"/>
  <c r="C1465" i="10"/>
  <c r="C1472" i="10"/>
  <c r="C869" i="10"/>
  <c r="C871" i="10"/>
  <c r="C1061" i="10"/>
  <c r="C1063" i="10"/>
  <c r="C1065" i="10"/>
  <c r="C1251" i="10"/>
  <c r="C1253" i="10"/>
  <c r="C1439" i="10"/>
  <c r="C1441" i="10"/>
  <c r="C1443" i="10"/>
  <c r="C818" i="10"/>
  <c r="C1014" i="10"/>
  <c r="C1203" i="10"/>
  <c r="C1392" i="10"/>
  <c r="C791" i="10"/>
  <c r="C989" i="10"/>
  <c r="C1178" i="10"/>
  <c r="C1367" i="10"/>
  <c r="C225" i="10"/>
  <c r="C250" i="10"/>
  <c r="C297" i="10"/>
  <c r="C299" i="10"/>
  <c r="C318" i="10"/>
  <c r="C320" i="10"/>
  <c r="C322" i="10"/>
  <c r="C329" i="10"/>
  <c r="C355" i="10"/>
  <c r="C369" i="10"/>
  <c r="C371" i="10"/>
  <c r="C409" i="10"/>
  <c r="C434" i="10"/>
  <c r="C485" i="10"/>
  <c r="C487" i="10"/>
  <c r="C489" i="10"/>
  <c r="C508" i="10"/>
  <c r="C510" i="10"/>
  <c r="C517" i="10"/>
  <c r="C543" i="10"/>
  <c r="C556" i="10"/>
  <c r="C558" i="10"/>
  <c r="C560" i="10"/>
  <c r="C673" i="10"/>
  <c r="C675" i="10"/>
  <c r="C694" i="10"/>
  <c r="C696" i="10"/>
  <c r="C698" i="10"/>
  <c r="C705" i="10"/>
  <c r="C735" i="10"/>
  <c r="C744" i="10"/>
  <c r="C746" i="10"/>
  <c r="C931" i="10"/>
  <c r="C944" i="10"/>
  <c r="C946" i="10"/>
  <c r="C948" i="10"/>
  <c r="C1125" i="10"/>
  <c r="C1134" i="10"/>
  <c r="C1136" i="10"/>
  <c r="C892" i="10"/>
  <c r="C894" i="10"/>
  <c r="C896" i="10"/>
  <c r="C903" i="10"/>
  <c r="C1084" i="10"/>
  <c r="C1086" i="10"/>
  <c r="C1093" i="10"/>
  <c r="C868" i="10"/>
  <c r="C870" i="10"/>
  <c r="C872" i="10"/>
  <c r="C1062" i="10"/>
  <c r="C1064" i="10"/>
  <c r="C813" i="10"/>
  <c r="C1009" i="10"/>
  <c r="C1198" i="10"/>
  <c r="C786" i="10"/>
  <c r="C984" i="10"/>
  <c r="C1173" i="10"/>
  <c r="F35" i="11"/>
  <c r="H347" i="15"/>
  <c r="I347" i="15"/>
  <c r="E347" i="15"/>
  <c r="K347" i="15"/>
  <c r="G347" i="15"/>
  <c r="M347" i="15"/>
  <c r="F347" i="15"/>
  <c r="E344" i="14"/>
  <c r="F344" i="14"/>
  <c r="I344" i="14"/>
  <c r="G344" i="14"/>
  <c r="J347" i="15" l="1"/>
  <c r="J18" i="18"/>
  <c r="D79" i="10"/>
  <c r="D51" i="10"/>
  <c r="D55" i="10" s="1"/>
  <c r="C375" i="18"/>
  <c r="C301" i="18"/>
  <c r="C264" i="18"/>
  <c r="H216" i="18"/>
  <c r="C190" i="18"/>
  <c r="C153" i="18"/>
  <c r="C116" i="18"/>
  <c r="H68" i="18"/>
  <c r="D86" i="10"/>
  <c r="D91" i="10"/>
  <c r="J218" i="14"/>
  <c r="F38" i="11" s="1"/>
  <c r="J191" i="14"/>
  <c r="F26" i="11" s="1"/>
  <c r="C227" i="18"/>
  <c r="D171" i="10"/>
  <c r="J183" i="14"/>
  <c r="F18" i="11" s="1"/>
  <c r="J217" i="14"/>
  <c r="F37" i="11" s="1"/>
  <c r="J213" i="14"/>
  <c r="F33" i="11" s="1"/>
  <c r="J190" i="14"/>
  <c r="F25" i="11" s="1"/>
  <c r="H25" i="18"/>
  <c r="H179" i="18"/>
  <c r="G58" i="11"/>
  <c r="K120" i="6"/>
  <c r="J227" i="14"/>
  <c r="F47" i="11" s="1"/>
  <c r="J223" i="14"/>
  <c r="F43" i="11" s="1"/>
  <c r="M281" i="15"/>
  <c r="M277" i="15"/>
  <c r="F31" i="18"/>
  <c r="M18" i="16"/>
  <c r="M933" i="16"/>
  <c r="U43" i="2"/>
  <c r="H21" i="18"/>
  <c r="G31" i="18"/>
  <c r="H29" i="18"/>
  <c r="H27" i="18"/>
  <c r="G933" i="16"/>
  <c r="G18" i="16"/>
  <c r="N18" i="16"/>
  <c r="N933" i="16"/>
  <c r="H18" i="16"/>
  <c r="H933" i="16"/>
  <c r="D160" i="10"/>
  <c r="J185" i="14"/>
  <c r="F20" i="11" s="1"/>
  <c r="M312" i="15"/>
  <c r="K292" i="12"/>
  <c r="K324" i="12" s="1"/>
  <c r="K336" i="12" s="1"/>
  <c r="J18" i="16"/>
  <c r="J933" i="16"/>
  <c r="I18" i="16"/>
  <c r="I933" i="16"/>
  <c r="E18" i="16"/>
  <c r="E933" i="16"/>
  <c r="F18" i="16"/>
  <c r="F933" i="16"/>
  <c r="H23" i="18"/>
  <c r="H19" i="18"/>
  <c r="M306" i="15"/>
  <c r="J178" i="14"/>
  <c r="F13" i="11" s="1"/>
  <c r="AM598" i="15" s="1"/>
  <c r="D202" i="13"/>
  <c r="D509" i="14"/>
  <c r="D513" i="15"/>
  <c r="D177" i="10"/>
  <c r="D182" i="10"/>
  <c r="K196" i="6"/>
  <c r="D180" i="10"/>
  <c r="O592" i="16"/>
  <c r="D496" i="16"/>
  <c r="O496" i="16" s="1"/>
  <c r="K348" i="15"/>
  <c r="O893" i="16"/>
  <c r="H348" i="15"/>
  <c r="E348" i="15"/>
  <c r="O20" i="16"/>
  <c r="D937" i="16"/>
  <c r="O937" i="16" s="1"/>
  <c r="O21" i="16"/>
  <c r="D938" i="16"/>
  <c r="O938" i="16" s="1"/>
  <c r="O19" i="16"/>
  <c r="D936" i="16"/>
  <c r="O936" i="16" s="1"/>
  <c r="O844" i="16"/>
  <c r="J302" i="14"/>
  <c r="F102" i="11" s="1"/>
  <c r="J306" i="14"/>
  <c r="F106" i="11" s="1"/>
  <c r="J235" i="14"/>
  <c r="F55" i="11" s="1"/>
  <c r="I186" i="14"/>
  <c r="I194" i="14" s="1"/>
  <c r="J300" i="14"/>
  <c r="F100" i="11" s="1"/>
  <c r="J304" i="14"/>
  <c r="F104" i="11" s="1"/>
  <c r="J308" i="14"/>
  <c r="F108" i="11" s="1"/>
  <c r="J189" i="14"/>
  <c r="F24" i="11" s="1"/>
  <c r="J298" i="14"/>
  <c r="F98" i="11" s="1"/>
  <c r="G348" i="15"/>
  <c r="G345" i="14"/>
  <c r="G22" i="1"/>
  <c r="D346" i="15"/>
  <c r="D511" i="15"/>
  <c r="D16" i="15"/>
  <c r="D181" i="15"/>
  <c r="D200" i="13"/>
  <c r="D507" i="14"/>
  <c r="D16" i="13"/>
  <c r="D343" i="14"/>
  <c r="F343" i="14" s="1"/>
  <c r="AK353" i="15"/>
  <c r="O22" i="1"/>
  <c r="J305" i="14"/>
  <c r="F105" i="11" s="1"/>
  <c r="J237" i="14"/>
  <c r="F57" i="11" s="1"/>
  <c r="J232" i="14"/>
  <c r="F52" i="11" s="1"/>
  <c r="J228" i="14"/>
  <c r="F48" i="11" s="1"/>
  <c r="J231" i="14"/>
  <c r="F51" i="11" s="1"/>
  <c r="M195" i="15"/>
  <c r="G195" i="14"/>
  <c r="G280" i="14" s="1"/>
  <c r="G311" i="14" s="1"/>
  <c r="G323" i="14" s="1"/>
  <c r="L16" i="16" s="1"/>
  <c r="J181" i="14"/>
  <c r="F16" i="11" s="1"/>
  <c r="M316" i="15"/>
  <c r="M317" i="15"/>
  <c r="M318" i="15"/>
  <c r="M319" i="15"/>
  <c r="M320" i="15"/>
  <c r="M321" i="15"/>
  <c r="M322" i="15"/>
  <c r="M323" i="15"/>
  <c r="M324" i="15"/>
  <c r="M325" i="15"/>
  <c r="J303" i="14"/>
  <c r="F103" i="11" s="1"/>
  <c r="I15" i="14"/>
  <c r="G22" i="14"/>
  <c r="I22" i="14" s="1"/>
  <c r="J186" i="14" s="1"/>
  <c r="M188" i="15"/>
  <c r="M283" i="15" s="1"/>
  <c r="E345" i="14"/>
  <c r="N348" i="15"/>
  <c r="M348" i="15"/>
  <c r="F348" i="15"/>
  <c r="I348" i="15"/>
  <c r="I345" i="14"/>
  <c r="G346" i="15"/>
  <c r="H346" i="15"/>
  <c r="F346" i="15"/>
  <c r="I58" i="9"/>
  <c r="I148" i="9" s="1"/>
  <c r="I178" i="9" s="1"/>
  <c r="I190" i="9" s="1"/>
  <c r="I343" i="14"/>
  <c r="L347" i="15"/>
  <c r="H344" i="14" s="1"/>
  <c r="J344" i="14" s="1"/>
  <c r="K508" i="14" s="1"/>
  <c r="K119" i="6"/>
  <c r="G26" i="2"/>
  <c r="I12" i="2"/>
  <c r="O29" i="1"/>
  <c r="M32" i="1"/>
  <c r="I29" i="1"/>
  <c r="E28" i="11" s="1"/>
  <c r="G32" i="1"/>
  <c r="O32" i="1"/>
  <c r="J275" i="14"/>
  <c r="F91" i="11" s="1"/>
  <c r="J279" i="14"/>
  <c r="F95" i="11" s="1"/>
  <c r="J314" i="14"/>
  <c r="F114" i="11" s="1"/>
  <c r="J316" i="14"/>
  <c r="F116" i="11" s="1"/>
  <c r="J320" i="14"/>
  <c r="F120" i="11" s="1"/>
  <c r="J274" i="14"/>
  <c r="F90" i="11" s="1"/>
  <c r="J278" i="14"/>
  <c r="F94" i="11" s="1"/>
  <c r="E20" i="11"/>
  <c r="E21" i="11" s="1"/>
  <c r="I22" i="1"/>
  <c r="H22" i="18"/>
  <c r="H20" i="18"/>
  <c r="H18" i="18"/>
  <c r="J193" i="14"/>
  <c r="F28" i="11" s="1"/>
  <c r="J236" i="14"/>
  <c r="F56" i="11" s="1"/>
  <c r="H30" i="18"/>
  <c r="J184" i="14"/>
  <c r="F19" i="11" s="1"/>
  <c r="J220" i="14"/>
  <c r="F40" i="11" s="1"/>
  <c r="J225" i="14"/>
  <c r="F45" i="11" s="1"/>
  <c r="J242" i="14"/>
  <c r="F62" i="11" s="1"/>
  <c r="J315" i="14"/>
  <c r="F115" i="11" s="1"/>
  <c r="J317" i="14"/>
  <c r="F117" i="11" s="1"/>
  <c r="I106" i="14"/>
  <c r="J270" i="14" s="1"/>
  <c r="F86" i="11" s="1"/>
  <c r="J221" i="14"/>
  <c r="F41" i="11" s="1"/>
  <c r="H58" i="9"/>
  <c r="H148" i="9" s="1"/>
  <c r="H178" i="9" s="1"/>
  <c r="H190" i="9" s="1"/>
  <c r="M310" i="15"/>
  <c r="M304" i="15"/>
  <c r="M302" i="15"/>
  <c r="M314" i="15" s="1"/>
  <c r="M326" i="15" s="1"/>
  <c r="J307" i="14"/>
  <c r="F107" i="11" s="1"/>
  <c r="J192" i="14"/>
  <c r="F27" i="11" s="1"/>
  <c r="J188" i="14"/>
  <c r="F23" i="11" s="1"/>
  <c r="J262" i="14"/>
  <c r="F78" i="11" s="1"/>
  <c r="J182" i="14"/>
  <c r="F17" i="11" s="1"/>
  <c r="J239" i="14"/>
  <c r="F59" i="11" s="1"/>
  <c r="J309" i="14"/>
  <c r="F109" i="11" s="1"/>
  <c r="J179" i="14"/>
  <c r="F14" i="11" s="1"/>
  <c r="F21" i="11" s="1"/>
  <c r="J240" i="14"/>
  <c r="F60" i="11" s="1"/>
  <c r="J267" i="14"/>
  <c r="F83" i="11" s="1"/>
  <c r="J272" i="14"/>
  <c r="J276" i="14"/>
  <c r="F92" i="11" s="1"/>
  <c r="AF598" i="15"/>
  <c r="AJ598" i="15"/>
  <c r="AN598" i="15"/>
  <c r="AI598" i="15"/>
  <c r="AG598" i="15"/>
  <c r="AK598" i="15"/>
  <c r="AH598" i="15"/>
  <c r="E81" i="11"/>
  <c r="J229" i="14"/>
  <c r="D265" i="13"/>
  <c r="D406" i="15"/>
  <c r="D241" i="15"/>
  <c r="D76" i="15"/>
  <c r="D81" i="13"/>
  <c r="D572" i="15"/>
  <c r="J243" i="14"/>
  <c r="F63" i="11" s="1"/>
  <c r="J310" i="14"/>
  <c r="F110" i="11" s="1"/>
  <c r="AD598" i="15" l="1"/>
  <c r="AE598" i="15"/>
  <c r="I32" i="1"/>
  <c r="E22" i="16"/>
  <c r="E939" i="16" s="1"/>
  <c r="E935" i="16"/>
  <c r="J22" i="16"/>
  <c r="J939" i="16" s="1"/>
  <c r="J935" i="16"/>
  <c r="N22" i="16"/>
  <c r="N939" i="16" s="1"/>
  <c r="N935" i="16"/>
  <c r="F22" i="16"/>
  <c r="F939" i="16" s="1"/>
  <c r="F935" i="16"/>
  <c r="I22" i="16"/>
  <c r="I939" i="16" s="1"/>
  <c r="I935" i="16"/>
  <c r="H22" i="16"/>
  <c r="H939" i="16" s="1"/>
  <c r="H935" i="16"/>
  <c r="G22" i="16"/>
  <c r="G939" i="16" s="1"/>
  <c r="G935" i="16"/>
  <c r="M22" i="16"/>
  <c r="M939" i="16" s="1"/>
  <c r="M935" i="16"/>
  <c r="D885" i="16"/>
  <c r="L18" i="16"/>
  <c r="L933" i="16"/>
  <c r="O895" i="16"/>
  <c r="L348" i="15"/>
  <c r="H345" i="14" s="1"/>
  <c r="J345" i="14" s="1"/>
  <c r="K509" i="14" s="1"/>
  <c r="J194" i="14"/>
  <c r="F29" i="11" s="1"/>
  <c r="I195" i="14"/>
  <c r="G343" i="14"/>
  <c r="E343" i="14"/>
  <c r="E346" i="15"/>
  <c r="I346" i="15"/>
  <c r="N346" i="15"/>
  <c r="M346" i="15"/>
  <c r="J346" i="15"/>
  <c r="K346" i="15"/>
  <c r="M512" i="15"/>
  <c r="G43" i="2"/>
  <c r="I43" i="2" s="1"/>
  <c r="I26" i="2"/>
  <c r="I105" i="14"/>
  <c r="J269" i="14" s="1"/>
  <c r="F85" i="11" s="1"/>
  <c r="G116" i="14"/>
  <c r="H31" i="18"/>
  <c r="F88" i="11"/>
  <c r="G572" i="15"/>
  <c r="N572" i="15"/>
  <c r="F572" i="15"/>
  <c r="J572" i="15"/>
  <c r="I572" i="15"/>
  <c r="O572" i="15"/>
  <c r="H572" i="15"/>
  <c r="E572" i="15"/>
  <c r="K572" i="15"/>
  <c r="H406" i="15"/>
  <c r="G406" i="15"/>
  <c r="M406" i="15"/>
  <c r="E406" i="15"/>
  <c r="F406" i="15"/>
  <c r="K406" i="15"/>
  <c r="I406" i="15"/>
  <c r="N406" i="15"/>
  <c r="J406" i="15"/>
  <c r="F49" i="11"/>
  <c r="L81" i="13"/>
  <c r="F81" i="13"/>
  <c r="I81" i="13"/>
  <c r="E81" i="13"/>
  <c r="K81" i="13"/>
  <c r="H81" i="13"/>
  <c r="J81" i="13"/>
  <c r="G81" i="13"/>
  <c r="H265" i="13"/>
  <c r="I265" i="13"/>
  <c r="F265" i="13"/>
  <c r="G265" i="13"/>
  <c r="J265" i="13"/>
  <c r="E265" i="13"/>
  <c r="K265" i="13"/>
  <c r="D933" i="16" l="1"/>
  <c r="D703" i="16" s="1"/>
  <c r="O885" i="16"/>
  <c r="L22" i="16"/>
  <c r="L939" i="16" s="1"/>
  <c r="L935" i="16"/>
  <c r="D850" i="16"/>
  <c r="D801" i="16"/>
  <c r="D752" i="16"/>
  <c r="D654" i="16"/>
  <c r="D851" i="16"/>
  <c r="D802" i="16"/>
  <c r="D704" i="16"/>
  <c r="D655" i="16"/>
  <c r="D510" i="16"/>
  <c r="D462" i="16"/>
  <c r="D318" i="16"/>
  <c r="D222" i="16"/>
  <c r="D30" i="16"/>
  <c r="D366" i="16"/>
  <c r="D558" i="16"/>
  <c r="D270" i="16"/>
  <c r="D174" i="16"/>
  <c r="D78" i="16"/>
  <c r="D605" i="16"/>
  <c r="D461" i="16"/>
  <c r="D317" i="16"/>
  <c r="D125" i="16"/>
  <c r="D29" i="16"/>
  <c r="D365" i="16"/>
  <c r="D413" i="16"/>
  <c r="D269" i="16"/>
  <c r="D173" i="16"/>
  <c r="L346" i="15"/>
  <c r="H343" i="14" s="1"/>
  <c r="J343" i="14" s="1"/>
  <c r="K507" i="14" s="1"/>
  <c r="J195" i="14"/>
  <c r="I280" i="14"/>
  <c r="I311" i="14" s="1"/>
  <c r="I323" i="14" s="1"/>
  <c r="M513" i="15"/>
  <c r="L265" i="13"/>
  <c r="I116" i="14"/>
  <c r="G147" i="14"/>
  <c r="L406" i="15"/>
  <c r="L572" i="15"/>
  <c r="D77" i="16" l="1"/>
  <c r="D557" i="16"/>
  <c r="D221" i="16"/>
  <c r="D509" i="16"/>
  <c r="D414" i="16"/>
  <c r="D126" i="16"/>
  <c r="D606" i="16"/>
  <c r="D753" i="16"/>
  <c r="M511" i="15"/>
  <c r="D898" i="16"/>
  <c r="D804" i="16"/>
  <c r="D807" i="16" s="1"/>
  <c r="M572" i="15"/>
  <c r="F30" i="11"/>
  <c r="F96" i="11" s="1"/>
  <c r="F111" i="11" s="1"/>
  <c r="F123" i="11" s="1"/>
  <c r="J280" i="14"/>
  <c r="J311" i="14" s="1"/>
  <c r="J323" i="14" s="1"/>
  <c r="G159" i="14"/>
  <c r="K16" i="16" s="1"/>
  <c r="I147" i="14"/>
  <c r="I159" i="14" s="1"/>
  <c r="D899" i="16" l="1"/>
  <c r="G24" i="16"/>
  <c r="G941" i="16" s="1"/>
  <c r="J24" i="16"/>
  <c r="J941" i="16" s="1"/>
  <c r="M24" i="16"/>
  <c r="M941" i="16" s="1"/>
  <c r="E24" i="16"/>
  <c r="H24" i="16"/>
  <c r="H941" i="16" s="1"/>
  <c r="K24" i="16"/>
  <c r="K941" i="16" s="1"/>
  <c r="N24" i="16"/>
  <c r="N941" i="16" s="1"/>
  <c r="F24" i="16"/>
  <c r="F941" i="16" s="1"/>
  <c r="I24" i="16"/>
  <c r="I941" i="16" s="1"/>
  <c r="L24" i="16"/>
  <c r="L941" i="16" s="1"/>
  <c r="K18" i="16"/>
  <c r="K933" i="16"/>
  <c r="O933" i="16" s="1"/>
  <c r="O16" i="16"/>
  <c r="D946" i="16"/>
  <c r="D947" i="16"/>
  <c r="O24" i="16" l="1"/>
  <c r="E941" i="16"/>
  <c r="O941" i="16" s="1"/>
  <c r="K22" i="16"/>
  <c r="K939" i="16" s="1"/>
  <c r="K935" i="16"/>
  <c r="D18" i="16"/>
  <c r="G17" i="11"/>
  <c r="D349" i="15" s="1"/>
  <c r="G27" i="11"/>
  <c r="D359" i="15" s="1"/>
  <c r="G29" i="11"/>
  <c r="D215" i="13" s="1"/>
  <c r="G25" i="11"/>
  <c r="D27" i="13" s="1"/>
  <c r="G30" i="11"/>
  <c r="D359" i="14" s="1"/>
  <c r="G18" i="11"/>
  <c r="D515" i="15" s="1"/>
  <c r="G23" i="11"/>
  <c r="D25" i="15" s="1"/>
  <c r="G24" i="11"/>
  <c r="D356" i="15" s="1"/>
  <c r="G19" i="11"/>
  <c r="D186" i="15" s="1"/>
  <c r="G20" i="11"/>
  <c r="D22" i="13" s="1"/>
  <c r="D353" i="14"/>
  <c r="D22" i="15"/>
  <c r="D19" i="13"/>
  <c r="D520" i="14"/>
  <c r="D522" i="14"/>
  <c r="D196" i="15"/>
  <c r="D358" i="14"/>
  <c r="D526" i="15"/>
  <c r="D524" i="15" l="1"/>
  <c r="D517" i="15"/>
  <c r="D197" i="15"/>
  <c r="D347" i="14"/>
  <c r="E347" i="14" s="1"/>
  <c r="D19" i="15"/>
  <c r="D362" i="15"/>
  <c r="K362" i="15" s="1"/>
  <c r="D514" i="15"/>
  <c r="D32" i="15"/>
  <c r="D203" i="13"/>
  <c r="D527" i="15"/>
  <c r="H527" i="15" s="1"/>
  <c r="D521" i="15"/>
  <c r="D192" i="15"/>
  <c r="D213" i="13"/>
  <c r="D29" i="15"/>
  <c r="D187" i="15"/>
  <c r="D206" i="13"/>
  <c r="D26" i="13"/>
  <c r="D26" i="15"/>
  <c r="D511" i="14"/>
  <c r="D204" i="13"/>
  <c r="D518" i="14"/>
  <c r="G518" i="14" s="1"/>
  <c r="D348" i="14"/>
  <c r="F348" i="14" s="1"/>
  <c r="D512" i="14"/>
  <c r="D21" i="13"/>
  <c r="D205" i="13"/>
  <c r="D352" i="14"/>
  <c r="G352" i="14" s="1"/>
  <c r="D516" i="14"/>
  <c r="G516" i="14" s="1"/>
  <c r="D209" i="13"/>
  <c r="D25" i="13"/>
  <c r="D22" i="16"/>
  <c r="O18" i="16"/>
  <c r="D935" i="16"/>
  <c r="D25" i="16" s="1"/>
  <c r="D27" i="15"/>
  <c r="D350" i="15"/>
  <c r="F350" i="15" s="1"/>
  <c r="D522" i="15"/>
  <c r="D361" i="15"/>
  <c r="F361" i="15" s="1"/>
  <c r="D31" i="13"/>
  <c r="D31" i="15"/>
  <c r="D194" i="15"/>
  <c r="D356" i="14"/>
  <c r="E356" i="14" s="1"/>
  <c r="D29" i="13"/>
  <c r="D510" i="14"/>
  <c r="D346" i="14"/>
  <c r="I346" i="14" s="1"/>
  <c r="D184" i="15"/>
  <c r="D523" i="14"/>
  <c r="G523" i="14" s="1"/>
  <c r="D216" i="13"/>
  <c r="D32" i="13"/>
  <c r="D349" i="14"/>
  <c r="F349" i="14" s="1"/>
  <c r="D352" i="15"/>
  <c r="N352" i="15" s="1"/>
  <c r="D513" i="14"/>
  <c r="D351" i="15"/>
  <c r="D516" i="15"/>
  <c r="D21" i="15"/>
  <c r="D191" i="15"/>
  <c r="D517" i="14"/>
  <c r="E517" i="14" s="1"/>
  <c r="D210" i="13"/>
  <c r="D355" i="15"/>
  <c r="M355" i="15" s="1"/>
  <c r="D190" i="15"/>
  <c r="D520" i="15"/>
  <c r="D20" i="13"/>
  <c r="D185" i="15"/>
  <c r="D20" i="15"/>
  <c r="D354" i="14"/>
  <c r="I354" i="14" s="1"/>
  <c r="D211" i="13"/>
  <c r="D357" i="15"/>
  <c r="O526" i="15"/>
  <c r="I526" i="15"/>
  <c r="G526" i="15"/>
  <c r="F526" i="15"/>
  <c r="K526" i="15"/>
  <c r="E526" i="15"/>
  <c r="J526" i="15"/>
  <c r="H526" i="15"/>
  <c r="N526" i="15"/>
  <c r="E358" i="14"/>
  <c r="G358" i="14"/>
  <c r="F358" i="14"/>
  <c r="I358" i="14"/>
  <c r="F522" i="14"/>
  <c r="I522" i="14"/>
  <c r="E522" i="14"/>
  <c r="G522" i="14"/>
  <c r="I520" i="14"/>
  <c r="F520" i="14"/>
  <c r="E520" i="14"/>
  <c r="G520" i="14"/>
  <c r="G524" i="15"/>
  <c r="H524" i="15"/>
  <c r="O524" i="15"/>
  <c r="I524" i="15"/>
  <c r="N524" i="15"/>
  <c r="E524" i="15"/>
  <c r="J524" i="15"/>
  <c r="F524" i="15"/>
  <c r="K524" i="15"/>
  <c r="F527" i="15"/>
  <c r="E527" i="15"/>
  <c r="F362" i="15"/>
  <c r="E362" i="15"/>
  <c r="J362" i="15"/>
  <c r="I348" i="14"/>
  <c r="G353" i="14"/>
  <c r="E353" i="14"/>
  <c r="F353" i="14"/>
  <c r="I353" i="14"/>
  <c r="G521" i="15"/>
  <c r="N521" i="15"/>
  <c r="I521" i="15"/>
  <c r="E521" i="15"/>
  <c r="O521" i="15"/>
  <c r="J521" i="15"/>
  <c r="K521" i="15"/>
  <c r="H521" i="15"/>
  <c r="F521" i="15"/>
  <c r="F352" i="14"/>
  <c r="F516" i="14"/>
  <c r="I516" i="14"/>
  <c r="I347" i="14"/>
  <c r="G350" i="15"/>
  <c r="K350" i="15"/>
  <c r="M350" i="15"/>
  <c r="I350" i="15"/>
  <c r="E518" i="14"/>
  <c r="I518" i="14"/>
  <c r="N522" i="15"/>
  <c r="K522" i="15"/>
  <c r="E522" i="15"/>
  <c r="F522" i="15"/>
  <c r="O522" i="15"/>
  <c r="J522" i="15"/>
  <c r="H522" i="15"/>
  <c r="G522" i="15"/>
  <c r="I522" i="15"/>
  <c r="G13" i="11"/>
  <c r="N361" i="15"/>
  <c r="I356" i="14"/>
  <c r="G359" i="15"/>
  <c r="J359" i="15"/>
  <c r="K359" i="15"/>
  <c r="M359" i="15"/>
  <c r="N359" i="15"/>
  <c r="F359" i="15"/>
  <c r="E359" i="15"/>
  <c r="H359" i="15"/>
  <c r="I359" i="15"/>
  <c r="G346" i="14"/>
  <c r="E346" i="14"/>
  <c r="N349" i="15"/>
  <c r="J349" i="15"/>
  <c r="I349" i="15"/>
  <c r="M349" i="15"/>
  <c r="G349" i="15"/>
  <c r="K349" i="15"/>
  <c r="E349" i="15"/>
  <c r="H349" i="15"/>
  <c r="F349" i="15"/>
  <c r="E523" i="14"/>
  <c r="E359" i="14"/>
  <c r="G359" i="14"/>
  <c r="F359" i="14"/>
  <c r="I359" i="14"/>
  <c r="G352" i="15"/>
  <c r="F352" i="15"/>
  <c r="E351" i="15"/>
  <c r="K351" i="15"/>
  <c r="I351" i="15"/>
  <c r="J351" i="15"/>
  <c r="N351" i="15"/>
  <c r="M351" i="15"/>
  <c r="F351" i="15"/>
  <c r="H351" i="15"/>
  <c r="G351" i="15"/>
  <c r="I517" i="14"/>
  <c r="F517" i="14"/>
  <c r="E356" i="15"/>
  <c r="K356" i="15"/>
  <c r="G356" i="15"/>
  <c r="N356" i="15"/>
  <c r="H356" i="15"/>
  <c r="J356" i="15"/>
  <c r="F356" i="15"/>
  <c r="I356" i="15"/>
  <c r="M356" i="15"/>
  <c r="N355" i="15"/>
  <c r="F355" i="15"/>
  <c r="G355" i="15"/>
  <c r="O520" i="15"/>
  <c r="J520" i="15"/>
  <c r="F520" i="15"/>
  <c r="I520" i="15"/>
  <c r="N520" i="15"/>
  <c r="E520" i="15"/>
  <c r="H520" i="15"/>
  <c r="K520" i="15"/>
  <c r="G520" i="15"/>
  <c r="E354" i="14"/>
  <c r="F354" i="14"/>
  <c r="J357" i="15"/>
  <c r="E357" i="15"/>
  <c r="M357" i="15"/>
  <c r="I357" i="15"/>
  <c r="H357" i="15"/>
  <c r="N357" i="15"/>
  <c r="G357" i="15"/>
  <c r="F357" i="15"/>
  <c r="K357" i="15"/>
  <c r="E349" i="14" l="1"/>
  <c r="F356" i="14"/>
  <c r="E361" i="15"/>
  <c r="G347" i="14"/>
  <c r="I349" i="14"/>
  <c r="K361" i="15"/>
  <c r="J361" i="15"/>
  <c r="F347" i="14"/>
  <c r="H361" i="15"/>
  <c r="I355" i="15"/>
  <c r="J355" i="15"/>
  <c r="E352" i="15"/>
  <c r="L352" i="15" s="1"/>
  <c r="H349" i="14" s="1"/>
  <c r="J349" i="14" s="1"/>
  <c r="K513" i="14" s="1"/>
  <c r="H352" i="15"/>
  <c r="I352" i="14"/>
  <c r="G348" i="14"/>
  <c r="M362" i="15"/>
  <c r="I362" i="15"/>
  <c r="G527" i="15"/>
  <c r="K527" i="15"/>
  <c r="H355" i="15"/>
  <c r="E355" i="15"/>
  <c r="K352" i="15"/>
  <c r="J352" i="15"/>
  <c r="E352" i="14"/>
  <c r="E348" i="14"/>
  <c r="G362" i="15"/>
  <c r="N362" i="15"/>
  <c r="O527" i="15"/>
  <c r="N527" i="15"/>
  <c r="K355" i="15"/>
  <c r="M352" i="15"/>
  <c r="I352" i="15"/>
  <c r="I523" i="14"/>
  <c r="H362" i="15"/>
  <c r="J527" i="15"/>
  <c r="I527" i="15"/>
  <c r="L527" i="15" s="1"/>
  <c r="M25" i="16"/>
  <c r="K25" i="16"/>
  <c r="I25" i="16"/>
  <c r="G25" i="16"/>
  <c r="E25" i="16"/>
  <c r="O25" i="16" s="1"/>
  <c r="N25" i="16"/>
  <c r="L25" i="16"/>
  <c r="J25" i="16"/>
  <c r="H25" i="16"/>
  <c r="F25" i="16"/>
  <c r="G349" i="14"/>
  <c r="G356" i="14"/>
  <c r="M361" i="15"/>
  <c r="I361" i="15"/>
  <c r="G361" i="15"/>
  <c r="F518" i="14"/>
  <c r="E350" i="15"/>
  <c r="L350" i="15" s="1"/>
  <c r="H347" i="14" s="1"/>
  <c r="J347" i="14" s="1"/>
  <c r="K511" i="14" s="1"/>
  <c r="H350" i="15"/>
  <c r="J350" i="15"/>
  <c r="N350" i="15"/>
  <c r="E516" i="14"/>
  <c r="D797" i="16"/>
  <c r="D601" i="16"/>
  <c r="D409" i="16"/>
  <c r="D217" i="16"/>
  <c r="D846" i="16"/>
  <c r="D650" i="16"/>
  <c r="D457" i="16"/>
  <c r="D265" i="16"/>
  <c r="D73" i="16"/>
  <c r="O935" i="16"/>
  <c r="D699" i="16"/>
  <c r="D505" i="16"/>
  <c r="D313" i="16"/>
  <c r="D121" i="16"/>
  <c r="D748" i="16"/>
  <c r="D553" i="16"/>
  <c r="D361" i="16"/>
  <c r="D169" i="16"/>
  <c r="D939" i="16"/>
  <c r="O939" i="16" s="1"/>
  <c r="O22" i="16"/>
  <c r="G354" i="14"/>
  <c r="G517" i="14"/>
  <c r="F523" i="14"/>
  <c r="F346" i="14"/>
  <c r="L357" i="15"/>
  <c r="H354" i="14" s="1"/>
  <c r="L355" i="15"/>
  <c r="H352" i="14" s="1"/>
  <c r="J352" i="14" s="1"/>
  <c r="L356" i="15"/>
  <c r="H353" i="14" s="1"/>
  <c r="J353" i="14" s="1"/>
  <c r="L349" i="15"/>
  <c r="H346" i="14" s="1"/>
  <c r="L359" i="15"/>
  <c r="H356" i="14" s="1"/>
  <c r="L361" i="15"/>
  <c r="H358" i="14" s="1"/>
  <c r="J358" i="14" s="1"/>
  <c r="L522" i="15"/>
  <c r="L521" i="15"/>
  <c r="L524" i="15"/>
  <c r="L526" i="15"/>
  <c r="D506" i="14"/>
  <c r="D15" i="15"/>
  <c r="D199" i="13"/>
  <c r="D510" i="15"/>
  <c r="D345" i="15"/>
  <c r="D342" i="14"/>
  <c r="D180" i="15"/>
  <c r="D15" i="13"/>
  <c r="L520" i="15"/>
  <c r="L351" i="15"/>
  <c r="H348" i="14" s="1"/>
  <c r="J348" i="14"/>
  <c r="K512" i="14" s="1"/>
  <c r="L362" i="15"/>
  <c r="H359" i="14" s="1"/>
  <c r="J359" i="14" s="1"/>
  <c r="J356" i="14" l="1"/>
  <c r="J346" i="14"/>
  <c r="K510" i="14" s="1"/>
  <c r="M169" i="16"/>
  <c r="K169" i="16"/>
  <c r="I169" i="16"/>
  <c r="G169" i="16"/>
  <c r="E169" i="16"/>
  <c r="N169" i="16"/>
  <c r="L169" i="16"/>
  <c r="J169" i="16"/>
  <c r="H169" i="16"/>
  <c r="F169" i="16"/>
  <c r="M553" i="16"/>
  <c r="K553" i="16"/>
  <c r="I553" i="16"/>
  <c r="G553" i="16"/>
  <c r="E553" i="16"/>
  <c r="N553" i="16"/>
  <c r="L553" i="16"/>
  <c r="J553" i="16"/>
  <c r="H553" i="16"/>
  <c r="F553" i="16"/>
  <c r="M121" i="16"/>
  <c r="K121" i="16"/>
  <c r="I121" i="16"/>
  <c r="G121" i="16"/>
  <c r="E121" i="16"/>
  <c r="N121" i="16"/>
  <c r="L121" i="16"/>
  <c r="J121" i="16"/>
  <c r="H121" i="16"/>
  <c r="F121" i="16"/>
  <c r="M505" i="16"/>
  <c r="K505" i="16"/>
  <c r="I505" i="16"/>
  <c r="G505" i="16"/>
  <c r="E505" i="16"/>
  <c r="N505" i="16"/>
  <c r="L505" i="16"/>
  <c r="J505" i="16"/>
  <c r="H505" i="16"/>
  <c r="F505" i="16"/>
  <c r="M265" i="16"/>
  <c r="K265" i="16"/>
  <c r="I265" i="16"/>
  <c r="G265" i="16"/>
  <c r="E265" i="16"/>
  <c r="N265" i="16"/>
  <c r="L265" i="16"/>
  <c r="J265" i="16"/>
  <c r="H265" i="16"/>
  <c r="F265" i="16"/>
  <c r="M650" i="16"/>
  <c r="K650" i="16"/>
  <c r="I650" i="16"/>
  <c r="G650" i="16"/>
  <c r="G652" i="16" s="1"/>
  <c r="G653" i="16" s="1"/>
  <c r="E650" i="16"/>
  <c r="N650" i="16"/>
  <c r="L650" i="16"/>
  <c r="J650" i="16"/>
  <c r="J652" i="16" s="1"/>
  <c r="J653" i="16" s="1"/>
  <c r="H650" i="16"/>
  <c r="F650" i="16"/>
  <c r="M217" i="16"/>
  <c r="K217" i="16"/>
  <c r="I217" i="16"/>
  <c r="G217" i="16"/>
  <c r="E217" i="16"/>
  <c r="N217" i="16"/>
  <c r="L217" i="16"/>
  <c r="J217" i="16"/>
  <c r="H217" i="16"/>
  <c r="F217" i="16"/>
  <c r="M601" i="16"/>
  <c r="K601" i="16"/>
  <c r="I601" i="16"/>
  <c r="G601" i="16"/>
  <c r="E601" i="16"/>
  <c r="N601" i="16"/>
  <c r="L601" i="16"/>
  <c r="J601" i="16"/>
  <c r="H601" i="16"/>
  <c r="F601" i="16"/>
  <c r="M361" i="16"/>
  <c r="K361" i="16"/>
  <c r="I361" i="16"/>
  <c r="G361" i="16"/>
  <c r="E361" i="16"/>
  <c r="N361" i="16"/>
  <c r="L361" i="16"/>
  <c r="J361" i="16"/>
  <c r="H361" i="16"/>
  <c r="F361" i="16"/>
  <c r="M748" i="16"/>
  <c r="K748" i="16"/>
  <c r="I748" i="16"/>
  <c r="G748" i="16"/>
  <c r="E748" i="16"/>
  <c r="N748" i="16"/>
  <c r="L748" i="16"/>
  <c r="J748" i="16"/>
  <c r="J750" i="16" s="1"/>
  <c r="J751" i="16" s="1"/>
  <c r="H748" i="16"/>
  <c r="F748" i="16"/>
  <c r="M313" i="16"/>
  <c r="K313" i="16"/>
  <c r="I313" i="16"/>
  <c r="G313" i="16"/>
  <c r="E313" i="16"/>
  <c r="N313" i="16"/>
  <c r="L313" i="16"/>
  <c r="J313" i="16"/>
  <c r="H313" i="16"/>
  <c r="F313" i="16"/>
  <c r="M699" i="16"/>
  <c r="K699" i="16"/>
  <c r="I699" i="16"/>
  <c r="G699" i="16"/>
  <c r="G701" i="16" s="1"/>
  <c r="G702" i="16" s="1"/>
  <c r="E699" i="16"/>
  <c r="N699" i="16"/>
  <c r="L699" i="16"/>
  <c r="J699" i="16"/>
  <c r="J701" i="16" s="1"/>
  <c r="J702" i="16" s="1"/>
  <c r="H699" i="16"/>
  <c r="F699" i="16"/>
  <c r="M73" i="16"/>
  <c r="K73" i="16"/>
  <c r="I73" i="16"/>
  <c r="G73" i="16"/>
  <c r="E73" i="16"/>
  <c r="N73" i="16"/>
  <c r="L73" i="16"/>
  <c r="J73" i="16"/>
  <c r="H73" i="16"/>
  <c r="F73" i="16"/>
  <c r="M457" i="16"/>
  <c r="K457" i="16"/>
  <c r="I457" i="16"/>
  <c r="G457" i="16"/>
  <c r="E457" i="16"/>
  <c r="N457" i="16"/>
  <c r="L457" i="16"/>
  <c r="J457" i="16"/>
  <c r="H457" i="16"/>
  <c r="F457" i="16"/>
  <c r="M846" i="16"/>
  <c r="K846" i="16"/>
  <c r="I846" i="16"/>
  <c r="G846" i="16"/>
  <c r="E846" i="16"/>
  <c r="N846" i="16"/>
  <c r="L846" i="16"/>
  <c r="J846" i="16"/>
  <c r="H846" i="16"/>
  <c r="F846" i="16"/>
  <c r="M409" i="16"/>
  <c r="K409" i="16"/>
  <c r="I409" i="16"/>
  <c r="G409" i="16"/>
  <c r="E409" i="16"/>
  <c r="N409" i="16"/>
  <c r="L409" i="16"/>
  <c r="J409" i="16"/>
  <c r="H409" i="16"/>
  <c r="F409" i="16"/>
  <c r="M797" i="16"/>
  <c r="K797" i="16"/>
  <c r="I797" i="16"/>
  <c r="G797" i="16"/>
  <c r="E797" i="16"/>
  <c r="N797" i="16"/>
  <c r="N799" i="16" s="1"/>
  <c r="N800" i="16" s="1"/>
  <c r="L797" i="16"/>
  <c r="J797" i="16"/>
  <c r="H797" i="16"/>
  <c r="F797" i="16"/>
  <c r="O361" i="16"/>
  <c r="M750" i="16"/>
  <c r="M751" i="16" s="1"/>
  <c r="E750" i="16"/>
  <c r="E751" i="16" s="1"/>
  <c r="N750" i="16"/>
  <c r="N751" i="16" s="1"/>
  <c r="F750" i="16"/>
  <c r="F751" i="16" s="1"/>
  <c r="K750" i="16"/>
  <c r="K751" i="16" s="1"/>
  <c r="G750" i="16"/>
  <c r="G751" i="16" s="1"/>
  <c r="D750" i="16"/>
  <c r="L750" i="16"/>
  <c r="L751" i="16" s="1"/>
  <c r="H750" i="16"/>
  <c r="H751" i="16" s="1"/>
  <c r="O313" i="16"/>
  <c r="D701" i="16"/>
  <c r="K701" i="16"/>
  <c r="K702" i="16" s="1"/>
  <c r="N701" i="16"/>
  <c r="N702" i="16" s="1"/>
  <c r="F701" i="16"/>
  <c r="F702" i="16" s="1"/>
  <c r="M701" i="16"/>
  <c r="M702" i="16" s="1"/>
  <c r="I701" i="16"/>
  <c r="I702" i="16" s="1"/>
  <c r="E701" i="16"/>
  <c r="E702" i="16" s="1"/>
  <c r="L701" i="16"/>
  <c r="L702" i="16" s="1"/>
  <c r="H701" i="16"/>
  <c r="H702" i="16" s="1"/>
  <c r="O457" i="16"/>
  <c r="D848" i="16"/>
  <c r="D894" i="16"/>
  <c r="I848" i="16"/>
  <c r="I849" i="16" s="1"/>
  <c r="O846" i="16"/>
  <c r="O409" i="16"/>
  <c r="M799" i="16"/>
  <c r="M800" i="16" s="1"/>
  <c r="I799" i="16"/>
  <c r="I800" i="16" s="1"/>
  <c r="E799" i="16"/>
  <c r="E800" i="16" s="1"/>
  <c r="L799" i="16"/>
  <c r="L800" i="16" s="1"/>
  <c r="H799" i="16"/>
  <c r="H800" i="16" s="1"/>
  <c r="D799" i="16"/>
  <c r="K799" i="16"/>
  <c r="K800" i="16" s="1"/>
  <c r="G799" i="16"/>
  <c r="G800" i="16" s="1"/>
  <c r="J799" i="16"/>
  <c r="J800" i="16" s="1"/>
  <c r="F799" i="16"/>
  <c r="F800" i="16" s="1"/>
  <c r="O797" i="16"/>
  <c r="J354" i="14"/>
  <c r="O169" i="16"/>
  <c r="O553" i="16"/>
  <c r="O121" i="16"/>
  <c r="O505" i="16"/>
  <c r="O265" i="16"/>
  <c r="K652" i="16"/>
  <c r="K653" i="16" s="1"/>
  <c r="D652" i="16"/>
  <c r="L652" i="16"/>
  <c r="L653" i="16" s="1"/>
  <c r="H652" i="16"/>
  <c r="H653" i="16" s="1"/>
  <c r="M652" i="16"/>
  <c r="M653" i="16" s="1"/>
  <c r="I652" i="16"/>
  <c r="I653" i="16" s="1"/>
  <c r="E652" i="16"/>
  <c r="E653" i="16" s="1"/>
  <c r="N652" i="16"/>
  <c r="N653" i="16" s="1"/>
  <c r="F652" i="16"/>
  <c r="F653" i="16" s="1"/>
  <c r="O601" i="16"/>
  <c r="H523" i="14"/>
  <c r="J523" i="14" s="1"/>
  <c r="K523" i="14" s="1"/>
  <c r="M527" i="15"/>
  <c r="M515" i="15"/>
  <c r="G350" i="14"/>
  <c r="F350" i="14"/>
  <c r="I350" i="14"/>
  <c r="H517" i="14"/>
  <c r="J517" i="14" s="1"/>
  <c r="K517" i="14" s="1"/>
  <c r="M521" i="15"/>
  <c r="H518" i="14"/>
  <c r="J518" i="14" s="1"/>
  <c r="K518" i="14" s="1"/>
  <c r="M522" i="15"/>
  <c r="M516" i="15"/>
  <c r="M514" i="15"/>
  <c r="H516" i="14"/>
  <c r="J516" i="14" s="1"/>
  <c r="K516" i="14" s="1"/>
  <c r="M520" i="15"/>
  <c r="G353" i="15"/>
  <c r="H353" i="15"/>
  <c r="I353" i="15"/>
  <c r="N353" i="15"/>
  <c r="J353" i="15"/>
  <c r="M353" i="15"/>
  <c r="F353" i="15"/>
  <c r="K353" i="15"/>
  <c r="E207" i="13"/>
  <c r="H522" i="14"/>
  <c r="J522" i="14" s="1"/>
  <c r="K522" i="14" s="1"/>
  <c r="M526" i="15"/>
  <c r="H520" i="14"/>
  <c r="J520" i="14" s="1"/>
  <c r="K520" i="14" s="1"/>
  <c r="M524" i="15"/>
  <c r="M517" i="15"/>
  <c r="M894" i="16" l="1"/>
  <c r="K894" i="16"/>
  <c r="I894" i="16"/>
  <c r="I942" i="16" s="1"/>
  <c r="G894" i="16"/>
  <c r="E894" i="16"/>
  <c r="N894" i="16"/>
  <c r="L894" i="16"/>
  <c r="L942" i="16" s="1"/>
  <c r="J894" i="16"/>
  <c r="J942" i="16" s="1"/>
  <c r="H894" i="16"/>
  <c r="F894" i="16"/>
  <c r="O217" i="16"/>
  <c r="O748" i="16"/>
  <c r="O73" i="16"/>
  <c r="O699" i="16"/>
  <c r="O799" i="16"/>
  <c r="D800" i="16"/>
  <c r="O800" i="16" s="1"/>
  <c r="F848" i="16"/>
  <c r="F849" i="16" s="1"/>
  <c r="F942" i="16"/>
  <c r="N942" i="16"/>
  <c r="N848" i="16"/>
  <c r="N849" i="16" s="1"/>
  <c r="D942" i="16"/>
  <c r="L848" i="16"/>
  <c r="L849" i="16" s="1"/>
  <c r="G848" i="16"/>
  <c r="G849" i="16" s="1"/>
  <c r="G942" i="16"/>
  <c r="O701" i="16"/>
  <c r="D702" i="16"/>
  <c r="I750" i="16"/>
  <c r="I751" i="16" s="1"/>
  <c r="O650" i="16"/>
  <c r="O652" i="16"/>
  <c r="D653" i="16"/>
  <c r="J848" i="16"/>
  <c r="J849" i="16" s="1"/>
  <c r="E942" i="16"/>
  <c r="E848" i="16"/>
  <c r="E849" i="16" s="1"/>
  <c r="M942" i="16"/>
  <c r="M848" i="16"/>
  <c r="M849" i="16" s="1"/>
  <c r="H848" i="16"/>
  <c r="H849" i="16" s="1"/>
  <c r="H942" i="16"/>
  <c r="D849" i="16"/>
  <c r="K942" i="16"/>
  <c r="K848" i="16"/>
  <c r="K849" i="16" s="1"/>
  <c r="O750" i="16"/>
  <c r="D751" i="16"/>
  <c r="L345" i="15"/>
  <c r="H342" i="14" s="1"/>
  <c r="H350" i="14" s="1"/>
  <c r="E353" i="15"/>
  <c r="E350" i="14"/>
  <c r="G21" i="11"/>
  <c r="O848" i="16" l="1"/>
  <c r="O942" i="16"/>
  <c r="O751" i="16"/>
  <c r="D755" i="16"/>
  <c r="D758" i="16" s="1"/>
  <c r="O849" i="16"/>
  <c r="D853" i="16"/>
  <c r="D856" i="16" s="1"/>
  <c r="O653" i="16"/>
  <c r="D657" i="16"/>
  <c r="D660" i="16" s="1"/>
  <c r="O702" i="16"/>
  <c r="D706" i="16"/>
  <c r="D709" i="16" s="1"/>
  <c r="O894" i="16"/>
  <c r="J350" i="14"/>
  <c r="K514" i="14" s="1"/>
  <c r="J342" i="14"/>
  <c r="K506" i="14" s="1"/>
  <c r="G96" i="11"/>
  <c r="D353" i="15"/>
  <c r="D350" i="14"/>
  <c r="D23" i="15"/>
  <c r="D207" i="13"/>
  <c r="D518" i="15"/>
  <c r="D514" i="14"/>
  <c r="D23" i="13"/>
  <c r="D188" i="15"/>
  <c r="L360" i="15"/>
  <c r="H357" i="14" s="1"/>
  <c r="J357" i="14" s="1"/>
  <c r="L433" i="15"/>
  <c r="H429" i="14" s="1"/>
  <c r="J429" i="14" s="1"/>
  <c r="M510" i="15"/>
  <c r="M518" i="15" s="1"/>
  <c r="L353" i="15"/>
  <c r="L600" i="15"/>
  <c r="H593" i="14" l="1"/>
  <c r="M600" i="15"/>
  <c r="D312" i="13"/>
  <c r="D444" i="14"/>
  <c r="D608" i="14"/>
  <c r="D283" i="15"/>
  <c r="D448" i="15"/>
  <c r="D118" i="15"/>
  <c r="J593" i="14" l="1"/>
  <c r="K593" i="14" s="1"/>
  <c r="G98" i="11"/>
  <c r="G99" i="11"/>
  <c r="D336" i="13" s="1"/>
  <c r="G100" i="11"/>
  <c r="D337" i="13" s="1"/>
  <c r="G101" i="11"/>
  <c r="D338" i="13" s="1"/>
  <c r="G102" i="11"/>
  <c r="G103" i="11"/>
  <c r="D340" i="13" s="1"/>
  <c r="G104" i="11"/>
  <c r="D341" i="13" s="1"/>
  <c r="G105" i="11"/>
  <c r="D342" i="13" s="1"/>
  <c r="G106" i="11"/>
  <c r="G107" i="11"/>
  <c r="D344" i="13" s="1"/>
  <c r="G108" i="11"/>
  <c r="D345" i="13" s="1"/>
  <c r="G109" i="11"/>
  <c r="D346" i="13" s="1"/>
  <c r="G110" i="11"/>
  <c r="G77" i="11"/>
  <c r="D293" i="13" s="1"/>
  <c r="G78" i="11"/>
  <c r="D294" i="13" s="1"/>
  <c r="G79" i="11"/>
  <c r="D295" i="13" s="1"/>
  <c r="G80" i="11"/>
  <c r="G82" i="11"/>
  <c r="D298" i="13" s="1"/>
  <c r="G83" i="11"/>
  <c r="D299" i="13" s="1"/>
  <c r="G84" i="11"/>
  <c r="D300" i="13" s="1"/>
  <c r="G85" i="11"/>
  <c r="G86" i="11"/>
  <c r="D302" i="13" s="1"/>
  <c r="G88" i="11"/>
  <c r="D304" i="13" s="1"/>
  <c r="G89" i="11"/>
  <c r="D305" i="13" s="1"/>
  <c r="G90" i="11"/>
  <c r="G91" i="11"/>
  <c r="D307" i="13" s="1"/>
  <c r="G92" i="11"/>
  <c r="D308" i="13" s="1"/>
  <c r="G93" i="11"/>
  <c r="D309" i="13" s="1"/>
  <c r="G94" i="11"/>
  <c r="G95" i="11"/>
  <c r="D311" i="13" s="1"/>
  <c r="G32" i="11"/>
  <c r="D239" i="13" s="1"/>
  <c r="G33" i="11"/>
  <c r="D240" i="13" s="1"/>
  <c r="G34" i="11"/>
  <c r="D217" i="15" s="1"/>
  <c r="G35" i="11"/>
  <c r="D242" i="13" s="1"/>
  <c r="G36" i="11"/>
  <c r="D243" i="13" s="1"/>
  <c r="G37" i="11"/>
  <c r="D244" i="13" s="1"/>
  <c r="G38" i="11"/>
  <c r="D56" i="15" s="1"/>
  <c r="G39" i="11"/>
  <c r="D246" i="13" s="1"/>
  <c r="G40" i="11"/>
  <c r="D247" i="13" s="1"/>
  <c r="G41" i="11"/>
  <c r="D248" i="13" s="1"/>
  <c r="G42" i="11"/>
  <c r="G43" i="11"/>
  <c r="D250" i="13" s="1"/>
  <c r="G44" i="11"/>
  <c r="D251" i="13" s="1"/>
  <c r="G45" i="11"/>
  <c r="D252" i="13" s="1"/>
  <c r="G46" i="11"/>
  <c r="G47" i="11"/>
  <c r="D254" i="13" s="1"/>
  <c r="G48" i="11"/>
  <c r="D255" i="13" s="1"/>
  <c r="G49" i="11"/>
  <c r="D256" i="13" s="1"/>
  <c r="G50" i="11"/>
  <c r="D233" i="15" s="1"/>
  <c r="G51" i="11"/>
  <c r="D258" i="13" s="1"/>
  <c r="G52" i="11"/>
  <c r="D259" i="13" s="1"/>
  <c r="G53" i="11"/>
  <c r="D260" i="13" s="1"/>
  <c r="G54" i="11"/>
  <c r="G55" i="11"/>
  <c r="D262" i="13" s="1"/>
  <c r="G56" i="11"/>
  <c r="D263" i="13" s="1"/>
  <c r="G57" i="11"/>
  <c r="D264" i="13" s="1"/>
  <c r="G59" i="11"/>
  <c r="D242" i="15" s="1"/>
  <c r="G60" i="11"/>
  <c r="D267" i="13" s="1"/>
  <c r="G61" i="11"/>
  <c r="D268" i="13" s="1"/>
  <c r="G62" i="11"/>
  <c r="D269" i="13" s="1"/>
  <c r="G63" i="11"/>
  <c r="D81" i="15" s="1"/>
  <c r="G113" i="11"/>
  <c r="D350" i="13" s="1"/>
  <c r="G114" i="11"/>
  <c r="D351" i="13" s="1"/>
  <c r="G115" i="11"/>
  <c r="D352" i="13" s="1"/>
  <c r="G116" i="11"/>
  <c r="G117" i="11"/>
  <c r="D354" i="13" s="1"/>
  <c r="G118" i="11"/>
  <c r="D355" i="13" s="1"/>
  <c r="G119" i="11"/>
  <c r="D356" i="13" s="1"/>
  <c r="G120" i="11"/>
  <c r="G121" i="11"/>
  <c r="D358" i="13" s="1"/>
  <c r="G122" i="11"/>
  <c r="D359" i="13" s="1"/>
  <c r="D589" i="14"/>
  <c r="E589" i="14" s="1"/>
  <c r="D590" i="14"/>
  <c r="D591" i="14"/>
  <c r="E591" i="14" s="1"/>
  <c r="D594" i="14"/>
  <c r="E594" i="14" s="1"/>
  <c r="D595" i="14"/>
  <c r="E595" i="14" s="1"/>
  <c r="D596" i="14"/>
  <c r="E596" i="14" s="1"/>
  <c r="D598" i="14"/>
  <c r="E598" i="14" s="1"/>
  <c r="D600" i="14"/>
  <c r="E600" i="14" s="1"/>
  <c r="D601" i="14"/>
  <c r="E601" i="14" s="1"/>
  <c r="D603" i="14"/>
  <c r="E603" i="14" s="1"/>
  <c r="D604" i="14"/>
  <c r="E604" i="14" s="1"/>
  <c r="D605" i="14"/>
  <c r="E605" i="14" s="1"/>
  <c r="D607" i="14"/>
  <c r="E607" i="14" s="1"/>
  <c r="D540" i="14"/>
  <c r="D541" i="14"/>
  <c r="E541" i="14" s="1"/>
  <c r="D543" i="14"/>
  <c r="E543" i="14" s="1"/>
  <c r="D544" i="14"/>
  <c r="E544" i="14" s="1"/>
  <c r="D545" i="14"/>
  <c r="E545" i="14" s="1"/>
  <c r="D547" i="14"/>
  <c r="E547" i="14" s="1"/>
  <c r="D548" i="14"/>
  <c r="E548" i="14" s="1"/>
  <c r="D549" i="14"/>
  <c r="E549" i="14" s="1"/>
  <c r="D551" i="14"/>
  <c r="E551" i="14" s="1"/>
  <c r="D552" i="14"/>
  <c r="E552" i="14" s="1"/>
  <c r="D553" i="14"/>
  <c r="E553" i="14" s="1"/>
  <c r="D555" i="14"/>
  <c r="E555" i="14" s="1"/>
  <c r="D556" i="14"/>
  <c r="D557" i="14"/>
  <c r="E557" i="14" s="1"/>
  <c r="D559" i="14"/>
  <c r="E559" i="14" s="1"/>
  <c r="D560" i="14"/>
  <c r="E560" i="14" s="1"/>
  <c r="D561" i="14"/>
  <c r="E561" i="14" s="1"/>
  <c r="D563" i="14"/>
  <c r="E563" i="14" s="1"/>
  <c r="D564" i="14"/>
  <c r="E564" i="14" s="1"/>
  <c r="D565" i="14"/>
  <c r="E565" i="14" s="1"/>
  <c r="D568" i="14"/>
  <c r="E568" i="14" s="1"/>
  <c r="D569" i="14"/>
  <c r="E569" i="14" s="1"/>
  <c r="D570" i="14"/>
  <c r="E570" i="14" s="1"/>
  <c r="G26" i="11"/>
  <c r="D519" i="14" s="1"/>
  <c r="D626" i="14"/>
  <c r="E626" i="14" s="1"/>
  <c r="D627" i="14"/>
  <c r="E627" i="14" s="1"/>
  <c r="D635" i="15"/>
  <c r="E635" i="15" s="1"/>
  <c r="D463" i="14"/>
  <c r="E463" i="14" s="1"/>
  <c r="D467" i="15"/>
  <c r="E467" i="15" s="1"/>
  <c r="D628" i="14"/>
  <c r="D636" i="15"/>
  <c r="E636" i="15" s="1"/>
  <c r="D464" i="14"/>
  <c r="E464" i="14" s="1"/>
  <c r="D468" i="15"/>
  <c r="I464" i="14"/>
  <c r="D629" i="14"/>
  <c r="E629" i="14" s="1"/>
  <c r="D637" i="15"/>
  <c r="E637" i="15" s="1"/>
  <c r="I629" i="14"/>
  <c r="D465" i="14"/>
  <c r="E465" i="14" s="1"/>
  <c r="D469" i="15"/>
  <c r="E469" i="15" s="1"/>
  <c r="D631" i="14"/>
  <c r="E631" i="14" s="1"/>
  <c r="D639" i="15"/>
  <c r="E639" i="15" s="1"/>
  <c r="D467" i="14"/>
  <c r="E467" i="14" s="1"/>
  <c r="D471" i="15"/>
  <c r="E471" i="15" s="1"/>
  <c r="I467" i="14"/>
  <c r="D632" i="14"/>
  <c r="E632" i="14" s="1"/>
  <c r="D640" i="15"/>
  <c r="E640" i="15" s="1"/>
  <c r="D468" i="14"/>
  <c r="D472" i="15"/>
  <c r="E472" i="15" s="1"/>
  <c r="D633" i="14"/>
  <c r="E633" i="14" s="1"/>
  <c r="D641" i="15"/>
  <c r="E641" i="15" s="1"/>
  <c r="I633" i="14"/>
  <c r="D469" i="14"/>
  <c r="E469" i="14" s="1"/>
  <c r="D473" i="15"/>
  <c r="E473" i="15" s="1"/>
  <c r="I469" i="14"/>
  <c r="D635" i="14"/>
  <c r="E635" i="14" s="1"/>
  <c r="D643" i="15"/>
  <c r="E643" i="15" s="1"/>
  <c r="D471" i="14"/>
  <c r="E471" i="14" s="1"/>
  <c r="D475" i="15"/>
  <c r="E475" i="15" s="1"/>
  <c r="D636" i="14"/>
  <c r="F636" i="14" s="1"/>
  <c r="D644" i="15"/>
  <c r="E644" i="15" s="1"/>
  <c r="D472" i="14"/>
  <c r="E472" i="14" s="1"/>
  <c r="D476" i="15"/>
  <c r="E476" i="15" s="1"/>
  <c r="I472" i="14"/>
  <c r="D637" i="14"/>
  <c r="E637" i="14" s="1"/>
  <c r="D645" i="15"/>
  <c r="E645" i="15" s="1"/>
  <c r="D473" i="14"/>
  <c r="D477" i="15"/>
  <c r="E477" i="15" s="1"/>
  <c r="D596" i="15"/>
  <c r="E596" i="15" s="1"/>
  <c r="D597" i="15"/>
  <c r="E597" i="15" s="1"/>
  <c r="D598" i="15"/>
  <c r="E598" i="15" s="1"/>
  <c r="D601" i="15"/>
  <c r="E601" i="15" s="1"/>
  <c r="D602" i="15"/>
  <c r="E602" i="15" s="1"/>
  <c r="D603" i="15"/>
  <c r="E603" i="15" s="1"/>
  <c r="D605" i="15"/>
  <c r="E605" i="15" s="1"/>
  <c r="D607" i="15"/>
  <c r="E607" i="15" s="1"/>
  <c r="D608" i="15"/>
  <c r="E608" i="15" s="1"/>
  <c r="D610" i="15"/>
  <c r="E610" i="15" s="1"/>
  <c r="D611" i="15"/>
  <c r="D612" i="15"/>
  <c r="E612" i="15" s="1"/>
  <c r="D614" i="15"/>
  <c r="E614" i="15" s="1"/>
  <c r="D546" i="15"/>
  <c r="E546" i="15" s="1"/>
  <c r="D547" i="15"/>
  <c r="E547" i="15" s="1"/>
  <c r="D549" i="15"/>
  <c r="E549" i="15" s="1"/>
  <c r="D550" i="15"/>
  <c r="E550" i="15" s="1"/>
  <c r="D551" i="15"/>
  <c r="E551" i="15" s="1"/>
  <c r="D553" i="15"/>
  <c r="E553" i="15" s="1"/>
  <c r="D554" i="15"/>
  <c r="E554" i="15" s="1"/>
  <c r="D555" i="15"/>
  <c r="E555" i="15" s="1"/>
  <c r="D557" i="15"/>
  <c r="E557" i="15" s="1"/>
  <c r="D558" i="15"/>
  <c r="D559" i="15"/>
  <c r="E559" i="15" s="1"/>
  <c r="D561" i="15"/>
  <c r="E561" i="15" s="1"/>
  <c r="D562" i="15"/>
  <c r="E562" i="15" s="1"/>
  <c r="D563" i="15"/>
  <c r="E563" i="15" s="1"/>
  <c r="D565" i="15"/>
  <c r="E565" i="15" s="1"/>
  <c r="D566" i="15"/>
  <c r="E566" i="15" s="1"/>
  <c r="D567" i="15"/>
  <c r="E567" i="15" s="1"/>
  <c r="D569" i="15"/>
  <c r="E569" i="15" s="1"/>
  <c r="D570" i="15"/>
  <c r="E570" i="15" s="1"/>
  <c r="D571" i="15"/>
  <c r="E571" i="15" s="1"/>
  <c r="D574" i="15"/>
  <c r="E574" i="15" s="1"/>
  <c r="D575" i="15"/>
  <c r="D576" i="15"/>
  <c r="E576" i="15" s="1"/>
  <c r="D523" i="15"/>
  <c r="E523" i="15" s="1"/>
  <c r="D152" i="13"/>
  <c r="E152" i="13" s="1"/>
  <c r="D153" i="13"/>
  <c r="E153" i="13" s="1"/>
  <c r="D154" i="13"/>
  <c r="E154" i="13" s="1"/>
  <c r="D156" i="13"/>
  <c r="E156" i="13" s="1"/>
  <c r="D157" i="13"/>
  <c r="E157" i="13" s="1"/>
  <c r="D158" i="13"/>
  <c r="E158" i="13" s="1"/>
  <c r="D160" i="13"/>
  <c r="E160" i="13" s="1"/>
  <c r="D161" i="13"/>
  <c r="E161" i="13" s="1"/>
  <c r="D162" i="13"/>
  <c r="E162" i="13" s="1"/>
  <c r="D120" i="13"/>
  <c r="D121" i="13"/>
  <c r="E121" i="13" s="1"/>
  <c r="D123" i="13"/>
  <c r="E123" i="13" s="1"/>
  <c r="D124" i="13"/>
  <c r="D125" i="13"/>
  <c r="E125" i="13" s="1"/>
  <c r="D127" i="13"/>
  <c r="E127" i="13" s="1"/>
  <c r="D109" i="13"/>
  <c r="D110" i="13"/>
  <c r="E110" i="13" s="1"/>
  <c r="D111" i="13"/>
  <c r="E111" i="13" s="1"/>
  <c r="D114" i="13"/>
  <c r="D115" i="13"/>
  <c r="E115" i="13" s="1"/>
  <c r="D116" i="13"/>
  <c r="E116" i="13" s="1"/>
  <c r="D55" i="13"/>
  <c r="E55" i="13" s="1"/>
  <c r="D56" i="13"/>
  <c r="D58" i="13"/>
  <c r="E58" i="13" s="1"/>
  <c r="D59" i="13"/>
  <c r="E59" i="13" s="1"/>
  <c r="D60" i="13"/>
  <c r="E60" i="13" s="1"/>
  <c r="D62" i="13"/>
  <c r="E62" i="13" s="1"/>
  <c r="D63" i="13"/>
  <c r="E63" i="13" s="1"/>
  <c r="D64" i="13"/>
  <c r="E64" i="13" s="1"/>
  <c r="D66" i="13"/>
  <c r="E66" i="13" s="1"/>
  <c r="D67" i="13"/>
  <c r="E67" i="13" s="1"/>
  <c r="D68" i="13"/>
  <c r="E68" i="13" s="1"/>
  <c r="D70" i="13"/>
  <c r="E70" i="13" s="1"/>
  <c r="D71" i="13"/>
  <c r="E71" i="13" s="1"/>
  <c r="D72" i="13"/>
  <c r="D74" i="13"/>
  <c r="E74" i="13" s="1"/>
  <c r="D75" i="13"/>
  <c r="E75" i="13" s="1"/>
  <c r="D76" i="13"/>
  <c r="E76" i="13" s="1"/>
  <c r="D78" i="13"/>
  <c r="E78" i="13" s="1"/>
  <c r="D79" i="13"/>
  <c r="E79" i="13" s="1"/>
  <c r="D80" i="13"/>
  <c r="E80" i="13" s="1"/>
  <c r="D83" i="13"/>
  <c r="E83" i="13" s="1"/>
  <c r="D84" i="13"/>
  <c r="E84" i="13" s="1"/>
  <c r="D85" i="13"/>
  <c r="E85" i="13" s="1"/>
  <c r="D28" i="13"/>
  <c r="E28" i="13" s="1"/>
  <c r="D425" i="14"/>
  <c r="E425" i="14" s="1"/>
  <c r="D426" i="14"/>
  <c r="D427" i="14"/>
  <c r="E427" i="14" s="1"/>
  <c r="D430" i="14"/>
  <c r="E430" i="14" s="1"/>
  <c r="D431" i="14"/>
  <c r="D432" i="14"/>
  <c r="E432" i="14" s="1"/>
  <c r="D434" i="14"/>
  <c r="E434" i="14" s="1"/>
  <c r="D436" i="14"/>
  <c r="D437" i="14"/>
  <c r="E437" i="14" s="1"/>
  <c r="D439" i="14"/>
  <c r="E439" i="14" s="1"/>
  <c r="D440" i="14"/>
  <c r="D441" i="14"/>
  <c r="E441" i="14" s="1"/>
  <c r="D443" i="14"/>
  <c r="E443" i="14" s="1"/>
  <c r="D376" i="14"/>
  <c r="D377" i="14"/>
  <c r="E377" i="14" s="1"/>
  <c r="D379" i="14"/>
  <c r="E379" i="14" s="1"/>
  <c r="D380" i="14"/>
  <c r="D381" i="14"/>
  <c r="E381" i="14" s="1"/>
  <c r="D383" i="14"/>
  <c r="E383" i="14" s="1"/>
  <c r="D384" i="14"/>
  <c r="D385" i="14"/>
  <c r="E385" i="14" s="1"/>
  <c r="D387" i="14"/>
  <c r="E387" i="14" s="1"/>
  <c r="D388" i="14"/>
  <c r="D389" i="14"/>
  <c r="E389" i="14" s="1"/>
  <c r="D391" i="14"/>
  <c r="E391" i="14" s="1"/>
  <c r="D392" i="14"/>
  <c r="D393" i="14"/>
  <c r="E393" i="14" s="1"/>
  <c r="D395" i="14"/>
  <c r="E395" i="14" s="1"/>
  <c r="D396" i="14"/>
  <c r="D397" i="14"/>
  <c r="E397" i="14" s="1"/>
  <c r="D399" i="14"/>
  <c r="E399" i="14" s="1"/>
  <c r="D400" i="14"/>
  <c r="D401" i="14"/>
  <c r="E401" i="14" s="1"/>
  <c r="D404" i="14"/>
  <c r="E404" i="14" s="1"/>
  <c r="D405" i="14"/>
  <c r="D406" i="14"/>
  <c r="E406" i="14" s="1"/>
  <c r="D355" i="14"/>
  <c r="E355" i="14" s="1"/>
  <c r="D477" i="14"/>
  <c r="D478" i="14"/>
  <c r="E478" i="14" s="1"/>
  <c r="D479" i="14"/>
  <c r="E479" i="14" s="1"/>
  <c r="D481" i="14"/>
  <c r="D482" i="14"/>
  <c r="E482" i="14" s="1"/>
  <c r="D483" i="14"/>
  <c r="E483" i="14" s="1"/>
  <c r="D485" i="14"/>
  <c r="D486" i="14"/>
  <c r="E486" i="14" s="1"/>
  <c r="F425" i="14"/>
  <c r="F427" i="14"/>
  <c r="F430" i="14"/>
  <c r="F432" i="14"/>
  <c r="F434" i="14"/>
  <c r="F437" i="14"/>
  <c r="F439" i="14"/>
  <c r="F441" i="14"/>
  <c r="F443" i="14"/>
  <c r="F377" i="14"/>
  <c r="F379" i="14"/>
  <c r="F381" i="14"/>
  <c r="F383" i="14"/>
  <c r="F385" i="14"/>
  <c r="F387" i="14"/>
  <c r="F389" i="14"/>
  <c r="F391" i="14"/>
  <c r="F393" i="14"/>
  <c r="F395" i="14"/>
  <c r="F397" i="14"/>
  <c r="F399" i="14"/>
  <c r="F401" i="14"/>
  <c r="F404" i="14"/>
  <c r="F406" i="14"/>
  <c r="F355" i="14"/>
  <c r="F478" i="14"/>
  <c r="F479" i="14"/>
  <c r="F482" i="14"/>
  <c r="F483" i="14"/>
  <c r="F486" i="14"/>
  <c r="G425" i="14"/>
  <c r="G427" i="14"/>
  <c r="G430" i="14"/>
  <c r="G432" i="14"/>
  <c r="G434" i="14"/>
  <c r="G437" i="14"/>
  <c r="G439" i="14"/>
  <c r="G441" i="14"/>
  <c r="G443" i="14"/>
  <c r="G377" i="14"/>
  <c r="G379" i="14"/>
  <c r="G381" i="14"/>
  <c r="G383" i="14"/>
  <c r="G385" i="14"/>
  <c r="G387" i="14"/>
  <c r="G389" i="14"/>
  <c r="G391" i="14"/>
  <c r="G393" i="14"/>
  <c r="G395" i="14"/>
  <c r="G397" i="14"/>
  <c r="G399" i="14"/>
  <c r="G401" i="14"/>
  <c r="G404" i="14"/>
  <c r="G406" i="14"/>
  <c r="G355" i="14"/>
  <c r="G478" i="14"/>
  <c r="G479" i="14"/>
  <c r="G482" i="14"/>
  <c r="G483" i="14"/>
  <c r="G486" i="14"/>
  <c r="D429" i="15"/>
  <c r="D430" i="15"/>
  <c r="E430" i="15" s="1"/>
  <c r="D431" i="15"/>
  <c r="E431" i="15" s="1"/>
  <c r="D434" i="15"/>
  <c r="E434" i="15" s="1"/>
  <c r="D435" i="15"/>
  <c r="E435" i="15" s="1"/>
  <c r="D436" i="15"/>
  <c r="E436" i="15" s="1"/>
  <c r="D438" i="15"/>
  <c r="E438" i="15" s="1"/>
  <c r="D440" i="15"/>
  <c r="E440" i="15" s="1"/>
  <c r="D441" i="15"/>
  <c r="E441" i="15" s="1"/>
  <c r="D443" i="15"/>
  <c r="E443" i="15" s="1"/>
  <c r="D444" i="15"/>
  <c r="E444" i="15" s="1"/>
  <c r="D445" i="15"/>
  <c r="E445" i="15" s="1"/>
  <c r="D447" i="15"/>
  <c r="D380" i="15"/>
  <c r="E380" i="15" s="1"/>
  <c r="D381" i="15"/>
  <c r="H381" i="15" s="1"/>
  <c r="D383" i="15"/>
  <c r="H383" i="15" s="1"/>
  <c r="D384" i="15"/>
  <c r="H384" i="15" s="1"/>
  <c r="D385" i="15"/>
  <c r="H385" i="15" s="1"/>
  <c r="D387" i="15"/>
  <c r="H387" i="15" s="1"/>
  <c r="D388" i="15"/>
  <c r="H388" i="15" s="1"/>
  <c r="D389" i="15"/>
  <c r="H389" i="15" s="1"/>
  <c r="D391" i="15"/>
  <c r="H391" i="15" s="1"/>
  <c r="D392" i="15"/>
  <c r="H392" i="15" s="1"/>
  <c r="D393" i="15"/>
  <c r="J393" i="15" s="1"/>
  <c r="D395" i="15"/>
  <c r="D396" i="15"/>
  <c r="E396" i="15" s="1"/>
  <c r="D397" i="15"/>
  <c r="D399" i="15"/>
  <c r="D400" i="15"/>
  <c r="D401" i="15"/>
  <c r="D403" i="15"/>
  <c r="J403" i="15" s="1"/>
  <c r="D404" i="15"/>
  <c r="E404" i="15" s="1"/>
  <c r="D405" i="15"/>
  <c r="D408" i="15"/>
  <c r="E408" i="15" s="1"/>
  <c r="D409" i="15"/>
  <c r="D410" i="15"/>
  <c r="I410" i="15" s="1"/>
  <c r="D358" i="15"/>
  <c r="D481" i="15"/>
  <c r="E481" i="15" s="1"/>
  <c r="D482" i="15"/>
  <c r="E482" i="15" s="1"/>
  <c r="D483" i="15"/>
  <c r="E483" i="15" s="1"/>
  <c r="D485" i="15"/>
  <c r="E485" i="15" s="1"/>
  <c r="D486" i="15"/>
  <c r="E486" i="15" s="1"/>
  <c r="D487" i="15"/>
  <c r="E487" i="15" s="1"/>
  <c r="D489" i="15"/>
  <c r="E489" i="15" s="1"/>
  <c r="D490" i="15"/>
  <c r="E490" i="15" s="1"/>
  <c r="I425" i="14"/>
  <c r="I426" i="14"/>
  <c r="I427" i="14"/>
  <c r="I430" i="14"/>
  <c r="I431" i="14"/>
  <c r="I432" i="14"/>
  <c r="I434" i="14"/>
  <c r="I436" i="14"/>
  <c r="I437" i="14"/>
  <c r="I439" i="14"/>
  <c r="I440" i="14"/>
  <c r="I441" i="14"/>
  <c r="I443" i="14"/>
  <c r="I376" i="14"/>
  <c r="I377" i="14"/>
  <c r="I379" i="14"/>
  <c r="I380" i="14"/>
  <c r="I381" i="14"/>
  <c r="I383" i="14"/>
  <c r="I384" i="14"/>
  <c r="I385" i="14"/>
  <c r="I387" i="14"/>
  <c r="I388" i="14"/>
  <c r="I389" i="14"/>
  <c r="I391" i="14"/>
  <c r="I392" i="14"/>
  <c r="I393" i="14"/>
  <c r="I395" i="14"/>
  <c r="I396" i="14"/>
  <c r="I397" i="14"/>
  <c r="I399" i="14"/>
  <c r="I400" i="14"/>
  <c r="I401" i="14"/>
  <c r="I404" i="14"/>
  <c r="I405" i="14"/>
  <c r="I406" i="14"/>
  <c r="I355" i="14"/>
  <c r="I477" i="14"/>
  <c r="I478" i="14"/>
  <c r="I479" i="14"/>
  <c r="I481" i="14"/>
  <c r="I482" i="14"/>
  <c r="I483" i="14"/>
  <c r="I485" i="14"/>
  <c r="I486" i="14"/>
  <c r="H109" i="13"/>
  <c r="L109" i="13"/>
  <c r="F110" i="13"/>
  <c r="G110" i="13"/>
  <c r="H110" i="13"/>
  <c r="I110" i="13"/>
  <c r="J110" i="13"/>
  <c r="K110" i="13"/>
  <c r="L110" i="13"/>
  <c r="F111" i="13"/>
  <c r="G111" i="13"/>
  <c r="H111" i="13"/>
  <c r="I111" i="13"/>
  <c r="J111" i="13"/>
  <c r="K111" i="13"/>
  <c r="L111" i="13"/>
  <c r="F115" i="13"/>
  <c r="G115" i="13"/>
  <c r="H115" i="13"/>
  <c r="I115" i="13"/>
  <c r="J115" i="13"/>
  <c r="K115" i="13"/>
  <c r="L115" i="13"/>
  <c r="F116" i="13"/>
  <c r="G116" i="13"/>
  <c r="H116" i="13"/>
  <c r="I116" i="13"/>
  <c r="J116" i="13"/>
  <c r="K116" i="13"/>
  <c r="L116" i="13"/>
  <c r="D118" i="13"/>
  <c r="E118" i="13" s="1"/>
  <c r="I120" i="13"/>
  <c r="F121" i="13"/>
  <c r="G121" i="13"/>
  <c r="H121" i="13"/>
  <c r="I121" i="13"/>
  <c r="J121" i="13"/>
  <c r="K121" i="13"/>
  <c r="L121" i="13"/>
  <c r="F123" i="13"/>
  <c r="G123" i="13"/>
  <c r="H123" i="13"/>
  <c r="I123" i="13"/>
  <c r="J123" i="13"/>
  <c r="K123" i="13"/>
  <c r="L123" i="13"/>
  <c r="I124" i="13"/>
  <c r="F125" i="13"/>
  <c r="G125" i="13"/>
  <c r="H125" i="13"/>
  <c r="I125" i="13"/>
  <c r="J125" i="13"/>
  <c r="K125" i="13"/>
  <c r="L125" i="13"/>
  <c r="F127" i="13"/>
  <c r="G127" i="13"/>
  <c r="H127" i="13"/>
  <c r="I127" i="13"/>
  <c r="J127" i="13"/>
  <c r="K127" i="13"/>
  <c r="L127" i="13"/>
  <c r="F55" i="13"/>
  <c r="G55" i="13"/>
  <c r="H55" i="13"/>
  <c r="I55" i="13"/>
  <c r="J55" i="13"/>
  <c r="K55" i="13"/>
  <c r="L55" i="13"/>
  <c r="I56" i="13"/>
  <c r="F58" i="13"/>
  <c r="G58" i="13"/>
  <c r="H58" i="13"/>
  <c r="I58" i="13"/>
  <c r="J58" i="13"/>
  <c r="K58" i="13"/>
  <c r="L58" i="13"/>
  <c r="F59" i="13"/>
  <c r="G59" i="13"/>
  <c r="H59" i="13"/>
  <c r="I59" i="13"/>
  <c r="J59" i="13"/>
  <c r="K59" i="13"/>
  <c r="L59" i="13"/>
  <c r="F60" i="13"/>
  <c r="G60" i="13"/>
  <c r="H60" i="13"/>
  <c r="I60" i="13"/>
  <c r="J60" i="13"/>
  <c r="K60" i="13"/>
  <c r="L60" i="13"/>
  <c r="F62" i="13"/>
  <c r="G62" i="13"/>
  <c r="H62" i="13"/>
  <c r="I62" i="13"/>
  <c r="J62" i="13"/>
  <c r="K62" i="13"/>
  <c r="L62" i="13"/>
  <c r="F63" i="13"/>
  <c r="G63" i="13"/>
  <c r="H63" i="13"/>
  <c r="I63" i="13"/>
  <c r="J63" i="13"/>
  <c r="K63" i="13"/>
  <c r="L63" i="13"/>
  <c r="F64" i="13"/>
  <c r="G64" i="13"/>
  <c r="H64" i="13"/>
  <c r="I64" i="13"/>
  <c r="J64" i="13"/>
  <c r="K64" i="13"/>
  <c r="L64" i="13"/>
  <c r="F66" i="13"/>
  <c r="G66" i="13"/>
  <c r="H66" i="13"/>
  <c r="I66" i="13"/>
  <c r="J66" i="13"/>
  <c r="K66" i="13"/>
  <c r="L66" i="13"/>
  <c r="F67" i="13"/>
  <c r="G67" i="13"/>
  <c r="H67" i="13"/>
  <c r="I67" i="13"/>
  <c r="J67" i="13"/>
  <c r="K67" i="13"/>
  <c r="L67" i="13"/>
  <c r="F68" i="13"/>
  <c r="G68" i="13"/>
  <c r="H68" i="13"/>
  <c r="I68" i="13"/>
  <c r="J68" i="13"/>
  <c r="K68" i="13"/>
  <c r="L68" i="13"/>
  <c r="F70" i="13"/>
  <c r="G70" i="13"/>
  <c r="H70" i="13"/>
  <c r="I70" i="13"/>
  <c r="J70" i="13"/>
  <c r="K70" i="13"/>
  <c r="L70" i="13"/>
  <c r="F71" i="13"/>
  <c r="G71" i="13"/>
  <c r="H71" i="13"/>
  <c r="I71" i="13"/>
  <c r="J71" i="13"/>
  <c r="K71" i="13"/>
  <c r="L71" i="13"/>
  <c r="I72" i="13"/>
  <c r="F74" i="13"/>
  <c r="G74" i="13"/>
  <c r="H74" i="13"/>
  <c r="I74" i="13"/>
  <c r="J74" i="13"/>
  <c r="K74" i="13"/>
  <c r="L74" i="13"/>
  <c r="F75" i="13"/>
  <c r="G75" i="13"/>
  <c r="H75" i="13"/>
  <c r="I75" i="13"/>
  <c r="J75" i="13"/>
  <c r="K75" i="13"/>
  <c r="L75" i="13"/>
  <c r="F76" i="13"/>
  <c r="G76" i="13"/>
  <c r="H76" i="13"/>
  <c r="I76" i="13"/>
  <c r="J76" i="13"/>
  <c r="K76" i="13"/>
  <c r="L76" i="13"/>
  <c r="F78" i="13"/>
  <c r="G78" i="13"/>
  <c r="H78" i="13"/>
  <c r="I78" i="13"/>
  <c r="J78" i="13"/>
  <c r="K78" i="13"/>
  <c r="L78" i="13"/>
  <c r="F79" i="13"/>
  <c r="G79" i="13"/>
  <c r="H79" i="13"/>
  <c r="I79" i="13"/>
  <c r="J79" i="13"/>
  <c r="K79" i="13"/>
  <c r="L79" i="13"/>
  <c r="F80" i="13"/>
  <c r="G80" i="13"/>
  <c r="H80" i="13"/>
  <c r="I80" i="13"/>
  <c r="J80" i="13"/>
  <c r="K80" i="13"/>
  <c r="L80" i="13"/>
  <c r="F83" i="13"/>
  <c r="G83" i="13"/>
  <c r="H83" i="13"/>
  <c r="I83" i="13"/>
  <c r="J83" i="13"/>
  <c r="K83" i="13"/>
  <c r="L83" i="13"/>
  <c r="F84" i="13"/>
  <c r="G84" i="13"/>
  <c r="H84" i="13"/>
  <c r="I84" i="13"/>
  <c r="J84" i="13"/>
  <c r="K84" i="13"/>
  <c r="L84" i="13"/>
  <c r="F85" i="13"/>
  <c r="G85" i="13"/>
  <c r="H85" i="13"/>
  <c r="I85" i="13"/>
  <c r="J85" i="13"/>
  <c r="K85" i="13"/>
  <c r="L85" i="13"/>
  <c r="H152" i="13"/>
  <c r="H153" i="13"/>
  <c r="H154" i="13"/>
  <c r="H156" i="13"/>
  <c r="H157" i="13"/>
  <c r="H158" i="13"/>
  <c r="H160" i="13"/>
  <c r="H161" i="13"/>
  <c r="H162" i="13"/>
  <c r="K152" i="13"/>
  <c r="K153" i="13"/>
  <c r="K154" i="13"/>
  <c r="K156" i="13"/>
  <c r="K157" i="13"/>
  <c r="K158" i="13"/>
  <c r="K160" i="13"/>
  <c r="K161" i="13"/>
  <c r="K162" i="13"/>
  <c r="J152" i="13"/>
  <c r="J153" i="13"/>
  <c r="J154" i="13"/>
  <c r="J156" i="13"/>
  <c r="J157" i="13"/>
  <c r="J158" i="13"/>
  <c r="J160" i="13"/>
  <c r="J161" i="13"/>
  <c r="J162" i="13"/>
  <c r="I152" i="13"/>
  <c r="I153" i="13"/>
  <c r="I154" i="13"/>
  <c r="I156" i="13"/>
  <c r="I157" i="13"/>
  <c r="I158" i="13"/>
  <c r="I160" i="13"/>
  <c r="I161" i="13"/>
  <c r="I162" i="13"/>
  <c r="L152" i="13"/>
  <c r="L153" i="13"/>
  <c r="L154" i="13"/>
  <c r="L156" i="13"/>
  <c r="L157" i="13"/>
  <c r="L158" i="13"/>
  <c r="L160" i="13"/>
  <c r="L161" i="13"/>
  <c r="L162" i="13"/>
  <c r="G152" i="13"/>
  <c r="G153" i="13"/>
  <c r="G154" i="13"/>
  <c r="G156" i="13"/>
  <c r="G157" i="13"/>
  <c r="G158" i="13"/>
  <c r="G160" i="13"/>
  <c r="G161" i="13"/>
  <c r="G162" i="13"/>
  <c r="N430" i="15"/>
  <c r="N431" i="15"/>
  <c r="N434" i="15"/>
  <c r="N435" i="15"/>
  <c r="N436" i="15"/>
  <c r="N438" i="15"/>
  <c r="N440" i="15"/>
  <c r="N441" i="15"/>
  <c r="N443" i="15"/>
  <c r="N444" i="15"/>
  <c r="N445" i="15"/>
  <c r="N380" i="15"/>
  <c r="N381" i="15"/>
  <c r="N383" i="15"/>
  <c r="N384" i="15"/>
  <c r="N385" i="15"/>
  <c r="N387" i="15"/>
  <c r="N388" i="15"/>
  <c r="N389" i="15"/>
  <c r="N391" i="15"/>
  <c r="N392" i="15"/>
  <c r="N393" i="15"/>
  <c r="N396" i="15"/>
  <c r="N397" i="15"/>
  <c r="N399" i="15"/>
  <c r="N400" i="15"/>
  <c r="N401" i="15"/>
  <c r="N403" i="15"/>
  <c r="N404" i="15"/>
  <c r="N405" i="15"/>
  <c r="N408" i="15"/>
  <c r="N409" i="15"/>
  <c r="N410" i="15"/>
  <c r="N467" i="15"/>
  <c r="N469" i="15"/>
  <c r="N471" i="15"/>
  <c r="N472" i="15"/>
  <c r="N473" i="15"/>
  <c r="N475" i="15"/>
  <c r="N476" i="15"/>
  <c r="N477" i="15"/>
  <c r="N481" i="15"/>
  <c r="N482" i="15"/>
  <c r="N483" i="15"/>
  <c r="N485" i="15"/>
  <c r="N486" i="15"/>
  <c r="N487" i="15"/>
  <c r="N489" i="15"/>
  <c r="N490" i="15"/>
  <c r="G589" i="14"/>
  <c r="G590" i="14"/>
  <c r="G591" i="14"/>
  <c r="G594" i="14"/>
  <c r="G595" i="14"/>
  <c r="G596" i="14"/>
  <c r="G598" i="14"/>
  <c r="G600" i="14"/>
  <c r="G601" i="14"/>
  <c r="G603" i="14"/>
  <c r="G604" i="14"/>
  <c r="G605" i="14"/>
  <c r="G607" i="14"/>
  <c r="G540" i="14"/>
  <c r="G541" i="14"/>
  <c r="G543" i="14"/>
  <c r="G544" i="14"/>
  <c r="G545" i="14"/>
  <c r="G547" i="14"/>
  <c r="G548" i="14"/>
  <c r="G549" i="14"/>
  <c r="G551" i="14"/>
  <c r="G552" i="14"/>
  <c r="G553" i="14"/>
  <c r="G555" i="14"/>
  <c r="G556" i="14"/>
  <c r="G557" i="14"/>
  <c r="G559" i="14"/>
  <c r="G560" i="14"/>
  <c r="G561" i="14"/>
  <c r="G563" i="14"/>
  <c r="G564" i="14"/>
  <c r="G565" i="14"/>
  <c r="G568" i="14"/>
  <c r="G569" i="14"/>
  <c r="G570" i="14"/>
  <c r="F589" i="14"/>
  <c r="F590" i="14"/>
  <c r="F591" i="14"/>
  <c r="F594" i="14"/>
  <c r="F595" i="14"/>
  <c r="F596" i="14"/>
  <c r="F598" i="14"/>
  <c r="F600" i="14"/>
  <c r="F601" i="14"/>
  <c r="F603" i="14"/>
  <c r="F604" i="14"/>
  <c r="F605" i="14"/>
  <c r="F607" i="14"/>
  <c r="F540" i="14"/>
  <c r="F541" i="14"/>
  <c r="F543" i="14"/>
  <c r="F544" i="14"/>
  <c r="F545" i="14"/>
  <c r="F547" i="14"/>
  <c r="F548" i="14"/>
  <c r="F549" i="14"/>
  <c r="F551" i="14"/>
  <c r="F552" i="14"/>
  <c r="F553" i="14"/>
  <c r="F555" i="14"/>
  <c r="F556" i="14"/>
  <c r="F557" i="14"/>
  <c r="F559" i="14"/>
  <c r="F560" i="14"/>
  <c r="F561" i="14"/>
  <c r="F563" i="14"/>
  <c r="F564" i="14"/>
  <c r="F565" i="14"/>
  <c r="F568" i="14"/>
  <c r="F569" i="14"/>
  <c r="F570" i="14"/>
  <c r="F152" i="13"/>
  <c r="F153" i="13"/>
  <c r="F154" i="13"/>
  <c r="F156" i="13"/>
  <c r="F157" i="13"/>
  <c r="F158" i="13"/>
  <c r="F160" i="13"/>
  <c r="F161" i="13"/>
  <c r="F162" i="13"/>
  <c r="D166" i="13"/>
  <c r="F166" i="13" s="1"/>
  <c r="D167" i="13"/>
  <c r="D168" i="13"/>
  <c r="F168" i="13" s="1"/>
  <c r="D170" i="13"/>
  <c r="F170" i="13" s="1"/>
  <c r="D171" i="13"/>
  <c r="L171" i="13" s="1"/>
  <c r="D172" i="13"/>
  <c r="F172" i="13" s="1"/>
  <c r="D174" i="13"/>
  <c r="F174" i="13" s="1"/>
  <c r="D175" i="13"/>
  <c r="I589" i="14"/>
  <c r="M430" i="15"/>
  <c r="M431" i="15"/>
  <c r="M434" i="15"/>
  <c r="M435" i="15"/>
  <c r="M436" i="15"/>
  <c r="M438" i="15"/>
  <c r="M440" i="15"/>
  <c r="M441" i="15"/>
  <c r="M443" i="15"/>
  <c r="M444" i="15"/>
  <c r="M445" i="15"/>
  <c r="M380" i="15"/>
  <c r="M381" i="15"/>
  <c r="M383" i="15"/>
  <c r="M384" i="15"/>
  <c r="M385" i="15"/>
  <c r="M387" i="15"/>
  <c r="M388" i="15"/>
  <c r="M389" i="15"/>
  <c r="M391" i="15"/>
  <c r="M392" i="15"/>
  <c r="M393" i="15"/>
  <c r="M396" i="15"/>
  <c r="M397" i="15"/>
  <c r="M399" i="15"/>
  <c r="M400" i="15"/>
  <c r="M401" i="15"/>
  <c r="M403" i="15"/>
  <c r="M404" i="15"/>
  <c r="M405" i="15"/>
  <c r="M408" i="15"/>
  <c r="M409" i="15"/>
  <c r="M410" i="15"/>
  <c r="M467" i="15"/>
  <c r="M469" i="15"/>
  <c r="M471" i="15"/>
  <c r="M472" i="15"/>
  <c r="M473" i="15"/>
  <c r="M475" i="15"/>
  <c r="M476" i="15"/>
  <c r="M477" i="15"/>
  <c r="M481" i="15"/>
  <c r="M482" i="15"/>
  <c r="M483" i="15"/>
  <c r="M485" i="15"/>
  <c r="M486" i="15"/>
  <c r="M487" i="15"/>
  <c r="M489" i="15"/>
  <c r="M490" i="15"/>
  <c r="I591" i="14"/>
  <c r="I594" i="14"/>
  <c r="I595" i="14"/>
  <c r="I596" i="14"/>
  <c r="I598" i="14"/>
  <c r="I600" i="14"/>
  <c r="I601" i="14"/>
  <c r="I603" i="14"/>
  <c r="I604" i="14"/>
  <c r="I605" i="14"/>
  <c r="I607" i="14"/>
  <c r="I541" i="14"/>
  <c r="I543" i="14"/>
  <c r="I544" i="14"/>
  <c r="I545" i="14"/>
  <c r="I547" i="14"/>
  <c r="I548" i="14"/>
  <c r="I549" i="14"/>
  <c r="I551" i="14"/>
  <c r="I552" i="14"/>
  <c r="I553" i="14"/>
  <c r="I555" i="14"/>
  <c r="I557" i="14"/>
  <c r="I559" i="14"/>
  <c r="I560" i="14"/>
  <c r="I561" i="14"/>
  <c r="I563" i="14"/>
  <c r="I564" i="14"/>
  <c r="I565" i="14"/>
  <c r="I568" i="14"/>
  <c r="I569" i="14"/>
  <c r="I570" i="14"/>
  <c r="D646" i="14"/>
  <c r="E646" i="14" s="1"/>
  <c r="D654" i="15"/>
  <c r="E654" i="15" s="1"/>
  <c r="I646" i="14"/>
  <c r="D655" i="15"/>
  <c r="D647" i="14"/>
  <c r="E647" i="14" s="1"/>
  <c r="D650" i="15"/>
  <c r="E650" i="15" s="1"/>
  <c r="D642" i="14"/>
  <c r="E642" i="14" s="1"/>
  <c r="D651" i="15"/>
  <c r="D643" i="14"/>
  <c r="E643" i="14" s="1"/>
  <c r="D650" i="14"/>
  <c r="E650" i="14" s="1"/>
  <c r="D658" i="15"/>
  <c r="E658" i="15" s="1"/>
  <c r="D657" i="15"/>
  <c r="D649" i="14"/>
  <c r="E649" i="14" s="1"/>
  <c r="D653" i="15"/>
  <c r="E653" i="15" s="1"/>
  <c r="D645" i="14"/>
  <c r="E645" i="14" s="1"/>
  <c r="D649" i="15"/>
  <c r="D641" i="14"/>
  <c r="E641" i="14" s="1"/>
  <c r="N635" i="15"/>
  <c r="N636" i="15"/>
  <c r="N637" i="15"/>
  <c r="N639" i="15"/>
  <c r="N640" i="15"/>
  <c r="N641" i="15"/>
  <c r="N643" i="15"/>
  <c r="N644" i="15"/>
  <c r="N645" i="15"/>
  <c r="N654" i="15"/>
  <c r="E168" i="13"/>
  <c r="G168" i="13"/>
  <c r="H168" i="13"/>
  <c r="I168" i="13"/>
  <c r="J168" i="13"/>
  <c r="K168" i="13"/>
  <c r="L168" i="13"/>
  <c r="E174" i="13"/>
  <c r="G174" i="13"/>
  <c r="H174" i="13"/>
  <c r="I174" i="13"/>
  <c r="J174" i="13"/>
  <c r="K174" i="13"/>
  <c r="L174" i="13"/>
  <c r="L212" i="13"/>
  <c r="E172" i="13"/>
  <c r="G172" i="13"/>
  <c r="H172" i="13"/>
  <c r="I172" i="13"/>
  <c r="J172" i="13"/>
  <c r="K172" i="13"/>
  <c r="L172" i="13"/>
  <c r="E170" i="13"/>
  <c r="G170" i="13"/>
  <c r="H170" i="13"/>
  <c r="I170" i="13"/>
  <c r="J170" i="13"/>
  <c r="K170" i="13"/>
  <c r="L170" i="13"/>
  <c r="E355" i="13"/>
  <c r="I167" i="13"/>
  <c r="O635" i="15"/>
  <c r="O636" i="15"/>
  <c r="O637" i="15"/>
  <c r="O639" i="15"/>
  <c r="O640" i="15"/>
  <c r="O641" i="15"/>
  <c r="O643" i="15"/>
  <c r="O644" i="15"/>
  <c r="O645" i="15"/>
  <c r="O650" i="15"/>
  <c r="O653" i="15"/>
  <c r="O654" i="15"/>
  <c r="O658" i="15"/>
  <c r="E359" i="13"/>
  <c r="E175" i="13"/>
  <c r="J175" i="13"/>
  <c r="E350" i="13"/>
  <c r="E166" i="13"/>
  <c r="G166" i="13"/>
  <c r="H166" i="13"/>
  <c r="I166" i="13"/>
  <c r="J166" i="13"/>
  <c r="K166" i="13"/>
  <c r="L166" i="13"/>
  <c r="O597" i="15"/>
  <c r="N597" i="15"/>
  <c r="N603" i="15"/>
  <c r="O603" i="15"/>
  <c r="N596" i="15"/>
  <c r="O596" i="15"/>
  <c r="O523" i="15"/>
  <c r="N523" i="15"/>
  <c r="N612" i="15"/>
  <c r="O612" i="15"/>
  <c r="O601" i="15"/>
  <c r="N601" i="15"/>
  <c r="N598" i="15"/>
  <c r="O598" i="15"/>
  <c r="O611" i="15"/>
  <c r="N602" i="15"/>
  <c r="O602" i="15"/>
  <c r="O614" i="15"/>
  <c r="N614" i="15"/>
  <c r="O605" i="15"/>
  <c r="N605" i="15"/>
  <c r="O610" i="15"/>
  <c r="N610" i="15"/>
  <c r="N608" i="15"/>
  <c r="O608" i="15"/>
  <c r="N607" i="15"/>
  <c r="O607" i="15"/>
  <c r="O550" i="15"/>
  <c r="N550" i="15"/>
  <c r="O562" i="15"/>
  <c r="N562" i="15"/>
  <c r="N565" i="15"/>
  <c r="O565" i="15"/>
  <c r="N555" i="15"/>
  <c r="O555" i="15"/>
  <c r="N559" i="15"/>
  <c r="O559" i="15"/>
  <c r="O547" i="15"/>
  <c r="N547" i="15"/>
  <c r="N567" i="15"/>
  <c r="O567" i="15"/>
  <c r="O553" i="15"/>
  <c r="N553" i="15"/>
  <c r="N563" i="15"/>
  <c r="O563" i="15"/>
  <c r="O554" i="15"/>
  <c r="N554" i="15"/>
  <c r="D212" i="13"/>
  <c r="D193" i="15"/>
  <c r="D28" i="15"/>
  <c r="D275" i="15"/>
  <c r="D110" i="15"/>
  <c r="D157" i="15"/>
  <c r="D322" i="15"/>
  <c r="D276" i="15"/>
  <c r="D111" i="15"/>
  <c r="D113" i="15"/>
  <c r="D278" i="15"/>
  <c r="D320" i="15"/>
  <c r="D155" i="15"/>
  <c r="D321" i="15"/>
  <c r="D156" i="15"/>
  <c r="D615" i="15"/>
  <c r="D264" i="15"/>
  <c r="D99" i="15"/>
  <c r="D271" i="15"/>
  <c r="D106" i="15"/>
  <c r="N551" i="15"/>
  <c r="O551" i="15"/>
  <c r="O569" i="15"/>
  <c r="N569" i="15"/>
  <c r="O557" i="15"/>
  <c r="N557" i="15"/>
  <c r="O571" i="15"/>
  <c r="N571" i="15"/>
  <c r="N549" i="15"/>
  <c r="O549" i="15"/>
  <c r="N570" i="15"/>
  <c r="O570" i="15"/>
  <c r="N561" i="15"/>
  <c r="O561" i="15"/>
  <c r="O566" i="15"/>
  <c r="N566" i="15"/>
  <c r="N546" i="15"/>
  <c r="O546" i="15"/>
  <c r="O575" i="15"/>
  <c r="N574" i="15"/>
  <c r="O574" i="15"/>
  <c r="O576" i="15"/>
  <c r="N576" i="15"/>
  <c r="D108" i="15"/>
  <c r="D273" i="15"/>
  <c r="D308" i="15"/>
  <c r="D143" i="15"/>
  <c r="D302" i="15"/>
  <c r="D137" i="15"/>
  <c r="D282" i="15"/>
  <c r="D117" i="15"/>
  <c r="D317" i="15"/>
  <c r="D152" i="15"/>
  <c r="D311" i="15"/>
  <c r="D146" i="15"/>
  <c r="D306" i="15"/>
  <c r="D141" i="15"/>
  <c r="D100" i="15"/>
  <c r="D265" i="15"/>
  <c r="D270" i="15"/>
  <c r="D105" i="15"/>
  <c r="D307" i="15"/>
  <c r="D142" i="15"/>
  <c r="D145" i="15"/>
  <c r="D310" i="15"/>
  <c r="D114" i="15"/>
  <c r="D279" i="15"/>
  <c r="D147" i="15"/>
  <c r="D312" i="15"/>
  <c r="D266" i="15"/>
  <c r="D101" i="15"/>
  <c r="D138" i="15"/>
  <c r="D303" i="15"/>
  <c r="D102" i="15"/>
  <c r="D318" i="15"/>
  <c r="D153" i="15"/>
  <c r="D160" i="15"/>
  <c r="D325" i="15"/>
  <c r="D269" i="15"/>
  <c r="D104" i="15"/>
  <c r="D115" i="15"/>
  <c r="D280" i="15"/>
  <c r="D159" i="15"/>
  <c r="D324" i="15"/>
  <c r="D151" i="15"/>
  <c r="D316" i="15"/>
  <c r="D304" i="15"/>
  <c r="D139" i="15"/>
  <c r="D319" i="15"/>
  <c r="D245" i="15"/>
  <c r="D80" i="15"/>
  <c r="D60" i="15"/>
  <c r="D78" i="15"/>
  <c r="D243" i="15"/>
  <c r="D52" i="15"/>
  <c r="D223" i="15"/>
  <c r="D58" i="15"/>
  <c r="D232" i="15"/>
  <c r="D67" i="15"/>
  <c r="D79" i="15"/>
  <c r="D244" i="15"/>
  <c r="D57" i="15"/>
  <c r="D222" i="15"/>
  <c r="D236" i="15"/>
  <c r="D71" i="15"/>
  <c r="D227" i="15"/>
  <c r="D62" i="15"/>
  <c r="D215" i="15"/>
  <c r="D50" i="15"/>
  <c r="D51" i="15"/>
  <c r="D216" i="15"/>
  <c r="D229" i="15"/>
  <c r="D228" i="15"/>
  <c r="D63" i="15"/>
  <c r="D224" i="15"/>
  <c r="D59" i="15"/>
  <c r="D69" i="15"/>
  <c r="D234" i="15"/>
  <c r="D235" i="15"/>
  <c r="D70" i="15"/>
  <c r="D231" i="15"/>
  <c r="D66" i="15"/>
  <c r="D230" i="15"/>
  <c r="D65" i="15"/>
  <c r="D74" i="15"/>
  <c r="D239" i="15"/>
  <c r="D53" i="15"/>
  <c r="D218" i="15"/>
  <c r="D240" i="15"/>
  <c r="D75" i="15"/>
  <c r="D61" i="15"/>
  <c r="D226" i="15"/>
  <c r="D238" i="15"/>
  <c r="D73" i="15"/>
  <c r="D220" i="15"/>
  <c r="D55" i="15"/>
  <c r="D54" i="15"/>
  <c r="D219" i="15"/>
  <c r="E590" i="14" l="1"/>
  <c r="I590" i="14"/>
  <c r="D353" i="13"/>
  <c r="E353" i="13" s="1"/>
  <c r="D480" i="14"/>
  <c r="D154" i="15"/>
  <c r="D644" i="14"/>
  <c r="E644" i="14" s="1"/>
  <c r="D169" i="13"/>
  <c r="D261" i="13"/>
  <c r="D402" i="15"/>
  <c r="D77" i="13"/>
  <c r="D562" i="14"/>
  <c r="D568" i="15"/>
  <c r="D398" i="14"/>
  <c r="D237" i="15"/>
  <c r="D72" i="15"/>
  <c r="D249" i="13"/>
  <c r="D390" i="15"/>
  <c r="D65" i="13"/>
  <c r="D550" i="14"/>
  <c r="D556" i="15"/>
  <c r="D386" i="14"/>
  <c r="D335" i="13"/>
  <c r="I335" i="13" s="1"/>
  <c r="D466" i="15"/>
  <c r="D634" i="15"/>
  <c r="D462" i="14"/>
  <c r="E462" i="14" s="1"/>
  <c r="D151" i="13"/>
  <c r="D136" i="15"/>
  <c r="D301" i="15"/>
  <c r="D77" i="15"/>
  <c r="E649" i="15"/>
  <c r="O649" i="15"/>
  <c r="E657" i="15"/>
  <c r="O657" i="15"/>
  <c r="E651" i="15"/>
  <c r="L651" i="15" s="1"/>
  <c r="H643" i="14" s="1"/>
  <c r="J643" i="14" s="1"/>
  <c r="O651" i="15"/>
  <c r="E655" i="15"/>
  <c r="O655" i="15"/>
  <c r="N655" i="15"/>
  <c r="E477" i="14"/>
  <c r="F477" i="14"/>
  <c r="G477" i="14"/>
  <c r="E392" i="14"/>
  <c r="F392" i="14"/>
  <c r="G392" i="14"/>
  <c r="E376" i="14"/>
  <c r="F376" i="14"/>
  <c r="G376" i="14"/>
  <c r="E426" i="14"/>
  <c r="F426" i="14"/>
  <c r="G426" i="14"/>
  <c r="E72" i="13"/>
  <c r="H72" i="13"/>
  <c r="L72" i="13"/>
  <c r="F72" i="13"/>
  <c r="J72" i="13"/>
  <c r="G72" i="13"/>
  <c r="K72" i="13"/>
  <c r="E56" i="13"/>
  <c r="H56" i="13"/>
  <c r="L56" i="13"/>
  <c r="F56" i="13"/>
  <c r="J56" i="13"/>
  <c r="G56" i="13"/>
  <c r="K56" i="13"/>
  <c r="E114" i="13"/>
  <c r="G114" i="13"/>
  <c r="K114" i="13"/>
  <c r="I114" i="13"/>
  <c r="F114" i="13"/>
  <c r="J114" i="13"/>
  <c r="L114" i="13"/>
  <c r="H114" i="13"/>
  <c r="F171" i="13"/>
  <c r="G171" i="13"/>
  <c r="K171" i="13"/>
  <c r="I171" i="13"/>
  <c r="E171" i="13"/>
  <c r="J171" i="13"/>
  <c r="E468" i="15"/>
  <c r="M468" i="15"/>
  <c r="N468" i="15"/>
  <c r="E540" i="14"/>
  <c r="I540" i="14"/>
  <c r="D357" i="13"/>
  <c r="E357" i="13" s="1"/>
  <c r="D484" i="14"/>
  <c r="D648" i="14"/>
  <c r="E648" i="14" s="1"/>
  <c r="D323" i="15"/>
  <c r="D173" i="13"/>
  <c r="D656" i="15"/>
  <c r="D266" i="13"/>
  <c r="H266" i="13" s="1"/>
  <c r="D407" i="15"/>
  <c r="D82" i="13"/>
  <c r="D567" i="14"/>
  <c r="D573" i="15"/>
  <c r="K573" i="15" s="1"/>
  <c r="D403" i="14"/>
  <c r="D253" i="13"/>
  <c r="D394" i="15"/>
  <c r="D69" i="13"/>
  <c r="D554" i="14"/>
  <c r="D560" i="15"/>
  <c r="D390" i="14"/>
  <c r="D245" i="13"/>
  <c r="K245" i="13" s="1"/>
  <c r="D386" i="15"/>
  <c r="D61" i="13"/>
  <c r="D546" i="14"/>
  <c r="D552" i="15"/>
  <c r="D382" i="14"/>
  <c r="D310" i="13"/>
  <c r="D446" i="15"/>
  <c r="D606" i="14"/>
  <c r="D613" i="15"/>
  <c r="D126" i="13"/>
  <c r="D442" i="14"/>
  <c r="D116" i="15"/>
  <c r="D281" i="15"/>
  <c r="D306" i="13"/>
  <c r="D442" i="15"/>
  <c r="D602" i="14"/>
  <c r="D609" i="15"/>
  <c r="D122" i="13"/>
  <c r="D438" i="14"/>
  <c r="D112" i="15"/>
  <c r="D277" i="15"/>
  <c r="D301" i="13"/>
  <c r="D437" i="15"/>
  <c r="D117" i="13"/>
  <c r="E117" i="13" s="1"/>
  <c r="D597" i="14"/>
  <c r="D604" i="15"/>
  <c r="D433" i="14"/>
  <c r="D107" i="15"/>
  <c r="D272" i="15"/>
  <c r="D296" i="13"/>
  <c r="D112" i="13"/>
  <c r="D432" i="15"/>
  <c r="G432" i="15" s="1"/>
  <c r="D592" i="14"/>
  <c r="D599" i="15"/>
  <c r="D428" i="14"/>
  <c r="D267" i="15"/>
  <c r="D347" i="13"/>
  <c r="D638" i="14"/>
  <c r="E638" i="14" s="1"/>
  <c r="D474" i="14"/>
  <c r="E474" i="14" s="1"/>
  <c r="D478" i="15"/>
  <c r="J478" i="15" s="1"/>
  <c r="D148" i="15"/>
  <c r="D646" i="15"/>
  <c r="D343" i="13"/>
  <c r="D470" i="14"/>
  <c r="E470" i="14" s="1"/>
  <c r="D634" i="14"/>
  <c r="E634" i="14" s="1"/>
  <c r="D642" i="15"/>
  <c r="D474" i="15"/>
  <c r="D159" i="13"/>
  <c r="D309" i="15"/>
  <c r="D144" i="15"/>
  <c r="D64" i="15"/>
  <c r="D225" i="15"/>
  <c r="D313" i="15"/>
  <c r="H171" i="13"/>
  <c r="D652" i="15"/>
  <c r="F167" i="13"/>
  <c r="H167" i="13"/>
  <c r="L167" i="13"/>
  <c r="E167" i="13"/>
  <c r="J167" i="13"/>
  <c r="G167" i="13"/>
  <c r="K167" i="13"/>
  <c r="D488" i="15"/>
  <c r="D484" i="15"/>
  <c r="J484" i="15" s="1"/>
  <c r="N358" i="15"/>
  <c r="M358" i="15"/>
  <c r="E395" i="15"/>
  <c r="N395" i="15"/>
  <c r="M395" i="15"/>
  <c r="E447" i="15"/>
  <c r="N447" i="15"/>
  <c r="M447" i="15"/>
  <c r="E429" i="15"/>
  <c r="N429" i="15"/>
  <c r="M429" i="15"/>
  <c r="E575" i="15"/>
  <c r="N575" i="15"/>
  <c r="E558" i="15"/>
  <c r="O558" i="15"/>
  <c r="N558" i="15"/>
  <c r="E611" i="15"/>
  <c r="N611" i="15"/>
  <c r="E556" i="14"/>
  <c r="I556" i="14"/>
  <c r="D270" i="13"/>
  <c r="D411" i="15"/>
  <c r="D86" i="13"/>
  <c r="D571" i="14"/>
  <c r="D577" i="15"/>
  <c r="D407" i="14"/>
  <c r="D257" i="13"/>
  <c r="D398" i="15"/>
  <c r="F398" i="15" s="1"/>
  <c r="D73" i="13"/>
  <c r="D558" i="14"/>
  <c r="D564" i="15"/>
  <c r="D394" i="14"/>
  <c r="D68" i="15"/>
  <c r="D241" i="13"/>
  <c r="D382" i="15"/>
  <c r="D57" i="13"/>
  <c r="D542" i="14"/>
  <c r="D548" i="15"/>
  <c r="D378" i="14"/>
  <c r="D339" i="13"/>
  <c r="H339" i="13" s="1"/>
  <c r="D470" i="15"/>
  <c r="D638" i="15"/>
  <c r="D466" i="14"/>
  <c r="E466" i="14" s="1"/>
  <c r="D630" i="14"/>
  <c r="E630" i="14" s="1"/>
  <c r="D155" i="13"/>
  <c r="D305" i="15"/>
  <c r="D246" i="15"/>
  <c r="D221" i="15"/>
  <c r="D158" i="15"/>
  <c r="D140" i="15"/>
  <c r="D163" i="13"/>
  <c r="E163" i="13" s="1"/>
  <c r="F175" i="13"/>
  <c r="I175" i="13"/>
  <c r="G175" i="13"/>
  <c r="K175" i="13"/>
  <c r="H175" i="13"/>
  <c r="L175" i="13"/>
  <c r="E485" i="14"/>
  <c r="F485" i="14"/>
  <c r="G485" i="14"/>
  <c r="E400" i="14"/>
  <c r="F400" i="14"/>
  <c r="G400" i="14"/>
  <c r="E384" i="14"/>
  <c r="F384" i="14"/>
  <c r="G384" i="14"/>
  <c r="E436" i="14"/>
  <c r="F436" i="14"/>
  <c r="G436" i="14"/>
  <c r="E124" i="13"/>
  <c r="H124" i="13"/>
  <c r="L124" i="13"/>
  <c r="F124" i="13"/>
  <c r="J124" i="13"/>
  <c r="G124" i="13"/>
  <c r="K124" i="13"/>
  <c r="E405" i="14"/>
  <c r="F405" i="14"/>
  <c r="G405" i="14"/>
  <c r="E388" i="14"/>
  <c r="F388" i="14"/>
  <c r="G388" i="14"/>
  <c r="E440" i="14"/>
  <c r="F440" i="14"/>
  <c r="G440" i="14"/>
  <c r="E109" i="13"/>
  <c r="G109" i="13"/>
  <c r="K109" i="13"/>
  <c r="I109" i="13"/>
  <c r="F109" i="13"/>
  <c r="J109" i="13"/>
  <c r="E628" i="14"/>
  <c r="I628" i="14"/>
  <c r="E481" i="14"/>
  <c r="F481" i="14"/>
  <c r="G481" i="14"/>
  <c r="E396" i="14"/>
  <c r="F396" i="14"/>
  <c r="G396" i="14"/>
  <c r="E380" i="14"/>
  <c r="F380" i="14"/>
  <c r="G380" i="14"/>
  <c r="E431" i="14"/>
  <c r="F431" i="14"/>
  <c r="G431" i="14"/>
  <c r="E120" i="13"/>
  <c r="H120" i="13"/>
  <c r="L120" i="13"/>
  <c r="F120" i="13"/>
  <c r="J120" i="13"/>
  <c r="G120" i="13"/>
  <c r="K120" i="13"/>
  <c r="E473" i="14"/>
  <c r="I473" i="14"/>
  <c r="E468" i="14"/>
  <c r="I468" i="14"/>
  <c r="I632" i="14"/>
  <c r="I465" i="14"/>
  <c r="J561" i="15"/>
  <c r="J563" i="15"/>
  <c r="H561" i="15"/>
  <c r="H569" i="15"/>
  <c r="I564" i="15"/>
  <c r="K560" i="15"/>
  <c r="H634" i="15"/>
  <c r="H643" i="15"/>
  <c r="H563" i="15"/>
  <c r="J562" i="15"/>
  <c r="N651" i="15"/>
  <c r="H567" i="15"/>
  <c r="H566" i="15"/>
  <c r="J565" i="15"/>
  <c r="K564" i="15"/>
  <c r="G564" i="15"/>
  <c r="H562" i="15"/>
  <c r="H560" i="15"/>
  <c r="H565" i="15"/>
  <c r="H437" i="15"/>
  <c r="H436" i="15"/>
  <c r="H435" i="15"/>
  <c r="H434" i="15"/>
  <c r="H431" i="15"/>
  <c r="H430" i="15"/>
  <c r="H429" i="15"/>
  <c r="H523" i="15"/>
  <c r="H577" i="15"/>
  <c r="H576" i="15"/>
  <c r="L576" i="15" s="1"/>
  <c r="H570" i="14" s="1"/>
  <c r="J570" i="14" s="1"/>
  <c r="H575" i="15"/>
  <c r="H574" i="15"/>
  <c r="H571" i="15"/>
  <c r="H570" i="15"/>
  <c r="H568" i="15"/>
  <c r="N657" i="15"/>
  <c r="N650" i="15"/>
  <c r="H481" i="15"/>
  <c r="H380" i="15"/>
  <c r="H447" i="15"/>
  <c r="H446" i="15"/>
  <c r="H445" i="15"/>
  <c r="H444" i="15"/>
  <c r="H443" i="15"/>
  <c r="H442" i="15"/>
  <c r="H441" i="15"/>
  <c r="H440" i="15"/>
  <c r="H438" i="15"/>
  <c r="J523" i="15"/>
  <c r="F523" i="15"/>
  <c r="J577" i="15"/>
  <c r="F577" i="15"/>
  <c r="J576" i="15"/>
  <c r="F576" i="15"/>
  <c r="J575" i="15"/>
  <c r="F575" i="15"/>
  <c r="J574" i="15"/>
  <c r="F574" i="15"/>
  <c r="F573" i="15"/>
  <c r="J571" i="15"/>
  <c r="F571" i="15"/>
  <c r="J570" i="15"/>
  <c r="F570" i="15"/>
  <c r="J569" i="15"/>
  <c r="F569" i="15"/>
  <c r="J568" i="15"/>
  <c r="F568" i="15"/>
  <c r="J567" i="15"/>
  <c r="F567" i="15"/>
  <c r="J566" i="15"/>
  <c r="F566" i="15"/>
  <c r="J564" i="15"/>
  <c r="H564" i="15"/>
  <c r="F564" i="15"/>
  <c r="K563" i="15"/>
  <c r="I563" i="15"/>
  <c r="G563" i="15"/>
  <c r="K562" i="15"/>
  <c r="I562" i="15"/>
  <c r="F562" i="15"/>
  <c r="K561" i="15"/>
  <c r="I561" i="15"/>
  <c r="F561" i="15"/>
  <c r="L561" i="15" s="1"/>
  <c r="H555" i="14" s="1"/>
  <c r="J555" i="14" s="1"/>
  <c r="J556" i="15"/>
  <c r="H555" i="15"/>
  <c r="I554" i="15"/>
  <c r="J551" i="15"/>
  <c r="H546" i="15"/>
  <c r="J610" i="15"/>
  <c r="J607" i="15"/>
  <c r="H641" i="15"/>
  <c r="H635" i="15"/>
  <c r="E411" i="15"/>
  <c r="H411" i="15"/>
  <c r="E410" i="15"/>
  <c r="L410" i="15" s="1"/>
  <c r="H406" i="14" s="1"/>
  <c r="J406" i="14" s="1"/>
  <c r="G410" i="15"/>
  <c r="K410" i="15"/>
  <c r="E407" i="15"/>
  <c r="H407" i="15"/>
  <c r="E403" i="15"/>
  <c r="H403" i="15"/>
  <c r="E401" i="15"/>
  <c r="H401" i="15"/>
  <c r="E399" i="15"/>
  <c r="H399" i="15"/>
  <c r="E397" i="15"/>
  <c r="H397" i="15"/>
  <c r="E358" i="15"/>
  <c r="H358" i="15"/>
  <c r="E409" i="15"/>
  <c r="I409" i="15"/>
  <c r="E405" i="15"/>
  <c r="J405" i="15"/>
  <c r="E402" i="15"/>
  <c r="J402" i="15"/>
  <c r="E400" i="15"/>
  <c r="J400" i="15"/>
  <c r="H398" i="15"/>
  <c r="E393" i="15"/>
  <c r="H393" i="15"/>
  <c r="E392" i="15"/>
  <c r="F392" i="15"/>
  <c r="J392" i="15"/>
  <c r="E391" i="15"/>
  <c r="F391" i="15"/>
  <c r="J391" i="15"/>
  <c r="E390" i="15"/>
  <c r="F390" i="15"/>
  <c r="J390" i="15"/>
  <c r="E389" i="15"/>
  <c r="F389" i="15"/>
  <c r="J389" i="15"/>
  <c r="E388" i="15"/>
  <c r="F388" i="15"/>
  <c r="J388" i="15"/>
  <c r="E387" i="15"/>
  <c r="F387" i="15"/>
  <c r="J387" i="15"/>
  <c r="E386" i="15"/>
  <c r="F386" i="15"/>
  <c r="J386" i="15"/>
  <c r="E385" i="15"/>
  <c r="F385" i="15"/>
  <c r="J385" i="15"/>
  <c r="E384" i="15"/>
  <c r="F384" i="15"/>
  <c r="J384" i="15"/>
  <c r="E383" i="15"/>
  <c r="F383" i="15"/>
  <c r="J383" i="15"/>
  <c r="E382" i="15"/>
  <c r="F382" i="15"/>
  <c r="J382" i="15"/>
  <c r="E381" i="15"/>
  <c r="F381" i="15"/>
  <c r="J381" i="15"/>
  <c r="J380" i="15"/>
  <c r="F380" i="15"/>
  <c r="J447" i="15"/>
  <c r="F447" i="15"/>
  <c r="J446" i="15"/>
  <c r="F446" i="15"/>
  <c r="J445" i="15"/>
  <c r="F445" i="15"/>
  <c r="J444" i="15"/>
  <c r="F444" i="15"/>
  <c r="J443" i="15"/>
  <c r="F443" i="15"/>
  <c r="J442" i="15"/>
  <c r="F442" i="15"/>
  <c r="J441" i="15"/>
  <c r="F441" i="15"/>
  <c r="J440" i="15"/>
  <c r="F440" i="15"/>
  <c r="J438" i="15"/>
  <c r="F438" i="15"/>
  <c r="J437" i="15"/>
  <c r="F437" i="15"/>
  <c r="J436" i="15"/>
  <c r="F436" i="15"/>
  <c r="J435" i="15"/>
  <c r="F435" i="15"/>
  <c r="J434" i="15"/>
  <c r="F434" i="15"/>
  <c r="F432" i="15"/>
  <c r="J431" i="15"/>
  <c r="F431" i="15"/>
  <c r="J430" i="15"/>
  <c r="F430" i="15"/>
  <c r="J429" i="15"/>
  <c r="F429" i="15"/>
  <c r="K523" i="15"/>
  <c r="I523" i="15"/>
  <c r="L523" i="15" s="1"/>
  <c r="H519" i="14" s="1"/>
  <c r="J519" i="14" s="1"/>
  <c r="G523" i="15"/>
  <c r="K577" i="15"/>
  <c r="I577" i="15"/>
  <c r="G577" i="15"/>
  <c r="K576" i="15"/>
  <c r="I576" i="15"/>
  <c r="G576" i="15"/>
  <c r="K575" i="15"/>
  <c r="I575" i="15"/>
  <c r="G575" i="15"/>
  <c r="K574" i="15"/>
  <c r="I574" i="15"/>
  <c r="G574" i="15"/>
  <c r="G573" i="15"/>
  <c r="K571" i="15"/>
  <c r="I571" i="15"/>
  <c r="G571" i="15"/>
  <c r="K570" i="15"/>
  <c r="I570" i="15"/>
  <c r="G570" i="15"/>
  <c r="K569" i="15"/>
  <c r="I569" i="15"/>
  <c r="G569" i="15"/>
  <c r="K568" i="15"/>
  <c r="I568" i="15"/>
  <c r="G568" i="15"/>
  <c r="K567" i="15"/>
  <c r="I567" i="15"/>
  <c r="G567" i="15"/>
  <c r="K566" i="15"/>
  <c r="I566" i="15"/>
  <c r="G566" i="15"/>
  <c r="K565" i="15"/>
  <c r="I565" i="15"/>
  <c r="L565" i="15" s="1"/>
  <c r="H559" i="14" s="1"/>
  <c r="J559" i="14" s="1"/>
  <c r="G565" i="15"/>
  <c r="J560" i="15"/>
  <c r="F560" i="15"/>
  <c r="I559" i="15"/>
  <c r="K558" i="15"/>
  <c r="H556" i="15"/>
  <c r="J555" i="15"/>
  <c r="F555" i="15"/>
  <c r="K554" i="15"/>
  <c r="G554" i="15"/>
  <c r="J553" i="15"/>
  <c r="H646" i="15"/>
  <c r="H642" i="15"/>
  <c r="L118" i="13"/>
  <c r="F565" i="15"/>
  <c r="F563" i="15"/>
  <c r="L563" i="15" s="1"/>
  <c r="H557" i="14" s="1"/>
  <c r="J557" i="14" s="1"/>
  <c r="J558" i="15"/>
  <c r="K557" i="15"/>
  <c r="J554" i="15"/>
  <c r="H554" i="15"/>
  <c r="L554" i="15" s="1"/>
  <c r="H548" i="14" s="1"/>
  <c r="J548" i="14" s="1"/>
  <c r="F554" i="15"/>
  <c r="K553" i="15"/>
  <c r="I553" i="15"/>
  <c r="J547" i="15"/>
  <c r="J546" i="15"/>
  <c r="F546" i="15"/>
  <c r="J614" i="15"/>
  <c r="H613" i="15"/>
  <c r="H612" i="15"/>
  <c r="H611" i="15"/>
  <c r="H638" i="15"/>
  <c r="I638" i="14"/>
  <c r="I635" i="14"/>
  <c r="I634" i="14"/>
  <c r="J641" i="15"/>
  <c r="F641" i="15"/>
  <c r="F633" i="14"/>
  <c r="I627" i="14"/>
  <c r="I626" i="14"/>
  <c r="F644" i="14"/>
  <c r="H652" i="15"/>
  <c r="H118" i="13"/>
  <c r="H483" i="15"/>
  <c r="H482" i="15"/>
  <c r="G562" i="15"/>
  <c r="G561" i="15"/>
  <c r="I560" i="15"/>
  <c r="G560" i="15"/>
  <c r="K559" i="15"/>
  <c r="G559" i="15"/>
  <c r="L559" i="15" s="1"/>
  <c r="H553" i="14" s="1"/>
  <c r="J553" i="14" s="1"/>
  <c r="H557" i="15"/>
  <c r="F556" i="15"/>
  <c r="H547" i="15"/>
  <c r="H475" i="15"/>
  <c r="J643" i="15"/>
  <c r="F643" i="15"/>
  <c r="F635" i="14"/>
  <c r="H474" i="15"/>
  <c r="J642" i="15"/>
  <c r="F642" i="15"/>
  <c r="F634" i="14"/>
  <c r="J559" i="15"/>
  <c r="H559" i="15"/>
  <c r="F559" i="15"/>
  <c r="J557" i="15"/>
  <c r="F557" i="15"/>
  <c r="K556" i="15"/>
  <c r="I556" i="15"/>
  <c r="G556" i="15"/>
  <c r="K555" i="15"/>
  <c r="I555" i="15"/>
  <c r="G555" i="15"/>
  <c r="K551" i="15"/>
  <c r="H551" i="15"/>
  <c r="K550" i="15"/>
  <c r="H549" i="15"/>
  <c r="J548" i="15"/>
  <c r="F547" i="15"/>
  <c r="E519" i="14"/>
  <c r="F519" i="14"/>
  <c r="I519" i="14"/>
  <c r="G519" i="14"/>
  <c r="K336" i="13"/>
  <c r="J336" i="13"/>
  <c r="I336" i="13"/>
  <c r="F336" i="13"/>
  <c r="H336" i="13"/>
  <c r="G336" i="13"/>
  <c r="E336" i="13"/>
  <c r="H548" i="15"/>
  <c r="F551" i="15"/>
  <c r="H610" i="15"/>
  <c r="J609" i="15"/>
  <c r="J646" i="15"/>
  <c r="F646" i="15"/>
  <c r="F638" i="14"/>
  <c r="H644" i="15"/>
  <c r="H639" i="15"/>
  <c r="H467" i="15"/>
  <c r="J635" i="15"/>
  <c r="F635" i="15"/>
  <c r="F627" i="14"/>
  <c r="H466" i="15"/>
  <c r="J634" i="15"/>
  <c r="F634" i="15"/>
  <c r="F626" i="14"/>
  <c r="G553" i="15"/>
  <c r="H550" i="15"/>
  <c r="H614" i="15"/>
  <c r="J613" i="15"/>
  <c r="F613" i="15"/>
  <c r="J612" i="15"/>
  <c r="F612" i="15"/>
  <c r="J611" i="15"/>
  <c r="F611" i="15"/>
  <c r="H609" i="15"/>
  <c r="J604" i="15"/>
  <c r="J603" i="15"/>
  <c r="J602" i="15"/>
  <c r="K646" i="15"/>
  <c r="I646" i="15"/>
  <c r="G646" i="15"/>
  <c r="G638" i="14"/>
  <c r="H476" i="15"/>
  <c r="I471" i="14"/>
  <c r="I631" i="14"/>
  <c r="H637" i="15"/>
  <c r="N653" i="15"/>
  <c r="N649" i="15"/>
  <c r="I643" i="14"/>
  <c r="H651" i="15"/>
  <c r="I642" i="14"/>
  <c r="H650" i="15"/>
  <c r="J118" i="13"/>
  <c r="F118" i="13"/>
  <c r="L117" i="13"/>
  <c r="I558" i="15"/>
  <c r="I266" i="13"/>
  <c r="K259" i="13"/>
  <c r="J259" i="13"/>
  <c r="H259" i="13"/>
  <c r="I259" i="13"/>
  <c r="G259" i="13"/>
  <c r="L259" i="13" s="1"/>
  <c r="F259" i="13"/>
  <c r="E259" i="13"/>
  <c r="J245" i="13"/>
  <c r="F245" i="13"/>
  <c r="K356" i="13"/>
  <c r="H356" i="13"/>
  <c r="I356" i="13"/>
  <c r="L356" i="13" s="1"/>
  <c r="G356" i="13"/>
  <c r="F356" i="13"/>
  <c r="E356" i="13"/>
  <c r="K262" i="13"/>
  <c r="J262" i="13"/>
  <c r="H262" i="13"/>
  <c r="I262" i="13"/>
  <c r="G262" i="13"/>
  <c r="L262" i="13" s="1"/>
  <c r="F262" i="13"/>
  <c r="E262" i="13"/>
  <c r="K248" i="13"/>
  <c r="J248" i="13"/>
  <c r="H248" i="13"/>
  <c r="I248" i="13"/>
  <c r="G248" i="13"/>
  <c r="F248" i="13"/>
  <c r="E248" i="13"/>
  <c r="K298" i="13"/>
  <c r="J298" i="13"/>
  <c r="H298" i="13"/>
  <c r="I298" i="13"/>
  <c r="G298" i="13"/>
  <c r="F298" i="13"/>
  <c r="E298" i="13"/>
  <c r="L163" i="13"/>
  <c r="I641" i="14"/>
  <c r="F642" i="14"/>
  <c r="J650" i="15"/>
  <c r="F650" i="15"/>
  <c r="J652" i="15"/>
  <c r="F652" i="15"/>
  <c r="H490" i="15"/>
  <c r="H489" i="15"/>
  <c r="H488" i="15"/>
  <c r="H487" i="15"/>
  <c r="H486" i="15"/>
  <c r="H485" i="15"/>
  <c r="H558" i="15"/>
  <c r="H645" i="15"/>
  <c r="J476" i="15"/>
  <c r="F476" i="15"/>
  <c r="F472" i="14"/>
  <c r="I636" i="14"/>
  <c r="H471" i="15"/>
  <c r="J639" i="15"/>
  <c r="F639" i="15"/>
  <c r="F631" i="14"/>
  <c r="H470" i="15"/>
  <c r="J638" i="15"/>
  <c r="F638" i="15"/>
  <c r="F630" i="14"/>
  <c r="J637" i="15"/>
  <c r="F637" i="15"/>
  <c r="F629" i="14"/>
  <c r="I463" i="14"/>
  <c r="J410" i="15"/>
  <c r="H410" i="15"/>
  <c r="F410" i="15"/>
  <c r="K409" i="15"/>
  <c r="G409" i="15"/>
  <c r="J408" i="15"/>
  <c r="F614" i="15"/>
  <c r="F610" i="15"/>
  <c r="F609" i="15"/>
  <c r="J608" i="15"/>
  <c r="H604" i="15"/>
  <c r="K307" i="13"/>
  <c r="I307" i="13"/>
  <c r="F307" i="13"/>
  <c r="J307" i="13"/>
  <c r="L307" i="13" s="1"/>
  <c r="H307" i="13"/>
  <c r="G307" i="13"/>
  <c r="E307" i="13"/>
  <c r="K310" i="13"/>
  <c r="J310" i="13"/>
  <c r="H310" i="13"/>
  <c r="G310" i="13"/>
  <c r="E310" i="13"/>
  <c r="I310" i="13"/>
  <c r="F310" i="13"/>
  <c r="K344" i="13"/>
  <c r="I344" i="13"/>
  <c r="F344" i="13"/>
  <c r="J344" i="13"/>
  <c r="H344" i="13"/>
  <c r="G344" i="13"/>
  <c r="E344" i="13"/>
  <c r="H163" i="13"/>
  <c r="N658" i="15"/>
  <c r="F641" i="14"/>
  <c r="H649" i="15"/>
  <c r="I645" i="14"/>
  <c r="H653" i="15"/>
  <c r="I649" i="14"/>
  <c r="H657" i="15"/>
  <c r="H658" i="15"/>
  <c r="F643" i="14"/>
  <c r="J651" i="15"/>
  <c r="F651" i="15"/>
  <c r="H654" i="15"/>
  <c r="K118" i="13"/>
  <c r="I118" i="13"/>
  <c r="G118" i="13"/>
  <c r="J490" i="15"/>
  <c r="F490" i="15"/>
  <c r="J489" i="15"/>
  <c r="F489" i="15"/>
  <c r="J488" i="15"/>
  <c r="F488" i="15"/>
  <c r="J487" i="15"/>
  <c r="F487" i="15"/>
  <c r="J486" i="15"/>
  <c r="F486" i="15"/>
  <c r="J485" i="15"/>
  <c r="F485" i="15"/>
  <c r="J483" i="15"/>
  <c r="F483" i="15"/>
  <c r="J482" i="15"/>
  <c r="F482" i="15"/>
  <c r="J481" i="15"/>
  <c r="F481" i="15"/>
  <c r="J358" i="15"/>
  <c r="F358" i="15"/>
  <c r="J411" i="15"/>
  <c r="F411" i="15"/>
  <c r="H408" i="15"/>
  <c r="H405" i="15"/>
  <c r="J404" i="15"/>
  <c r="H400" i="15"/>
  <c r="J399" i="15"/>
  <c r="F399" i="15"/>
  <c r="J398" i="15"/>
  <c r="J397" i="15"/>
  <c r="F397" i="15"/>
  <c r="J396" i="15"/>
  <c r="H395" i="15"/>
  <c r="H394" i="15"/>
  <c r="L555" i="15"/>
  <c r="H549" i="14" s="1"/>
  <c r="J549" i="14" s="1"/>
  <c r="H607" i="15"/>
  <c r="J605" i="15"/>
  <c r="H602" i="15"/>
  <c r="J601" i="15"/>
  <c r="H599" i="15"/>
  <c r="H598" i="15"/>
  <c r="H597" i="15"/>
  <c r="H596" i="15"/>
  <c r="I637" i="14"/>
  <c r="J644" i="15"/>
  <c r="F644" i="15"/>
  <c r="L644" i="15" s="1"/>
  <c r="J475" i="15"/>
  <c r="F475" i="15"/>
  <c r="F471" i="14"/>
  <c r="H473" i="15"/>
  <c r="K641" i="15"/>
  <c r="I641" i="15"/>
  <c r="G641" i="15"/>
  <c r="G633" i="14"/>
  <c r="H640" i="15"/>
  <c r="J471" i="15"/>
  <c r="F471" i="15"/>
  <c r="F467" i="14"/>
  <c r="H469" i="15"/>
  <c r="K637" i="15"/>
  <c r="I637" i="15"/>
  <c r="G637" i="15"/>
  <c r="L637" i="15" s="1"/>
  <c r="G629" i="14"/>
  <c r="H636" i="15"/>
  <c r="J467" i="15"/>
  <c r="F467" i="15"/>
  <c r="F463" i="14"/>
  <c r="J356" i="13"/>
  <c r="L298" i="13"/>
  <c r="F558" i="15"/>
  <c r="K352" i="13"/>
  <c r="H352" i="13"/>
  <c r="G352" i="13"/>
  <c r="E352" i="13"/>
  <c r="J352" i="13"/>
  <c r="I352" i="13"/>
  <c r="F352" i="13"/>
  <c r="L352" i="13" s="1"/>
  <c r="K255" i="13"/>
  <c r="J255" i="13"/>
  <c r="I255" i="13"/>
  <c r="F255" i="13"/>
  <c r="H255" i="13"/>
  <c r="G255" i="13"/>
  <c r="E255" i="13"/>
  <c r="K241" i="13"/>
  <c r="J241" i="13"/>
  <c r="I241" i="13"/>
  <c r="F241" i="13"/>
  <c r="H241" i="13"/>
  <c r="G241" i="13"/>
  <c r="E241" i="13"/>
  <c r="K293" i="13"/>
  <c r="H293" i="13"/>
  <c r="G293" i="13"/>
  <c r="E293" i="13"/>
  <c r="J293" i="13"/>
  <c r="I293" i="13"/>
  <c r="F293" i="13"/>
  <c r="K270" i="13"/>
  <c r="J270" i="13"/>
  <c r="I270" i="13"/>
  <c r="F270" i="13"/>
  <c r="H270" i="13"/>
  <c r="G270" i="13"/>
  <c r="E270" i="13"/>
  <c r="K252" i="13"/>
  <c r="H252" i="13"/>
  <c r="G252" i="13"/>
  <c r="E252" i="13"/>
  <c r="J252" i="13"/>
  <c r="I252" i="13"/>
  <c r="F252" i="13"/>
  <c r="K302" i="13"/>
  <c r="H302" i="13"/>
  <c r="G302" i="13"/>
  <c r="E302" i="13"/>
  <c r="J302" i="13"/>
  <c r="I302" i="13"/>
  <c r="F302" i="13"/>
  <c r="K340" i="13"/>
  <c r="H340" i="13"/>
  <c r="G340" i="13"/>
  <c r="E340" i="13"/>
  <c r="J340" i="13"/>
  <c r="I340" i="13"/>
  <c r="F340" i="13"/>
  <c r="J163" i="13"/>
  <c r="F163" i="13"/>
  <c r="F645" i="14"/>
  <c r="J653" i="15"/>
  <c r="F653" i="15"/>
  <c r="F649" i="14"/>
  <c r="J657" i="15"/>
  <c r="F657" i="15"/>
  <c r="I650" i="14"/>
  <c r="G643" i="14"/>
  <c r="K651" i="15"/>
  <c r="I651" i="15"/>
  <c r="G651" i="15"/>
  <c r="I647" i="14"/>
  <c r="H655" i="15"/>
  <c r="H656" i="15"/>
  <c r="J654" i="15"/>
  <c r="F654" i="15"/>
  <c r="F646" i="14"/>
  <c r="J117" i="13"/>
  <c r="L574" i="15"/>
  <c r="H568" i="14" s="1"/>
  <c r="J568" i="14" s="1"/>
  <c r="G558" i="15"/>
  <c r="L558" i="15" s="1"/>
  <c r="H552" i="14" s="1"/>
  <c r="J552" i="14" s="1"/>
  <c r="I557" i="15"/>
  <c r="G557" i="15"/>
  <c r="H553" i="15"/>
  <c r="F553" i="15"/>
  <c r="J550" i="15"/>
  <c r="F550" i="15"/>
  <c r="J549" i="15"/>
  <c r="F549" i="15"/>
  <c r="H608" i="15"/>
  <c r="H605" i="15"/>
  <c r="H603" i="15"/>
  <c r="H601" i="15"/>
  <c r="J599" i="15"/>
  <c r="F599" i="15"/>
  <c r="J598" i="15"/>
  <c r="F598" i="15"/>
  <c r="J597" i="15"/>
  <c r="F597" i="15"/>
  <c r="J596" i="15"/>
  <c r="F596" i="15"/>
  <c r="I474" i="14"/>
  <c r="F474" i="14"/>
  <c r="H477" i="15"/>
  <c r="J645" i="15"/>
  <c r="F645" i="15"/>
  <c r="F637" i="14"/>
  <c r="K644" i="15"/>
  <c r="I644" i="15"/>
  <c r="G644" i="15"/>
  <c r="K643" i="15"/>
  <c r="I643" i="15"/>
  <c r="L643" i="15" s="1"/>
  <c r="G643" i="15"/>
  <c r="G635" i="14"/>
  <c r="J473" i="15"/>
  <c r="F473" i="15"/>
  <c r="F469" i="14"/>
  <c r="H472" i="15"/>
  <c r="J640" i="15"/>
  <c r="F640" i="15"/>
  <c r="F632" i="14"/>
  <c r="K639" i="15"/>
  <c r="I639" i="15"/>
  <c r="L639" i="15" s="1"/>
  <c r="G639" i="15"/>
  <c r="G631" i="14"/>
  <c r="I466" i="14"/>
  <c r="J469" i="15"/>
  <c r="F469" i="15"/>
  <c r="F465" i="14"/>
  <c r="H468" i="15"/>
  <c r="J636" i="15"/>
  <c r="F636" i="15"/>
  <c r="F628" i="14"/>
  <c r="K635" i="15"/>
  <c r="I635" i="15"/>
  <c r="L635" i="15" s="1"/>
  <c r="G635" i="15"/>
  <c r="G627" i="14"/>
  <c r="I462" i="14"/>
  <c r="J266" i="13"/>
  <c r="K490" i="15"/>
  <c r="I490" i="15"/>
  <c r="G490" i="15"/>
  <c r="K489" i="15"/>
  <c r="I489" i="15"/>
  <c r="G489" i="15"/>
  <c r="K488" i="15"/>
  <c r="I488" i="15"/>
  <c r="G488" i="15"/>
  <c r="K487" i="15"/>
  <c r="I487" i="15"/>
  <c r="G487" i="15"/>
  <c r="K486" i="15"/>
  <c r="I486" i="15"/>
  <c r="G486" i="15"/>
  <c r="K485" i="15"/>
  <c r="I485" i="15"/>
  <c r="G485" i="15"/>
  <c r="K483" i="15"/>
  <c r="I483" i="15"/>
  <c r="G483" i="15"/>
  <c r="K482" i="15"/>
  <c r="I482" i="15"/>
  <c r="G482" i="15"/>
  <c r="K481" i="15"/>
  <c r="I481" i="15"/>
  <c r="G481" i="15"/>
  <c r="K358" i="15"/>
  <c r="I358" i="15"/>
  <c r="G358" i="15"/>
  <c r="K411" i="15"/>
  <c r="I411" i="15"/>
  <c r="G411" i="15"/>
  <c r="J409" i="15"/>
  <c r="H409" i="15"/>
  <c r="L409" i="15" s="1"/>
  <c r="F409" i="15"/>
  <c r="K408" i="15"/>
  <c r="I408" i="15"/>
  <c r="G408" i="15"/>
  <c r="K407" i="15"/>
  <c r="I407" i="15"/>
  <c r="F407" i="15"/>
  <c r="K405" i="15"/>
  <c r="I405" i="15"/>
  <c r="F405" i="15"/>
  <c r="K404" i="15"/>
  <c r="H404" i="15"/>
  <c r="H402" i="15"/>
  <c r="J401" i="15"/>
  <c r="F401" i="15"/>
  <c r="H396" i="15"/>
  <c r="J395" i="15"/>
  <c r="F395" i="15"/>
  <c r="J394" i="15"/>
  <c r="F394" i="15"/>
  <c r="K354" i="13"/>
  <c r="H354" i="13"/>
  <c r="G354" i="13"/>
  <c r="J354" i="13"/>
  <c r="I354" i="13"/>
  <c r="L354" i="13" s="1"/>
  <c r="F354" i="13"/>
  <c r="E354" i="13"/>
  <c r="K351" i="13"/>
  <c r="H351" i="13"/>
  <c r="L351" i="13" s="1"/>
  <c r="G351" i="13"/>
  <c r="E351" i="13"/>
  <c r="J351" i="13"/>
  <c r="I351" i="13"/>
  <c r="F351" i="13"/>
  <c r="K263" i="13"/>
  <c r="H263" i="13"/>
  <c r="G263" i="13"/>
  <c r="E263" i="13"/>
  <c r="J263" i="13"/>
  <c r="I263" i="13"/>
  <c r="F263" i="13"/>
  <c r="K257" i="13"/>
  <c r="J257" i="13"/>
  <c r="I257" i="13"/>
  <c r="F257" i="13"/>
  <c r="H257" i="13"/>
  <c r="G257" i="13"/>
  <c r="E257" i="13"/>
  <c r="K246" i="13"/>
  <c r="J246" i="13"/>
  <c r="I246" i="13"/>
  <c r="F246" i="13"/>
  <c r="H246" i="13"/>
  <c r="G246" i="13"/>
  <c r="E246" i="13"/>
  <c r="K243" i="13"/>
  <c r="J243" i="13"/>
  <c r="I243" i="13"/>
  <c r="F243" i="13"/>
  <c r="H243" i="13"/>
  <c r="G243" i="13"/>
  <c r="E243" i="13"/>
  <c r="K305" i="13"/>
  <c r="J305" i="13"/>
  <c r="I305" i="13"/>
  <c r="F305" i="13"/>
  <c r="H305" i="13"/>
  <c r="G305" i="13"/>
  <c r="E305" i="13"/>
  <c r="K295" i="13"/>
  <c r="J295" i="13"/>
  <c r="I295" i="13"/>
  <c r="F295" i="13"/>
  <c r="H295" i="13"/>
  <c r="G295" i="13"/>
  <c r="E295" i="13"/>
  <c r="K342" i="13"/>
  <c r="J342" i="13"/>
  <c r="I342" i="13"/>
  <c r="F342" i="13"/>
  <c r="H342" i="13"/>
  <c r="G342" i="13"/>
  <c r="E342" i="13"/>
  <c r="K358" i="13"/>
  <c r="H358" i="13"/>
  <c r="G358" i="13"/>
  <c r="E358" i="13"/>
  <c r="J358" i="13"/>
  <c r="I358" i="13"/>
  <c r="F358" i="13"/>
  <c r="K268" i="13"/>
  <c r="H268" i="13"/>
  <c r="G268" i="13"/>
  <c r="E268" i="13"/>
  <c r="J268" i="13"/>
  <c r="I268" i="13"/>
  <c r="F268" i="13"/>
  <c r="K253" i="13"/>
  <c r="J253" i="13"/>
  <c r="I253" i="13"/>
  <c r="F253" i="13"/>
  <c r="H253" i="13"/>
  <c r="G253" i="13"/>
  <c r="E253" i="13"/>
  <c r="K250" i="13"/>
  <c r="J250" i="13"/>
  <c r="I250" i="13"/>
  <c r="F250" i="13"/>
  <c r="H250" i="13"/>
  <c r="G250" i="13"/>
  <c r="E250" i="13"/>
  <c r="K239" i="13"/>
  <c r="J239" i="13"/>
  <c r="I239" i="13"/>
  <c r="F239" i="13"/>
  <c r="H239" i="13"/>
  <c r="G239" i="13"/>
  <c r="E239" i="13"/>
  <c r="K309" i="13"/>
  <c r="J309" i="13"/>
  <c r="I309" i="13"/>
  <c r="F309" i="13"/>
  <c r="H309" i="13"/>
  <c r="G309" i="13"/>
  <c r="E309" i="13"/>
  <c r="K300" i="13"/>
  <c r="J300" i="13"/>
  <c r="I300" i="13"/>
  <c r="F300" i="13"/>
  <c r="H300" i="13"/>
  <c r="G300" i="13"/>
  <c r="E300" i="13"/>
  <c r="K346" i="13"/>
  <c r="J346" i="13"/>
  <c r="I346" i="13"/>
  <c r="F346" i="13"/>
  <c r="H346" i="13"/>
  <c r="G346" i="13"/>
  <c r="E346" i="13"/>
  <c r="K338" i="13"/>
  <c r="J338" i="13"/>
  <c r="I338" i="13"/>
  <c r="F338" i="13"/>
  <c r="H338" i="13"/>
  <c r="G338" i="13"/>
  <c r="E338" i="13"/>
  <c r="G641" i="14"/>
  <c r="J649" i="15"/>
  <c r="F649" i="15"/>
  <c r="G645" i="14"/>
  <c r="K653" i="15"/>
  <c r="I653" i="15"/>
  <c r="G653" i="15"/>
  <c r="J658" i="15"/>
  <c r="F658" i="15"/>
  <c r="F650" i="14"/>
  <c r="G642" i="14"/>
  <c r="K650" i="15"/>
  <c r="I650" i="15"/>
  <c r="G650" i="15"/>
  <c r="F647" i="14"/>
  <c r="J655" i="15"/>
  <c r="F655" i="15"/>
  <c r="J656" i="15"/>
  <c r="F656" i="15"/>
  <c r="K117" i="13"/>
  <c r="F404" i="15"/>
  <c r="F403" i="15"/>
  <c r="F402" i="15"/>
  <c r="F400" i="15"/>
  <c r="F396" i="15"/>
  <c r="F393" i="15"/>
  <c r="L553" i="15"/>
  <c r="H547" i="14" s="1"/>
  <c r="J547" i="14" s="1"/>
  <c r="G474" i="14"/>
  <c r="J477" i="15"/>
  <c r="F477" i="15"/>
  <c r="F473" i="14"/>
  <c r="K476" i="15"/>
  <c r="I476" i="15"/>
  <c r="G476" i="15"/>
  <c r="G472" i="14"/>
  <c r="K475" i="15"/>
  <c r="I475" i="15"/>
  <c r="G475" i="15"/>
  <c r="G471" i="14"/>
  <c r="J474" i="15"/>
  <c r="F474" i="15"/>
  <c r="K473" i="15"/>
  <c r="I473" i="15"/>
  <c r="G473" i="15"/>
  <c r="G469" i="14"/>
  <c r="J472" i="15"/>
  <c r="F472" i="15"/>
  <c r="F468" i="14"/>
  <c r="K471" i="15"/>
  <c r="I471" i="15"/>
  <c r="G471" i="15"/>
  <c r="G467" i="14"/>
  <c r="J470" i="15"/>
  <c r="F470" i="15"/>
  <c r="F466" i="14"/>
  <c r="K469" i="15"/>
  <c r="I469" i="15"/>
  <c r="G469" i="15"/>
  <c r="G465" i="14"/>
  <c r="J468" i="15"/>
  <c r="F468" i="15"/>
  <c r="F464" i="14"/>
  <c r="K467" i="15"/>
  <c r="I467" i="15"/>
  <c r="G467" i="15"/>
  <c r="G463" i="14"/>
  <c r="J466" i="15"/>
  <c r="F466" i="15"/>
  <c r="F462" i="14"/>
  <c r="L358" i="13"/>
  <c r="F408" i="15"/>
  <c r="F548" i="15"/>
  <c r="F608" i="15"/>
  <c r="F607" i="15"/>
  <c r="F605" i="15"/>
  <c r="F604" i="15"/>
  <c r="F603" i="15"/>
  <c r="F602" i="15"/>
  <c r="F601" i="15"/>
  <c r="L641" i="15"/>
  <c r="K163" i="13"/>
  <c r="I163" i="13"/>
  <c r="G163" i="13"/>
  <c r="K649" i="15"/>
  <c r="I649" i="15"/>
  <c r="G649" i="15"/>
  <c r="G649" i="14"/>
  <c r="K657" i="15"/>
  <c r="I657" i="15"/>
  <c r="G657" i="15"/>
  <c r="K658" i="15"/>
  <c r="I658" i="15"/>
  <c r="G658" i="15"/>
  <c r="G650" i="14"/>
  <c r="G647" i="14"/>
  <c r="K655" i="15"/>
  <c r="I655" i="15"/>
  <c r="G655" i="15"/>
  <c r="K656" i="15"/>
  <c r="I656" i="15"/>
  <c r="G656" i="15"/>
  <c r="K652" i="15"/>
  <c r="I652" i="15"/>
  <c r="G652" i="15"/>
  <c r="K654" i="15"/>
  <c r="I654" i="15"/>
  <c r="G654" i="15"/>
  <c r="G646" i="14"/>
  <c r="E636" i="14"/>
  <c r="G636" i="14"/>
  <c r="K357" i="13"/>
  <c r="H357" i="13"/>
  <c r="I357" i="13"/>
  <c r="F357" i="13"/>
  <c r="J357" i="13"/>
  <c r="G357" i="13"/>
  <c r="K353" i="13"/>
  <c r="H353" i="13"/>
  <c r="I353" i="13"/>
  <c r="F353" i="13"/>
  <c r="J353" i="13"/>
  <c r="G353" i="13"/>
  <c r="J350" i="13"/>
  <c r="G350" i="13"/>
  <c r="K350" i="13"/>
  <c r="H350" i="13"/>
  <c r="I350" i="13"/>
  <c r="F350" i="13"/>
  <c r="J267" i="13"/>
  <c r="G267" i="13"/>
  <c r="E267" i="13"/>
  <c r="K267" i="13"/>
  <c r="H267" i="13"/>
  <c r="I267" i="13"/>
  <c r="F267" i="13"/>
  <c r="J260" i="13"/>
  <c r="G260" i="13"/>
  <c r="E260" i="13"/>
  <c r="K260" i="13"/>
  <c r="H260" i="13"/>
  <c r="I260" i="13"/>
  <c r="F260" i="13"/>
  <c r="J256" i="13"/>
  <c r="G256" i="13"/>
  <c r="E256" i="13"/>
  <c r="K256" i="13"/>
  <c r="H256" i="13"/>
  <c r="I256" i="13"/>
  <c r="F256" i="13"/>
  <c r="K249" i="13"/>
  <c r="H249" i="13"/>
  <c r="I249" i="13"/>
  <c r="F249" i="13"/>
  <c r="J249" i="13"/>
  <c r="G249" i="13"/>
  <c r="E249" i="13"/>
  <c r="J242" i="13"/>
  <c r="G242" i="13"/>
  <c r="E242" i="13"/>
  <c r="K242" i="13"/>
  <c r="H242" i="13"/>
  <c r="I242" i="13"/>
  <c r="F242" i="13"/>
  <c r="J311" i="13"/>
  <c r="G311" i="13"/>
  <c r="E311" i="13"/>
  <c r="K311" i="13"/>
  <c r="H311" i="13"/>
  <c r="I311" i="13"/>
  <c r="F311" i="13"/>
  <c r="K308" i="13"/>
  <c r="H308" i="13"/>
  <c r="I308" i="13"/>
  <c r="F308" i="13"/>
  <c r="J308" i="13"/>
  <c r="G308" i="13"/>
  <c r="E308" i="13"/>
  <c r="K304" i="13"/>
  <c r="H304" i="13"/>
  <c r="I304" i="13"/>
  <c r="F304" i="13"/>
  <c r="J304" i="13"/>
  <c r="G304" i="13"/>
  <c r="E304" i="13"/>
  <c r="K299" i="13"/>
  <c r="H299" i="13"/>
  <c r="I299" i="13"/>
  <c r="F299" i="13"/>
  <c r="J299" i="13"/>
  <c r="G299" i="13"/>
  <c r="E299" i="13"/>
  <c r="K294" i="13"/>
  <c r="H294" i="13"/>
  <c r="I294" i="13"/>
  <c r="F294" i="13"/>
  <c r="J294" i="13"/>
  <c r="G294" i="13"/>
  <c r="E294" i="13"/>
  <c r="K345" i="13"/>
  <c r="H345" i="13"/>
  <c r="I345" i="13"/>
  <c r="F345" i="13"/>
  <c r="J345" i="13"/>
  <c r="G345" i="13"/>
  <c r="E345" i="13"/>
  <c r="K341" i="13"/>
  <c r="H341" i="13"/>
  <c r="I341" i="13"/>
  <c r="F341" i="13"/>
  <c r="J341" i="13"/>
  <c r="G341" i="13"/>
  <c r="E341" i="13"/>
  <c r="K337" i="13"/>
  <c r="H337" i="13"/>
  <c r="I337" i="13"/>
  <c r="F337" i="13"/>
  <c r="J337" i="13"/>
  <c r="G337" i="13"/>
  <c r="E337" i="13"/>
  <c r="G552" i="15"/>
  <c r="I551" i="15"/>
  <c r="G551" i="15"/>
  <c r="I550" i="15"/>
  <c r="G550" i="15"/>
  <c r="K549" i="15"/>
  <c r="I549" i="15"/>
  <c r="G549" i="15"/>
  <c r="K548" i="15"/>
  <c r="I548" i="15"/>
  <c r="G548" i="15"/>
  <c r="K547" i="15"/>
  <c r="I547" i="15"/>
  <c r="G547" i="15"/>
  <c r="K546" i="15"/>
  <c r="I546" i="15"/>
  <c r="G546" i="15"/>
  <c r="K614" i="15"/>
  <c r="I614" i="15"/>
  <c r="G614" i="15"/>
  <c r="K613" i="15"/>
  <c r="I613" i="15"/>
  <c r="G613" i="15"/>
  <c r="K612" i="15"/>
  <c r="I612" i="15"/>
  <c r="G612" i="15"/>
  <c r="K611" i="15"/>
  <c r="I611" i="15"/>
  <c r="G611" i="15"/>
  <c r="K610" i="15"/>
  <c r="I610" i="15"/>
  <c r="G610" i="15"/>
  <c r="K609" i="15"/>
  <c r="I609" i="15"/>
  <c r="G609" i="15"/>
  <c r="K608" i="15"/>
  <c r="I608" i="15"/>
  <c r="G608" i="15"/>
  <c r="K607" i="15"/>
  <c r="I607" i="15"/>
  <c r="G607" i="15"/>
  <c r="K605" i="15"/>
  <c r="I605" i="15"/>
  <c r="G605" i="15"/>
  <c r="K604" i="15"/>
  <c r="I604" i="15"/>
  <c r="G604" i="15"/>
  <c r="K603" i="15"/>
  <c r="I603" i="15"/>
  <c r="G603" i="15"/>
  <c r="K602" i="15"/>
  <c r="I602" i="15"/>
  <c r="G602" i="15"/>
  <c r="K601" i="15"/>
  <c r="I601" i="15"/>
  <c r="G601" i="15"/>
  <c r="K599" i="15"/>
  <c r="I599" i="15"/>
  <c r="G599" i="15"/>
  <c r="K598" i="15"/>
  <c r="I598" i="15"/>
  <c r="G598" i="15"/>
  <c r="K597" i="15"/>
  <c r="I597" i="15"/>
  <c r="G597" i="15"/>
  <c r="K596" i="15"/>
  <c r="I596" i="15"/>
  <c r="G596" i="15"/>
  <c r="K477" i="15"/>
  <c r="I477" i="15"/>
  <c r="G477" i="15"/>
  <c r="G473" i="14"/>
  <c r="K645" i="15"/>
  <c r="I645" i="15"/>
  <c r="G645" i="15"/>
  <c r="G637" i="14"/>
  <c r="K359" i="13"/>
  <c r="H359" i="13"/>
  <c r="I359" i="13"/>
  <c r="F359" i="13"/>
  <c r="J359" i="13"/>
  <c r="G359" i="13"/>
  <c r="K355" i="13"/>
  <c r="H355" i="13"/>
  <c r="I355" i="13"/>
  <c r="F355" i="13"/>
  <c r="J355" i="13"/>
  <c r="G355" i="13"/>
  <c r="J269" i="13"/>
  <c r="G269" i="13"/>
  <c r="E269" i="13"/>
  <c r="K269" i="13"/>
  <c r="H269" i="13"/>
  <c r="I269" i="13"/>
  <c r="F269" i="13"/>
  <c r="J264" i="13"/>
  <c r="G264" i="13"/>
  <c r="E264" i="13"/>
  <c r="K264" i="13"/>
  <c r="H264" i="13"/>
  <c r="I264" i="13"/>
  <c r="F264" i="13"/>
  <c r="K261" i="13"/>
  <c r="H261" i="13"/>
  <c r="I261" i="13"/>
  <c r="F261" i="13"/>
  <c r="J261" i="13"/>
  <c r="G261" i="13"/>
  <c r="E261" i="13"/>
  <c r="J258" i="13"/>
  <c r="G258" i="13"/>
  <c r="E258" i="13"/>
  <c r="K258" i="13"/>
  <c r="H258" i="13"/>
  <c r="I258" i="13"/>
  <c r="F258" i="13"/>
  <c r="J254" i="13"/>
  <c r="G254" i="13"/>
  <c r="E254" i="13"/>
  <c r="K254" i="13"/>
  <c r="H254" i="13"/>
  <c r="I254" i="13"/>
  <c r="F254" i="13"/>
  <c r="K251" i="13"/>
  <c r="H251" i="13"/>
  <c r="I251" i="13"/>
  <c r="F251" i="13"/>
  <c r="J251" i="13"/>
  <c r="G251" i="13"/>
  <c r="E251" i="13"/>
  <c r="K247" i="13"/>
  <c r="H247" i="13"/>
  <c r="I247" i="13"/>
  <c r="F247" i="13"/>
  <c r="J247" i="13"/>
  <c r="G247" i="13"/>
  <c r="E247" i="13"/>
  <c r="J244" i="13"/>
  <c r="G244" i="13"/>
  <c r="E244" i="13"/>
  <c r="K244" i="13"/>
  <c r="H244" i="13"/>
  <c r="I244" i="13"/>
  <c r="F244" i="13"/>
  <c r="J240" i="13"/>
  <c r="G240" i="13"/>
  <c r="E240" i="13"/>
  <c r="K240" i="13"/>
  <c r="H240" i="13"/>
  <c r="I240" i="13"/>
  <c r="F240" i="13"/>
  <c r="K306" i="13"/>
  <c r="H306" i="13"/>
  <c r="I306" i="13"/>
  <c r="F306" i="13"/>
  <c r="J306" i="13"/>
  <c r="G306" i="13"/>
  <c r="E306" i="13"/>
  <c r="K301" i="13"/>
  <c r="H301" i="13"/>
  <c r="I301" i="13"/>
  <c r="F301" i="13"/>
  <c r="J301" i="13"/>
  <c r="G301" i="13"/>
  <c r="E301" i="13"/>
  <c r="K296" i="13"/>
  <c r="H296" i="13"/>
  <c r="I296" i="13"/>
  <c r="F296" i="13"/>
  <c r="J296" i="13"/>
  <c r="G296" i="13"/>
  <c r="E296" i="13"/>
  <c r="K347" i="13"/>
  <c r="H347" i="13"/>
  <c r="I347" i="13"/>
  <c r="F347" i="13"/>
  <c r="J347" i="13"/>
  <c r="G347" i="13"/>
  <c r="E347" i="13"/>
  <c r="K343" i="13"/>
  <c r="H343" i="13"/>
  <c r="I343" i="13"/>
  <c r="F343" i="13"/>
  <c r="J343" i="13"/>
  <c r="G343" i="13"/>
  <c r="E343" i="13"/>
  <c r="I339" i="13"/>
  <c r="E339" i="13"/>
  <c r="F335" i="13"/>
  <c r="G407" i="15"/>
  <c r="G405" i="15"/>
  <c r="I404" i="15"/>
  <c r="G404" i="15"/>
  <c r="K403" i="15"/>
  <c r="I403" i="15"/>
  <c r="G403" i="15"/>
  <c r="K402" i="15"/>
  <c r="I402" i="15"/>
  <c r="G402" i="15"/>
  <c r="K401" i="15"/>
  <c r="I401" i="15"/>
  <c r="G401" i="15"/>
  <c r="K400" i="15"/>
  <c r="I400" i="15"/>
  <c r="G400" i="15"/>
  <c r="K399" i="15"/>
  <c r="I399" i="15"/>
  <c r="G399" i="15"/>
  <c r="I398" i="15"/>
  <c r="K397" i="15"/>
  <c r="I397" i="15"/>
  <c r="G397" i="15"/>
  <c r="K396" i="15"/>
  <c r="I396" i="15"/>
  <c r="G396" i="15"/>
  <c r="K395" i="15"/>
  <c r="I395" i="15"/>
  <c r="G395" i="15"/>
  <c r="K394" i="15"/>
  <c r="I394" i="15"/>
  <c r="G394" i="15"/>
  <c r="K393" i="15"/>
  <c r="I393" i="15"/>
  <c r="G393" i="15"/>
  <c r="K392" i="15"/>
  <c r="I392" i="15"/>
  <c r="G392" i="15"/>
  <c r="K391" i="15"/>
  <c r="I391" i="15"/>
  <c r="G391" i="15"/>
  <c r="K390" i="15"/>
  <c r="I390" i="15"/>
  <c r="G390" i="15"/>
  <c r="K389" i="15"/>
  <c r="I389" i="15"/>
  <c r="G389" i="15"/>
  <c r="K388" i="15"/>
  <c r="I388" i="15"/>
  <c r="G388" i="15"/>
  <c r="K387" i="15"/>
  <c r="I387" i="15"/>
  <c r="G387" i="15"/>
  <c r="K386" i="15"/>
  <c r="I386" i="15"/>
  <c r="G386" i="15"/>
  <c r="K385" i="15"/>
  <c r="I385" i="15"/>
  <c r="G385" i="15"/>
  <c r="K384" i="15"/>
  <c r="I384" i="15"/>
  <c r="G384" i="15"/>
  <c r="K383" i="15"/>
  <c r="I383" i="15"/>
  <c r="G383" i="15"/>
  <c r="K382" i="15"/>
  <c r="I382" i="15"/>
  <c r="G382" i="15"/>
  <c r="K381" i="15"/>
  <c r="I381" i="15"/>
  <c r="G381" i="15"/>
  <c r="K380" i="15"/>
  <c r="I380" i="15"/>
  <c r="G380" i="15"/>
  <c r="K447" i="15"/>
  <c r="I447" i="15"/>
  <c r="G447" i="15"/>
  <c r="K446" i="15"/>
  <c r="I446" i="15"/>
  <c r="G446" i="15"/>
  <c r="K445" i="15"/>
  <c r="I445" i="15"/>
  <c r="G445" i="15"/>
  <c r="K444" i="15"/>
  <c r="I444" i="15"/>
  <c r="G444" i="15"/>
  <c r="K443" i="15"/>
  <c r="I443" i="15"/>
  <c r="G443" i="15"/>
  <c r="K442" i="15"/>
  <c r="I442" i="15"/>
  <c r="G442" i="15"/>
  <c r="K441" i="15"/>
  <c r="I441" i="15"/>
  <c r="G441" i="15"/>
  <c r="K440" i="15"/>
  <c r="I440" i="15"/>
  <c r="G440" i="15"/>
  <c r="K438" i="15"/>
  <c r="I438" i="15"/>
  <c r="G438" i="15"/>
  <c r="K437" i="15"/>
  <c r="I437" i="15"/>
  <c r="G437" i="15"/>
  <c r="K436" i="15"/>
  <c r="I436" i="15"/>
  <c r="G436" i="15"/>
  <c r="K435" i="15"/>
  <c r="I435" i="15"/>
  <c r="G435" i="15"/>
  <c r="K434" i="15"/>
  <c r="I434" i="15"/>
  <c r="G434" i="15"/>
  <c r="I432" i="15"/>
  <c r="K431" i="15"/>
  <c r="I431" i="15"/>
  <c r="G431" i="15"/>
  <c r="K430" i="15"/>
  <c r="I430" i="15"/>
  <c r="G430" i="15"/>
  <c r="K429" i="15"/>
  <c r="I429" i="15"/>
  <c r="G429" i="15"/>
  <c r="K474" i="15"/>
  <c r="I474" i="15"/>
  <c r="G474" i="15"/>
  <c r="K642" i="15"/>
  <c r="I642" i="15"/>
  <c r="G642" i="15"/>
  <c r="G634" i="14"/>
  <c r="K472" i="15"/>
  <c r="I472" i="15"/>
  <c r="G472" i="15"/>
  <c r="G468" i="14"/>
  <c r="K640" i="15"/>
  <c r="I640" i="15"/>
  <c r="G640" i="15"/>
  <c r="G632" i="14"/>
  <c r="K470" i="15"/>
  <c r="I470" i="15"/>
  <c r="G470" i="15"/>
  <c r="G466" i="14"/>
  <c r="K638" i="15"/>
  <c r="I638" i="15"/>
  <c r="G638" i="15"/>
  <c r="K468" i="15"/>
  <c r="I468" i="15"/>
  <c r="G468" i="15"/>
  <c r="G464" i="14"/>
  <c r="K636" i="15"/>
  <c r="I636" i="15"/>
  <c r="G636" i="15"/>
  <c r="G628" i="14"/>
  <c r="K466" i="15"/>
  <c r="I466" i="15"/>
  <c r="G466" i="15"/>
  <c r="G462" i="14"/>
  <c r="K634" i="15"/>
  <c r="I634" i="15"/>
  <c r="G634" i="15"/>
  <c r="G626" i="14"/>
  <c r="E394" i="14" l="1"/>
  <c r="F394" i="14"/>
  <c r="I394" i="14"/>
  <c r="G394" i="14"/>
  <c r="E552" i="15"/>
  <c r="N552" i="15"/>
  <c r="O552" i="15"/>
  <c r="E69" i="13"/>
  <c r="L253" i="13" s="1"/>
  <c r="I69" i="13"/>
  <c r="G69" i="13"/>
  <c r="K69" i="13"/>
  <c r="H69" i="13"/>
  <c r="L69" i="13"/>
  <c r="J69" i="13"/>
  <c r="F69" i="13"/>
  <c r="G335" i="13"/>
  <c r="H335" i="13"/>
  <c r="J339" i="13"/>
  <c r="K339" i="13"/>
  <c r="G478" i="15"/>
  <c r="L478" i="15" s="1"/>
  <c r="G117" i="13"/>
  <c r="I484" i="15"/>
  <c r="F478" i="15"/>
  <c r="I552" i="15"/>
  <c r="F648" i="14"/>
  <c r="H117" i="13"/>
  <c r="I648" i="14"/>
  <c r="I245" i="13"/>
  <c r="I312" i="13" s="1"/>
  <c r="I348" i="13" s="1"/>
  <c r="I360" i="13" s="1"/>
  <c r="F266" i="13"/>
  <c r="K266" i="13"/>
  <c r="K312" i="13" s="1"/>
  <c r="K348" i="13" s="1"/>
  <c r="K360" i="13" s="1"/>
  <c r="D599" i="16" s="1"/>
  <c r="I630" i="14"/>
  <c r="H478" i="15"/>
  <c r="K478" i="15"/>
  <c r="H432" i="15"/>
  <c r="E638" i="15"/>
  <c r="N638" i="15"/>
  <c r="O638" i="15"/>
  <c r="E548" i="15"/>
  <c r="O548" i="15"/>
  <c r="N548" i="15"/>
  <c r="E558" i="14"/>
  <c r="G558" i="14"/>
  <c r="F558" i="14"/>
  <c r="I558" i="14"/>
  <c r="E407" i="14"/>
  <c r="F407" i="14"/>
  <c r="I407" i="14"/>
  <c r="G407" i="14"/>
  <c r="M411" i="15"/>
  <c r="N411" i="15"/>
  <c r="E642" i="15"/>
  <c r="N642" i="15"/>
  <c r="O642" i="15"/>
  <c r="E646" i="15"/>
  <c r="L646" i="15" s="1"/>
  <c r="N646" i="15"/>
  <c r="O646" i="15"/>
  <c r="E599" i="15"/>
  <c r="O599" i="15"/>
  <c r="N599" i="15"/>
  <c r="E604" i="15"/>
  <c r="L604" i="15" s="1"/>
  <c r="N604" i="15"/>
  <c r="O604" i="15"/>
  <c r="E122" i="13"/>
  <c r="F122" i="13"/>
  <c r="L306" i="13" s="1"/>
  <c r="J122" i="13"/>
  <c r="H122" i="13"/>
  <c r="L122" i="13"/>
  <c r="I122" i="13"/>
  <c r="G122" i="13"/>
  <c r="K122" i="13"/>
  <c r="E126" i="13"/>
  <c r="L310" i="13" s="1"/>
  <c r="F126" i="13"/>
  <c r="J126" i="13"/>
  <c r="H126" i="13"/>
  <c r="I126" i="13"/>
  <c r="K126" i="13"/>
  <c r="L126" i="13"/>
  <c r="G126" i="13"/>
  <c r="E61" i="13"/>
  <c r="I61" i="13"/>
  <c r="G61" i="13"/>
  <c r="K61" i="13"/>
  <c r="H61" i="13"/>
  <c r="L61" i="13"/>
  <c r="J61" i="13"/>
  <c r="F61" i="13"/>
  <c r="E560" i="15"/>
  <c r="N560" i="15"/>
  <c r="O560" i="15"/>
  <c r="E82" i="13"/>
  <c r="I82" i="13"/>
  <c r="G82" i="13"/>
  <c r="K82" i="13"/>
  <c r="H82" i="13"/>
  <c r="L82" i="13"/>
  <c r="F82" i="13"/>
  <c r="J82" i="13"/>
  <c r="F173" i="13"/>
  <c r="G173" i="13"/>
  <c r="K173" i="13"/>
  <c r="I173" i="13"/>
  <c r="E173" i="13"/>
  <c r="J173" i="13"/>
  <c r="H173" i="13"/>
  <c r="L357" i="13" s="1"/>
  <c r="L173" i="13"/>
  <c r="E634" i="15"/>
  <c r="N634" i="15"/>
  <c r="O634" i="15"/>
  <c r="E556" i="15"/>
  <c r="L556" i="15" s="1"/>
  <c r="H550" i="14" s="1"/>
  <c r="O556" i="15"/>
  <c r="N556" i="15"/>
  <c r="E568" i="15"/>
  <c r="L568" i="15" s="1"/>
  <c r="O568" i="15"/>
  <c r="N568" i="15"/>
  <c r="E480" i="14"/>
  <c r="I480" i="14"/>
  <c r="G480" i="14"/>
  <c r="F480" i="14"/>
  <c r="L552" i="15"/>
  <c r="M552" i="15" s="1"/>
  <c r="E57" i="13"/>
  <c r="L241" i="13" s="1"/>
  <c r="I57" i="13"/>
  <c r="G57" i="13"/>
  <c r="K57" i="13"/>
  <c r="H57" i="13"/>
  <c r="L57" i="13"/>
  <c r="F57" i="13"/>
  <c r="J57" i="13"/>
  <c r="E571" i="14"/>
  <c r="G571" i="14"/>
  <c r="F571" i="14"/>
  <c r="I571" i="14"/>
  <c r="E484" i="15"/>
  <c r="M484" i="15"/>
  <c r="N484" i="15"/>
  <c r="E159" i="13"/>
  <c r="H159" i="13"/>
  <c r="K159" i="13"/>
  <c r="J159" i="13"/>
  <c r="I159" i="13"/>
  <c r="L159" i="13"/>
  <c r="G159" i="13"/>
  <c r="F159" i="13"/>
  <c r="E606" i="14"/>
  <c r="G606" i="14"/>
  <c r="F606" i="14"/>
  <c r="I606" i="14"/>
  <c r="E573" i="15"/>
  <c r="L573" i="15" s="1"/>
  <c r="O573" i="15"/>
  <c r="N573" i="15"/>
  <c r="E151" i="13"/>
  <c r="H151" i="13"/>
  <c r="K151" i="13"/>
  <c r="J151" i="13"/>
  <c r="I151" i="13"/>
  <c r="L151" i="13"/>
  <c r="G151" i="13"/>
  <c r="F151" i="13"/>
  <c r="E65" i="13"/>
  <c r="I65" i="13"/>
  <c r="L249" i="13" s="1"/>
  <c r="G65" i="13"/>
  <c r="K65" i="13"/>
  <c r="H65" i="13"/>
  <c r="L65" i="13"/>
  <c r="F65" i="13"/>
  <c r="J65" i="13"/>
  <c r="E77" i="13"/>
  <c r="I77" i="13"/>
  <c r="G77" i="13"/>
  <c r="K77" i="13"/>
  <c r="H77" i="13"/>
  <c r="L77" i="13"/>
  <c r="J77" i="13"/>
  <c r="F77" i="13"/>
  <c r="G398" i="15"/>
  <c r="L405" i="15"/>
  <c r="H401" i="14" s="1"/>
  <c r="J401" i="14" s="1"/>
  <c r="K565" i="14" s="1"/>
  <c r="J335" i="13"/>
  <c r="K335" i="13"/>
  <c r="F339" i="13"/>
  <c r="F470" i="14"/>
  <c r="I478" i="15"/>
  <c r="I117" i="13"/>
  <c r="G648" i="14"/>
  <c r="K484" i="15"/>
  <c r="L484" i="15" s="1"/>
  <c r="K552" i="15"/>
  <c r="F117" i="13"/>
  <c r="H484" i="15"/>
  <c r="E245" i="13"/>
  <c r="L245" i="13" s="1"/>
  <c r="H245" i="13"/>
  <c r="G266" i="13"/>
  <c r="J552" i="15"/>
  <c r="I644" i="14"/>
  <c r="E155" i="13"/>
  <c r="H155" i="13"/>
  <c r="K155" i="13"/>
  <c r="J155" i="13"/>
  <c r="I155" i="13"/>
  <c r="L155" i="13"/>
  <c r="G155" i="13"/>
  <c r="F155" i="13"/>
  <c r="E470" i="15"/>
  <c r="M470" i="15"/>
  <c r="N470" i="15"/>
  <c r="E542" i="14"/>
  <c r="G542" i="14"/>
  <c r="F542" i="14"/>
  <c r="I542" i="14"/>
  <c r="E73" i="13"/>
  <c r="L257" i="13" s="1"/>
  <c r="I73" i="13"/>
  <c r="G73" i="13"/>
  <c r="K73" i="13"/>
  <c r="H73" i="13"/>
  <c r="L73" i="13"/>
  <c r="F73" i="13"/>
  <c r="J73" i="13"/>
  <c r="E577" i="15"/>
  <c r="L577" i="15" s="1"/>
  <c r="H571" i="14" s="1"/>
  <c r="J571" i="14" s="1"/>
  <c r="N577" i="15"/>
  <c r="O577" i="15"/>
  <c r="E592" i="14"/>
  <c r="G592" i="14"/>
  <c r="F592" i="14"/>
  <c r="I592" i="14"/>
  <c r="E597" i="14"/>
  <c r="G597" i="14"/>
  <c r="F597" i="14"/>
  <c r="I597" i="14"/>
  <c r="E609" i="15"/>
  <c r="O609" i="15"/>
  <c r="N609" i="15"/>
  <c r="E613" i="15"/>
  <c r="N613" i="15"/>
  <c r="O613" i="15"/>
  <c r="E382" i="14"/>
  <c r="F382" i="14"/>
  <c r="I382" i="14"/>
  <c r="G382" i="14"/>
  <c r="H386" i="15"/>
  <c r="M386" i="15"/>
  <c r="N386" i="15"/>
  <c r="E554" i="14"/>
  <c r="G554" i="14"/>
  <c r="F554" i="14"/>
  <c r="I554" i="14"/>
  <c r="E403" i="14"/>
  <c r="F403" i="14"/>
  <c r="I403" i="14"/>
  <c r="G403" i="14"/>
  <c r="J407" i="15"/>
  <c r="L407" i="15" s="1"/>
  <c r="H403" i="14" s="1"/>
  <c r="J403" i="14" s="1"/>
  <c r="M407" i="15"/>
  <c r="N407" i="15"/>
  <c r="E466" i="15"/>
  <c r="M466" i="15"/>
  <c r="N466" i="15"/>
  <c r="E550" i="14"/>
  <c r="G550" i="14"/>
  <c r="F550" i="14"/>
  <c r="I550" i="14"/>
  <c r="E562" i="14"/>
  <c r="G562" i="14"/>
  <c r="F562" i="14"/>
  <c r="I562" i="14"/>
  <c r="F169" i="13"/>
  <c r="I169" i="13"/>
  <c r="G169" i="13"/>
  <c r="K169" i="13"/>
  <c r="H169" i="13"/>
  <c r="L169" i="13"/>
  <c r="E169" i="13"/>
  <c r="J169" i="13"/>
  <c r="M398" i="15"/>
  <c r="N398" i="15"/>
  <c r="E478" i="15"/>
  <c r="M478" i="15"/>
  <c r="N478" i="15"/>
  <c r="E432" i="15"/>
  <c r="L432" i="15" s="1"/>
  <c r="H428" i="14" s="1"/>
  <c r="J428" i="14" s="1"/>
  <c r="M432" i="15"/>
  <c r="N432" i="15"/>
  <c r="E602" i="14"/>
  <c r="G602" i="14"/>
  <c r="F602" i="14"/>
  <c r="I602" i="14"/>
  <c r="G630" i="14"/>
  <c r="G470" i="14"/>
  <c r="K432" i="15"/>
  <c r="K398" i="15"/>
  <c r="E335" i="13"/>
  <c r="L335" i="13" s="1"/>
  <c r="G339" i="13"/>
  <c r="L408" i="15"/>
  <c r="G484" i="15"/>
  <c r="I470" i="14"/>
  <c r="F552" i="15"/>
  <c r="F484" i="15"/>
  <c r="H552" i="15"/>
  <c r="G644" i="14"/>
  <c r="G245" i="13"/>
  <c r="E266" i="13"/>
  <c r="L266" i="13" s="1"/>
  <c r="L562" i="15"/>
  <c r="H556" i="14" s="1"/>
  <c r="J556" i="14" s="1"/>
  <c r="I573" i="15"/>
  <c r="J432" i="15"/>
  <c r="E398" i="15"/>
  <c r="J573" i="15"/>
  <c r="H573" i="15"/>
  <c r="E378" i="14"/>
  <c r="F378" i="14"/>
  <c r="I378" i="14"/>
  <c r="G378" i="14"/>
  <c r="G444" i="14" s="1"/>
  <c r="G475" i="14" s="1"/>
  <c r="G487" i="14" s="1"/>
  <c r="H382" i="15"/>
  <c r="M382" i="15"/>
  <c r="N382" i="15"/>
  <c r="E564" i="15"/>
  <c r="L564" i="15" s="1"/>
  <c r="H558" i="14" s="1"/>
  <c r="J558" i="14" s="1"/>
  <c r="N564" i="15"/>
  <c r="O564" i="15"/>
  <c r="E86" i="13"/>
  <c r="I86" i="13"/>
  <c r="G86" i="13"/>
  <c r="K86" i="13"/>
  <c r="H86" i="13"/>
  <c r="L86" i="13"/>
  <c r="J86" i="13"/>
  <c r="F86" i="13"/>
  <c r="E488" i="15"/>
  <c r="M488" i="15"/>
  <c r="N488" i="15"/>
  <c r="E652" i="15"/>
  <c r="N652" i="15"/>
  <c r="O652" i="15"/>
  <c r="E474" i="15"/>
  <c r="M474" i="15"/>
  <c r="N474" i="15"/>
  <c r="E428" i="14"/>
  <c r="F428" i="14"/>
  <c r="I428" i="14"/>
  <c r="G428" i="14"/>
  <c r="E112" i="13"/>
  <c r="L296" i="13" s="1"/>
  <c r="F112" i="13"/>
  <c r="J112" i="13"/>
  <c r="H112" i="13"/>
  <c r="L112" i="13"/>
  <c r="I112" i="13"/>
  <c r="K112" i="13"/>
  <c r="G112" i="13"/>
  <c r="E433" i="14"/>
  <c r="F433" i="14"/>
  <c r="I433" i="14"/>
  <c r="G433" i="14"/>
  <c r="E437" i="15"/>
  <c r="L437" i="15" s="1"/>
  <c r="H433" i="14" s="1"/>
  <c r="J433" i="14" s="1"/>
  <c r="M437" i="15"/>
  <c r="N437" i="15"/>
  <c r="E438" i="14"/>
  <c r="F438" i="14"/>
  <c r="I438" i="14"/>
  <c r="G438" i="14"/>
  <c r="E442" i="15"/>
  <c r="M442" i="15"/>
  <c r="N442" i="15"/>
  <c r="E442" i="14"/>
  <c r="F442" i="14"/>
  <c r="I442" i="14"/>
  <c r="G442" i="14"/>
  <c r="E446" i="15"/>
  <c r="M446" i="15"/>
  <c r="N446" i="15"/>
  <c r="E546" i="14"/>
  <c r="G546" i="14"/>
  <c r="F546" i="14"/>
  <c r="I546" i="14"/>
  <c r="E390" i="14"/>
  <c r="F390" i="14"/>
  <c r="I390" i="14"/>
  <c r="G390" i="14"/>
  <c r="E394" i="15"/>
  <c r="M394" i="15"/>
  <c r="N394" i="15"/>
  <c r="E567" i="14"/>
  <c r="G567" i="14"/>
  <c r="F567" i="14"/>
  <c r="I567" i="14"/>
  <c r="E656" i="15"/>
  <c r="L656" i="15" s="1"/>
  <c r="N656" i="15"/>
  <c r="O656" i="15"/>
  <c r="E484" i="14"/>
  <c r="I484" i="14"/>
  <c r="G484" i="14"/>
  <c r="F484" i="14"/>
  <c r="E386" i="14"/>
  <c r="F386" i="14"/>
  <c r="I386" i="14"/>
  <c r="G386" i="14"/>
  <c r="H390" i="15"/>
  <c r="M390" i="15"/>
  <c r="N390" i="15"/>
  <c r="E398" i="14"/>
  <c r="F398" i="14"/>
  <c r="I398" i="14"/>
  <c r="G398" i="14"/>
  <c r="M402" i="15"/>
  <c r="N402" i="15"/>
  <c r="L255" i="13"/>
  <c r="L654" i="15"/>
  <c r="L658" i="15"/>
  <c r="L248" i="13"/>
  <c r="L560" i="15"/>
  <c r="H554" i="14" s="1"/>
  <c r="L566" i="15"/>
  <c r="H560" i="14" s="1"/>
  <c r="J560" i="14" s="1"/>
  <c r="L570" i="15"/>
  <c r="H564" i="14" s="1"/>
  <c r="J564" i="14" s="1"/>
  <c r="L575" i="15"/>
  <c r="H569" i="14" s="1"/>
  <c r="J569" i="14" s="1"/>
  <c r="L567" i="15"/>
  <c r="H561" i="14" s="1"/>
  <c r="J561" i="14" s="1"/>
  <c r="L569" i="15"/>
  <c r="H563" i="14" s="1"/>
  <c r="J563" i="14" s="1"/>
  <c r="L571" i="15"/>
  <c r="H565" i="14" s="1"/>
  <c r="J565" i="14" s="1"/>
  <c r="L295" i="13"/>
  <c r="G448" i="15"/>
  <c r="K448" i="15"/>
  <c r="L336" i="13"/>
  <c r="L650" i="15"/>
  <c r="M650" i="15" s="1"/>
  <c r="L431" i="15"/>
  <c r="H427" i="14" s="1"/>
  <c r="J427" i="14" s="1"/>
  <c r="L434" i="15"/>
  <c r="H430" i="14" s="1"/>
  <c r="J430" i="14" s="1"/>
  <c r="L436" i="15"/>
  <c r="H432" i="14" s="1"/>
  <c r="J432" i="14" s="1"/>
  <c r="L438" i="15"/>
  <c r="H434" i="14" s="1"/>
  <c r="J434" i="14" s="1"/>
  <c r="L441" i="15"/>
  <c r="H437" i="14" s="1"/>
  <c r="J437" i="14" s="1"/>
  <c r="L443" i="15"/>
  <c r="H439" i="14" s="1"/>
  <c r="J439" i="14" s="1"/>
  <c r="L445" i="15"/>
  <c r="H441" i="14" s="1"/>
  <c r="J441" i="14" s="1"/>
  <c r="L447" i="15"/>
  <c r="H443" i="14" s="1"/>
  <c r="J443" i="14" s="1"/>
  <c r="L381" i="15"/>
  <c r="H377" i="14" s="1"/>
  <c r="J377" i="14" s="1"/>
  <c r="L383" i="15"/>
  <c r="H379" i="14" s="1"/>
  <c r="J379" i="14" s="1"/>
  <c r="L385" i="15"/>
  <c r="H381" i="14" s="1"/>
  <c r="J381" i="14" s="1"/>
  <c r="L387" i="15"/>
  <c r="H383" i="14" s="1"/>
  <c r="J383" i="14" s="1"/>
  <c r="K547" i="14" s="1"/>
  <c r="L389" i="15"/>
  <c r="L391" i="15"/>
  <c r="L393" i="15"/>
  <c r="L395" i="15"/>
  <c r="H391" i="14" s="1"/>
  <c r="J391" i="14" s="1"/>
  <c r="K555" i="14" s="1"/>
  <c r="L397" i="15"/>
  <c r="L399" i="15"/>
  <c r="L469" i="15"/>
  <c r="H465" i="14" s="1"/>
  <c r="J465" i="14" s="1"/>
  <c r="L473" i="15"/>
  <c r="H469" i="14" s="1"/>
  <c r="J469" i="14" s="1"/>
  <c r="L243" i="13"/>
  <c r="L490" i="15"/>
  <c r="H486" i="14" s="1"/>
  <c r="J486" i="14" s="1"/>
  <c r="L557" i="15"/>
  <c r="H551" i="14" s="1"/>
  <c r="J551" i="14" s="1"/>
  <c r="L401" i="15"/>
  <c r="L403" i="15"/>
  <c r="L339" i="13"/>
  <c r="L347" i="13"/>
  <c r="L301" i="13"/>
  <c r="L247" i="13"/>
  <c r="L261" i="13"/>
  <c r="L645" i="15"/>
  <c r="L477" i="15"/>
  <c r="H473" i="14" s="1"/>
  <c r="L597" i="15"/>
  <c r="L599" i="15"/>
  <c r="H592" i="14" s="1"/>
  <c r="J592" i="14" s="1"/>
  <c r="K592" i="14" s="1"/>
  <c r="L602" i="15"/>
  <c r="L607" i="15"/>
  <c r="L609" i="15"/>
  <c r="H602" i="14" s="1"/>
  <c r="J602" i="14" s="1"/>
  <c r="L611" i="15"/>
  <c r="L613" i="15"/>
  <c r="H448" i="15"/>
  <c r="L481" i="15"/>
  <c r="H477" i="14" s="1"/>
  <c r="J477" i="14" s="1"/>
  <c r="L485" i="15"/>
  <c r="H481" i="14" s="1"/>
  <c r="J481" i="14" s="1"/>
  <c r="L344" i="13"/>
  <c r="L468" i="15"/>
  <c r="H464" i="14" s="1"/>
  <c r="L470" i="15"/>
  <c r="H466" i="14" s="1"/>
  <c r="L472" i="15"/>
  <c r="H468" i="14" s="1"/>
  <c r="L474" i="15"/>
  <c r="H470" i="14" s="1"/>
  <c r="L411" i="15"/>
  <c r="L483" i="15"/>
  <c r="L487" i="15"/>
  <c r="H483" i="14" s="1"/>
  <c r="J483" i="14" s="1"/>
  <c r="L489" i="15"/>
  <c r="H485" i="14" s="1"/>
  <c r="J485" i="14" s="1"/>
  <c r="L340" i="13"/>
  <c r="L270" i="13"/>
  <c r="L293" i="13"/>
  <c r="L546" i="15"/>
  <c r="L548" i="15"/>
  <c r="L550" i="15"/>
  <c r="M550" i="15" s="1"/>
  <c r="L551" i="15"/>
  <c r="L341" i="13"/>
  <c r="L294" i="13"/>
  <c r="L304" i="13"/>
  <c r="L350" i="13"/>
  <c r="L467" i="15"/>
  <c r="H463" i="14" s="1"/>
  <c r="J463" i="14" s="1"/>
  <c r="L471" i="15"/>
  <c r="H467" i="14" s="1"/>
  <c r="J467" i="14" s="1"/>
  <c r="L475" i="15"/>
  <c r="H471" i="14" s="1"/>
  <c r="L476" i="15"/>
  <c r="H472" i="14" s="1"/>
  <c r="J472" i="14" s="1"/>
  <c r="L653" i="15"/>
  <c r="M653" i="15" s="1"/>
  <c r="L346" i="13"/>
  <c r="L309" i="13"/>
  <c r="L250" i="13"/>
  <c r="J448" i="15"/>
  <c r="J479" i="15" s="1"/>
  <c r="J491" i="15" s="1"/>
  <c r="L358" i="15"/>
  <c r="L482" i="15"/>
  <c r="H478" i="14" s="1"/>
  <c r="J478" i="14" s="1"/>
  <c r="L486" i="15"/>
  <c r="H482" i="14" s="1"/>
  <c r="J482" i="14" s="1"/>
  <c r="L488" i="15"/>
  <c r="H484" i="14" s="1"/>
  <c r="L302" i="13"/>
  <c r="L252" i="13"/>
  <c r="H404" i="14"/>
  <c r="J404" i="14" s="1"/>
  <c r="M574" i="15"/>
  <c r="J471" i="14"/>
  <c r="H629" i="14"/>
  <c r="J629" i="14" s="1"/>
  <c r="K629" i="14" s="1"/>
  <c r="M637" i="15"/>
  <c r="H633" i="14"/>
  <c r="J633" i="14" s="1"/>
  <c r="H636" i="14"/>
  <c r="M644" i="15"/>
  <c r="H405" i="14"/>
  <c r="J405" i="14" s="1"/>
  <c r="K569" i="14" s="1"/>
  <c r="M575" i="15"/>
  <c r="J464" i="14"/>
  <c r="J466" i="14"/>
  <c r="L652" i="15"/>
  <c r="L655" i="15"/>
  <c r="L657" i="15"/>
  <c r="L649" i="15"/>
  <c r="M649" i="15" s="1"/>
  <c r="F448" i="15"/>
  <c r="L338" i="13"/>
  <c r="L300" i="13"/>
  <c r="L239" i="13"/>
  <c r="L268" i="13"/>
  <c r="L342" i="13"/>
  <c r="L305" i="13"/>
  <c r="L246" i="13"/>
  <c r="M576" i="15"/>
  <c r="H627" i="14"/>
  <c r="J627" i="14" s="1"/>
  <c r="K627" i="14" s="1"/>
  <c r="H631" i="14"/>
  <c r="J631" i="14" s="1"/>
  <c r="K631" i="14" s="1"/>
  <c r="M639" i="15"/>
  <c r="H635" i="14"/>
  <c r="J635" i="14" s="1"/>
  <c r="K635" i="14" s="1"/>
  <c r="M643" i="15"/>
  <c r="H638" i="14"/>
  <c r="J638" i="14" s="1"/>
  <c r="J468" i="14"/>
  <c r="L634" i="15"/>
  <c r="L636" i="15"/>
  <c r="L638" i="15"/>
  <c r="L640" i="15"/>
  <c r="M640" i="15" s="1"/>
  <c r="L642" i="15"/>
  <c r="L430" i="15"/>
  <c r="H426" i="14" s="1"/>
  <c r="J426" i="14" s="1"/>
  <c r="L435" i="15"/>
  <c r="H431" i="14" s="1"/>
  <c r="J431" i="14" s="1"/>
  <c r="L440" i="15"/>
  <c r="H436" i="14" s="1"/>
  <c r="J436" i="14" s="1"/>
  <c r="L442" i="15"/>
  <c r="H438" i="14" s="1"/>
  <c r="L444" i="15"/>
  <c r="H440" i="14" s="1"/>
  <c r="J440" i="14" s="1"/>
  <c r="L446" i="15"/>
  <c r="H442" i="14" s="1"/>
  <c r="L380" i="15"/>
  <c r="H376" i="14" s="1"/>
  <c r="J376" i="14" s="1"/>
  <c r="L382" i="15"/>
  <c r="H378" i="14" s="1"/>
  <c r="L384" i="15"/>
  <c r="H380" i="14" s="1"/>
  <c r="J380" i="14" s="1"/>
  <c r="L386" i="15"/>
  <c r="H382" i="14" s="1"/>
  <c r="L388" i="15"/>
  <c r="L390" i="15"/>
  <c r="L392" i="15"/>
  <c r="M558" i="15" s="1"/>
  <c r="L394" i="15"/>
  <c r="L396" i="15"/>
  <c r="L398" i="15"/>
  <c r="L400" i="15"/>
  <c r="M566" i="15" s="1"/>
  <c r="L402" i="15"/>
  <c r="L404" i="15"/>
  <c r="L596" i="15"/>
  <c r="L598" i="15"/>
  <c r="H591" i="14" s="1"/>
  <c r="J591" i="14" s="1"/>
  <c r="K591" i="14" s="1"/>
  <c r="L601" i="15"/>
  <c r="L603" i="15"/>
  <c r="L605" i="15"/>
  <c r="L608" i="15"/>
  <c r="H601" i="14" s="1"/>
  <c r="J601" i="14" s="1"/>
  <c r="K601" i="14" s="1"/>
  <c r="L610" i="15"/>
  <c r="L612" i="15"/>
  <c r="L614" i="15"/>
  <c r="L547" i="15"/>
  <c r="H541" i="14" s="1"/>
  <c r="J541" i="14" s="1"/>
  <c r="K541" i="14" s="1"/>
  <c r="L549" i="15"/>
  <c r="F479" i="15"/>
  <c r="F491" i="15" s="1"/>
  <c r="L263" i="13"/>
  <c r="K568" i="14"/>
  <c r="K570" i="14"/>
  <c r="H385" i="14"/>
  <c r="J385" i="14" s="1"/>
  <c r="K549" i="14" s="1"/>
  <c r="M555" i="15"/>
  <c r="H387" i="14"/>
  <c r="J387" i="14" s="1"/>
  <c r="K551" i="14" s="1"/>
  <c r="M557" i="15"/>
  <c r="H389" i="14"/>
  <c r="J389" i="14" s="1"/>
  <c r="K553" i="14" s="1"/>
  <c r="M559" i="15"/>
  <c r="H393" i="14"/>
  <c r="J393" i="14" s="1"/>
  <c r="K557" i="14" s="1"/>
  <c r="M563" i="15"/>
  <c r="H395" i="14"/>
  <c r="J395" i="14" s="1"/>
  <c r="K559" i="14" s="1"/>
  <c r="M565" i="15"/>
  <c r="H397" i="14"/>
  <c r="J397" i="14" s="1"/>
  <c r="K561" i="14" s="1"/>
  <c r="H399" i="14"/>
  <c r="J399" i="14" s="1"/>
  <c r="K563" i="14" s="1"/>
  <c r="M569" i="15"/>
  <c r="H637" i="14"/>
  <c r="M645" i="15"/>
  <c r="H590" i="14"/>
  <c r="J590" i="14" s="1"/>
  <c r="K590" i="14" s="1"/>
  <c r="M597" i="15"/>
  <c r="H595" i="14"/>
  <c r="J595" i="14" s="1"/>
  <c r="K595" i="14" s="1"/>
  <c r="H600" i="14"/>
  <c r="J600" i="14" s="1"/>
  <c r="K600" i="14" s="1"/>
  <c r="M607" i="15"/>
  <c r="H604" i="14"/>
  <c r="J604" i="14" s="1"/>
  <c r="K604" i="14" s="1"/>
  <c r="H606" i="14"/>
  <c r="M613" i="15"/>
  <c r="H540" i="14"/>
  <c r="J540" i="14" s="1"/>
  <c r="K540" i="14" s="1"/>
  <c r="M546" i="15"/>
  <c r="H542" i="14"/>
  <c r="M548" i="15"/>
  <c r="H544" i="14"/>
  <c r="J544" i="14" s="1"/>
  <c r="K544" i="14" s="1"/>
  <c r="H545" i="14"/>
  <c r="J545" i="14" s="1"/>
  <c r="K545" i="14" s="1"/>
  <c r="M551" i="15"/>
  <c r="H546" i="14"/>
  <c r="J546" i="14" s="1"/>
  <c r="H644" i="14"/>
  <c r="M655" i="15"/>
  <c r="H647" i="14"/>
  <c r="M657" i="15"/>
  <c r="H649" i="14"/>
  <c r="H641" i="14"/>
  <c r="J641" i="14" s="1"/>
  <c r="K641" i="14" s="1"/>
  <c r="J626" i="14"/>
  <c r="H626" i="14"/>
  <c r="H628" i="14"/>
  <c r="J628" i="14" s="1"/>
  <c r="K628" i="14" s="1"/>
  <c r="M636" i="15"/>
  <c r="H630" i="14"/>
  <c r="H632" i="14"/>
  <c r="J632" i="14" s="1"/>
  <c r="K632" i="14" s="1"/>
  <c r="H634" i="14"/>
  <c r="J634" i="14" s="1"/>
  <c r="M642" i="15"/>
  <c r="H384" i="14"/>
  <c r="J384" i="14" s="1"/>
  <c r="K548" i="14" s="1"/>
  <c r="M554" i="15"/>
  <c r="H386" i="14"/>
  <c r="M556" i="15"/>
  <c r="H388" i="14"/>
  <c r="J388" i="14" s="1"/>
  <c r="K552" i="14" s="1"/>
  <c r="H390" i="14"/>
  <c r="M560" i="15"/>
  <c r="H392" i="14"/>
  <c r="J392" i="14" s="1"/>
  <c r="K556" i="14" s="1"/>
  <c r="M562" i="15"/>
  <c r="H394" i="14"/>
  <c r="H396" i="14"/>
  <c r="J396" i="14" s="1"/>
  <c r="K560" i="14" s="1"/>
  <c r="H398" i="14"/>
  <c r="H400" i="14"/>
  <c r="J400" i="14" s="1"/>
  <c r="K564" i="14" s="1"/>
  <c r="H589" i="14"/>
  <c r="J589" i="14" s="1"/>
  <c r="H594" i="14"/>
  <c r="J594" i="14" s="1"/>
  <c r="K594" i="14" s="1"/>
  <c r="M601" i="15"/>
  <c r="H596" i="14"/>
  <c r="J596" i="14" s="1"/>
  <c r="K596" i="14" s="1"/>
  <c r="M603" i="15"/>
  <c r="H598" i="14"/>
  <c r="J598" i="14" s="1"/>
  <c r="M605" i="15"/>
  <c r="H603" i="14"/>
  <c r="J603" i="14" s="1"/>
  <c r="K603" i="14" s="1"/>
  <c r="M610" i="15"/>
  <c r="H605" i="14"/>
  <c r="J605" i="14" s="1"/>
  <c r="K605" i="14" s="1"/>
  <c r="M612" i="15"/>
  <c r="H607" i="14"/>
  <c r="J607" i="14" s="1"/>
  <c r="M614" i="15"/>
  <c r="H543" i="14"/>
  <c r="J543" i="14" s="1"/>
  <c r="K543" i="14" s="1"/>
  <c r="M549" i="15"/>
  <c r="H646" i="14"/>
  <c r="J646" i="14" s="1"/>
  <c r="H650" i="14"/>
  <c r="J650" i="14" s="1"/>
  <c r="J637" i="14"/>
  <c r="J473" i="14"/>
  <c r="J647" i="14"/>
  <c r="K647" i="14" s="1"/>
  <c r="J649" i="14"/>
  <c r="K649" i="14" s="1"/>
  <c r="K479" i="15"/>
  <c r="K491" i="15" s="1"/>
  <c r="I448" i="15"/>
  <c r="I479" i="15" s="1"/>
  <c r="I491" i="15" s="1"/>
  <c r="L343" i="13"/>
  <c r="L244" i="13"/>
  <c r="L251" i="13"/>
  <c r="L258" i="13"/>
  <c r="L264" i="13"/>
  <c r="L355" i="13"/>
  <c r="L359" i="13"/>
  <c r="L337" i="13"/>
  <c r="L345" i="13"/>
  <c r="G312" i="13"/>
  <c r="F312" i="13"/>
  <c r="F348" i="13" s="1"/>
  <c r="F360" i="13" s="1"/>
  <c r="D407" i="16" s="1"/>
  <c r="H312" i="13"/>
  <c r="H348" i="13" s="1"/>
  <c r="H360" i="13" s="1"/>
  <c r="L299" i="13"/>
  <c r="L308" i="13"/>
  <c r="L242" i="13"/>
  <c r="L256" i="13"/>
  <c r="L267" i="13"/>
  <c r="J636" i="14"/>
  <c r="K636" i="14" s="1"/>
  <c r="L466" i="15"/>
  <c r="L240" i="13"/>
  <c r="L254" i="13"/>
  <c r="L269" i="13"/>
  <c r="J312" i="13"/>
  <c r="J348" i="13" s="1"/>
  <c r="J360" i="13" s="1"/>
  <c r="D551" i="16" s="1"/>
  <c r="L311" i="13"/>
  <c r="L260" i="13"/>
  <c r="L353" i="13"/>
  <c r="L429" i="15"/>
  <c r="M596" i="15" s="1"/>
  <c r="H562" i="14" l="1"/>
  <c r="J562" i="14" s="1"/>
  <c r="M568" i="15"/>
  <c r="H597" i="14"/>
  <c r="J597" i="14" s="1"/>
  <c r="K597" i="14" s="1"/>
  <c r="M604" i="15"/>
  <c r="H474" i="14"/>
  <c r="J474" i="14" s="1"/>
  <c r="M646" i="15"/>
  <c r="H480" i="14"/>
  <c r="J480" i="14" s="1"/>
  <c r="M652" i="15"/>
  <c r="H567" i="14"/>
  <c r="J567" i="14" s="1"/>
  <c r="K567" i="14" s="1"/>
  <c r="M573" i="15"/>
  <c r="H648" i="14"/>
  <c r="J648" i="14" s="1"/>
  <c r="M656" i="15"/>
  <c r="E444" i="14"/>
  <c r="E475" i="14" s="1"/>
  <c r="E487" i="14" s="1"/>
  <c r="G348" i="13"/>
  <c r="G360" i="13" s="1"/>
  <c r="D455" i="16" s="1"/>
  <c r="K607" i="14"/>
  <c r="K598" i="14"/>
  <c r="M571" i="15"/>
  <c r="M564" i="15"/>
  <c r="M638" i="15"/>
  <c r="M609" i="15"/>
  <c r="M599" i="15"/>
  <c r="M561" i="15"/>
  <c r="M553" i="15"/>
  <c r="J378" i="14"/>
  <c r="J438" i="14"/>
  <c r="K602" i="14" s="1"/>
  <c r="H642" i="14"/>
  <c r="J642" i="14" s="1"/>
  <c r="H479" i="15"/>
  <c r="H491" i="15" s="1"/>
  <c r="E479" i="15"/>
  <c r="E491" i="15" s="1"/>
  <c r="M658" i="15"/>
  <c r="M654" i="15"/>
  <c r="M547" i="15"/>
  <c r="M608" i="15"/>
  <c r="M598" i="15"/>
  <c r="J398" i="14"/>
  <c r="K562" i="14" s="1"/>
  <c r="J394" i="14"/>
  <c r="K558" i="14" s="1"/>
  <c r="J390" i="14"/>
  <c r="J386" i="14"/>
  <c r="J630" i="14"/>
  <c r="K630" i="14" s="1"/>
  <c r="J644" i="14"/>
  <c r="K644" i="14" s="1"/>
  <c r="J542" i="14"/>
  <c r="J606" i="14"/>
  <c r="K638" i="14"/>
  <c r="M641" i="15"/>
  <c r="H645" i="14"/>
  <c r="J645" i="14" s="1"/>
  <c r="K645" i="14" s="1"/>
  <c r="J470" i="14"/>
  <c r="I444" i="14"/>
  <c r="I475" i="14" s="1"/>
  <c r="I487" i="14" s="1"/>
  <c r="N448" i="15"/>
  <c r="N479" i="15" s="1"/>
  <c r="N491" i="15" s="1"/>
  <c r="F128" i="13"/>
  <c r="F164" i="13" s="1"/>
  <c r="F176" i="13" s="1"/>
  <c r="E448" i="15"/>
  <c r="K650" i="14"/>
  <c r="K646" i="14"/>
  <c r="M570" i="15"/>
  <c r="M611" i="15"/>
  <c r="M602" i="15"/>
  <c r="M567" i="15"/>
  <c r="J382" i="14"/>
  <c r="K546" i="14" s="1"/>
  <c r="J442" i="14"/>
  <c r="M635" i="15"/>
  <c r="K633" i="14"/>
  <c r="J484" i="14"/>
  <c r="G479" i="15"/>
  <c r="G491" i="15" s="1"/>
  <c r="J554" i="14"/>
  <c r="F444" i="14"/>
  <c r="F475" i="14" s="1"/>
  <c r="F487" i="14" s="1"/>
  <c r="M448" i="15"/>
  <c r="M479" i="15" s="1"/>
  <c r="M491" i="15" s="1"/>
  <c r="J550" i="14"/>
  <c r="D503" i="16"/>
  <c r="M551" i="16"/>
  <c r="M555" i="16" s="1"/>
  <c r="M556" i="16" s="1"/>
  <c r="K551" i="16"/>
  <c r="K555" i="16" s="1"/>
  <c r="K556" i="16" s="1"/>
  <c r="I551" i="16"/>
  <c r="I555" i="16" s="1"/>
  <c r="I556" i="16" s="1"/>
  <c r="G551" i="16"/>
  <c r="G555" i="16" s="1"/>
  <c r="G556" i="16" s="1"/>
  <c r="E551" i="16"/>
  <c r="E555" i="16" s="1"/>
  <c r="E556" i="16" s="1"/>
  <c r="N551" i="16"/>
  <c r="N555" i="16" s="1"/>
  <c r="N556" i="16" s="1"/>
  <c r="L551" i="16"/>
  <c r="L555" i="16" s="1"/>
  <c r="L556" i="16" s="1"/>
  <c r="J551" i="16"/>
  <c r="J555" i="16" s="1"/>
  <c r="J556" i="16" s="1"/>
  <c r="H551" i="16"/>
  <c r="H555" i="16" s="1"/>
  <c r="H556" i="16" s="1"/>
  <c r="F551" i="16"/>
  <c r="F555" i="16" s="1"/>
  <c r="F556" i="16" s="1"/>
  <c r="D555" i="16"/>
  <c r="M503" i="16"/>
  <c r="M507" i="16" s="1"/>
  <c r="M508" i="16" s="1"/>
  <c r="K503" i="16"/>
  <c r="K507" i="16" s="1"/>
  <c r="K508" i="16" s="1"/>
  <c r="I503" i="16"/>
  <c r="I507" i="16" s="1"/>
  <c r="I508" i="16" s="1"/>
  <c r="G503" i="16"/>
  <c r="G507" i="16" s="1"/>
  <c r="G508" i="16" s="1"/>
  <c r="E503" i="16"/>
  <c r="E507" i="16" s="1"/>
  <c r="E508" i="16" s="1"/>
  <c r="N503" i="16"/>
  <c r="N507" i="16" s="1"/>
  <c r="N508" i="16" s="1"/>
  <c r="L503" i="16"/>
  <c r="L507" i="16" s="1"/>
  <c r="L508" i="16" s="1"/>
  <c r="J503" i="16"/>
  <c r="J507" i="16" s="1"/>
  <c r="J508" i="16" s="1"/>
  <c r="H503" i="16"/>
  <c r="H507" i="16" s="1"/>
  <c r="H508" i="16" s="1"/>
  <c r="F503" i="16"/>
  <c r="F507" i="16" s="1"/>
  <c r="F508" i="16" s="1"/>
  <c r="D507" i="16"/>
  <c r="M599" i="16"/>
  <c r="M603" i="16" s="1"/>
  <c r="M604" i="16" s="1"/>
  <c r="K599" i="16"/>
  <c r="K603" i="16" s="1"/>
  <c r="K604" i="16" s="1"/>
  <c r="I599" i="16"/>
  <c r="I603" i="16" s="1"/>
  <c r="I604" i="16" s="1"/>
  <c r="G599" i="16"/>
  <c r="G603" i="16" s="1"/>
  <c r="G604" i="16" s="1"/>
  <c r="E599" i="16"/>
  <c r="E603" i="16" s="1"/>
  <c r="E604" i="16" s="1"/>
  <c r="N599" i="16"/>
  <c r="N603" i="16" s="1"/>
  <c r="N604" i="16" s="1"/>
  <c r="L599" i="16"/>
  <c r="L603" i="16" s="1"/>
  <c r="L604" i="16" s="1"/>
  <c r="J599" i="16"/>
  <c r="J603" i="16" s="1"/>
  <c r="J604" i="16" s="1"/>
  <c r="H599" i="16"/>
  <c r="H603" i="16" s="1"/>
  <c r="H604" i="16" s="1"/>
  <c r="F599" i="16"/>
  <c r="F603" i="16" s="1"/>
  <c r="F604" i="16" s="1"/>
  <c r="D603" i="16"/>
  <c r="M407" i="16"/>
  <c r="M411" i="16" s="1"/>
  <c r="M412" i="16" s="1"/>
  <c r="K407" i="16"/>
  <c r="K411" i="16" s="1"/>
  <c r="K412" i="16" s="1"/>
  <c r="I407" i="16"/>
  <c r="I411" i="16" s="1"/>
  <c r="I412" i="16" s="1"/>
  <c r="G407" i="16"/>
  <c r="G411" i="16" s="1"/>
  <c r="G412" i="16" s="1"/>
  <c r="E407" i="16"/>
  <c r="E411" i="16" s="1"/>
  <c r="E412" i="16" s="1"/>
  <c r="N407" i="16"/>
  <c r="N411" i="16" s="1"/>
  <c r="N412" i="16" s="1"/>
  <c r="L407" i="16"/>
  <c r="L411" i="16" s="1"/>
  <c r="L412" i="16" s="1"/>
  <c r="J407" i="16"/>
  <c r="J411" i="16" s="1"/>
  <c r="J412" i="16" s="1"/>
  <c r="H407" i="16"/>
  <c r="H411" i="16" s="1"/>
  <c r="H412" i="16" s="1"/>
  <c r="F407" i="16"/>
  <c r="F411" i="16" s="1"/>
  <c r="F412" i="16" s="1"/>
  <c r="D411" i="16"/>
  <c r="M455" i="16"/>
  <c r="M459" i="16" s="1"/>
  <c r="M460" i="16" s="1"/>
  <c r="K455" i="16"/>
  <c r="K459" i="16" s="1"/>
  <c r="K460" i="16" s="1"/>
  <c r="I455" i="16"/>
  <c r="I459" i="16" s="1"/>
  <c r="I460" i="16" s="1"/>
  <c r="G455" i="16"/>
  <c r="G459" i="16" s="1"/>
  <c r="G460" i="16" s="1"/>
  <c r="E455" i="16"/>
  <c r="E459" i="16" s="1"/>
  <c r="E460" i="16" s="1"/>
  <c r="N455" i="16"/>
  <c r="N459" i="16" s="1"/>
  <c r="N460" i="16" s="1"/>
  <c r="L455" i="16"/>
  <c r="L459" i="16" s="1"/>
  <c r="L460" i="16" s="1"/>
  <c r="J455" i="16"/>
  <c r="J459" i="16" s="1"/>
  <c r="J460" i="16" s="1"/>
  <c r="H455" i="16"/>
  <c r="H459" i="16" s="1"/>
  <c r="H460" i="16" s="1"/>
  <c r="F455" i="16"/>
  <c r="F459" i="16" s="1"/>
  <c r="F460" i="16" s="1"/>
  <c r="D459" i="16"/>
  <c r="K642" i="14"/>
  <c r="K634" i="14"/>
  <c r="H355" i="14"/>
  <c r="J355" i="14" s="1"/>
  <c r="K519" i="14" s="1"/>
  <c r="M523" i="15"/>
  <c r="M577" i="15"/>
  <c r="H407" i="14"/>
  <c r="J407" i="14" s="1"/>
  <c r="K571" i="14" s="1"/>
  <c r="H479" i="14"/>
  <c r="J479" i="14" s="1"/>
  <c r="K643" i="14" s="1"/>
  <c r="M651" i="15"/>
  <c r="H462" i="14"/>
  <c r="M634" i="15"/>
  <c r="H425" i="14"/>
  <c r="L448" i="15"/>
  <c r="L479" i="15" s="1"/>
  <c r="L491" i="15" s="1"/>
  <c r="K637" i="14"/>
  <c r="K606" i="14" l="1"/>
  <c r="K550" i="14"/>
  <c r="K542" i="14"/>
  <c r="K554" i="14"/>
  <c r="K648" i="14"/>
  <c r="O455" i="16"/>
  <c r="O407" i="16"/>
  <c r="O599" i="16"/>
  <c r="O503" i="16"/>
  <c r="O551" i="16"/>
  <c r="D460" i="16"/>
  <c r="O460" i="16" s="1"/>
  <c r="O459" i="16"/>
  <c r="D412" i="16"/>
  <c r="D416" i="16" s="1"/>
  <c r="D419" i="16" s="1"/>
  <c r="O411" i="16"/>
  <c r="O603" i="16"/>
  <c r="D604" i="16"/>
  <c r="O604" i="16" s="1"/>
  <c r="D508" i="16"/>
  <c r="O508" i="16" s="1"/>
  <c r="O507" i="16"/>
  <c r="O555" i="16"/>
  <c r="D556" i="16"/>
  <c r="O556" i="16" s="1"/>
  <c r="O412" i="16"/>
  <c r="H444" i="14"/>
  <c r="J444" i="14" s="1"/>
  <c r="J425" i="14"/>
  <c r="K589" i="14" s="1"/>
  <c r="J462" i="14"/>
  <c r="K626" i="14" s="1"/>
  <c r="D560" i="16"/>
  <c r="D563" i="16" s="1"/>
  <c r="D608" i="16"/>
  <c r="D464" i="16" l="1"/>
  <c r="D467" i="16" s="1"/>
  <c r="H475" i="14"/>
  <c r="J475" i="14" s="1"/>
  <c r="D611" i="16"/>
  <c r="H487" i="14"/>
  <c r="J487" i="14" s="1"/>
  <c r="D512" i="16"/>
  <c r="D515" i="16" s="1"/>
  <c r="K13" i="6"/>
  <c r="K159" i="6"/>
  <c r="K192" i="6" s="1"/>
  <c r="K204" i="6" s="1"/>
  <c r="H159" i="6"/>
  <c r="H192" i="6" s="1"/>
  <c r="H204" i="6" s="1"/>
  <c r="D12" i="10"/>
  <c r="D143" i="10" s="1"/>
  <c r="D172" i="10" s="1"/>
  <c r="D184" i="10" s="1"/>
  <c r="E12" i="10" l="1"/>
  <c r="E29" i="10" s="1"/>
  <c r="E31" i="10"/>
  <c r="E30" i="10"/>
  <c r="E176" i="10"/>
  <c r="E180" i="10"/>
  <c r="E177" i="10"/>
  <c r="E83" i="10"/>
  <c r="E96" i="10"/>
  <c r="E63" i="10"/>
  <c r="E57" i="10"/>
  <c r="E60" i="10"/>
  <c r="E175" i="10"/>
  <c r="E50" i="10"/>
  <c r="E97" i="10"/>
  <c r="E80" i="10"/>
  <c r="E178" i="10"/>
  <c r="E54" i="10"/>
  <c r="E163" i="10"/>
  <c r="E103" i="10"/>
  <c r="E128" i="10"/>
  <c r="E160" i="10"/>
  <c r="E110" i="10"/>
  <c r="E107" i="10"/>
  <c r="E87" i="10"/>
  <c r="E102" i="10"/>
  <c r="E101" i="10"/>
  <c r="E106" i="10"/>
  <c r="E179" i="10"/>
  <c r="E142" i="10"/>
  <c r="E130" i="10"/>
  <c r="E168" i="10"/>
  <c r="E169" i="10"/>
  <c r="E132" i="10"/>
  <c r="E140" i="10"/>
  <c r="E79" i="10"/>
  <c r="E141" i="10"/>
  <c r="E92" i="10"/>
  <c r="E61" i="10"/>
  <c r="E48" i="10"/>
  <c r="E53" i="10"/>
  <c r="E181" i="10"/>
  <c r="E90" i="10"/>
  <c r="E174" i="10"/>
  <c r="E139" i="10"/>
  <c r="E162" i="10"/>
  <c r="E47" i="10"/>
  <c r="E126" i="10"/>
  <c r="E13" i="10"/>
  <c r="E14" i="10"/>
  <c r="E85" i="10"/>
  <c r="E183" i="10"/>
  <c r="E100" i="10"/>
  <c r="E51" i="10"/>
  <c r="E108" i="10"/>
  <c r="E91" i="10"/>
  <c r="E165" i="10"/>
  <c r="E171" i="10"/>
  <c r="E127" i="10"/>
  <c r="E161" i="10"/>
  <c r="E52" i="10"/>
  <c r="E88" i="10"/>
  <c r="E84" i="10"/>
  <c r="E136" i="10"/>
  <c r="E166" i="10"/>
  <c r="E131" i="10"/>
  <c r="E62" i="10"/>
  <c r="E89" i="10"/>
  <c r="E129" i="10"/>
  <c r="E58" i="10"/>
  <c r="E167" i="10"/>
  <c r="E81" i="10"/>
  <c r="E137" i="10"/>
  <c r="E135" i="10"/>
  <c r="E98" i="10"/>
  <c r="E93" i="10"/>
  <c r="E82" i="10"/>
  <c r="E125" i="10"/>
  <c r="E86" i="10"/>
  <c r="E124" i="10"/>
  <c r="E104" i="10"/>
  <c r="E95" i="10"/>
  <c r="E109" i="10"/>
  <c r="E64" i="10"/>
  <c r="E94" i="10"/>
  <c r="E182" i="10"/>
  <c r="E170" i="10"/>
  <c r="E59" i="10"/>
  <c r="E49" i="10"/>
  <c r="E159" i="10"/>
  <c r="E21" i="10"/>
  <c r="E19" i="10"/>
  <c r="E138" i="10"/>
  <c r="E164" i="10"/>
  <c r="E99" i="10"/>
  <c r="E133" i="10"/>
  <c r="E15" i="10"/>
  <c r="E16" i="10"/>
  <c r="E17" i="10"/>
  <c r="E18" i="10"/>
  <c r="E26" i="10"/>
  <c r="E20" i="10"/>
  <c r="E22" i="10"/>
  <c r="E23" i="10"/>
  <c r="E24" i="10"/>
  <c r="E34" i="10"/>
  <c r="E32" i="10"/>
  <c r="E33" i="10"/>
  <c r="E28" i="10"/>
  <c r="E27" i="10"/>
  <c r="E25" i="10"/>
  <c r="F13" i="10" l="1"/>
  <c r="E55" i="10"/>
  <c r="E143" i="10" s="1"/>
  <c r="E172" i="10" s="1"/>
  <c r="E184" i="10" s="1"/>
  <c r="F169" i="10" l="1"/>
  <c r="F53" i="10"/>
  <c r="F95" i="10"/>
  <c r="F63" i="10"/>
  <c r="F79" i="10"/>
  <c r="F22" i="10"/>
  <c r="F61" i="10"/>
  <c r="F142" i="10"/>
  <c r="F51" i="10"/>
  <c r="F170" i="10"/>
  <c r="F34" i="10"/>
  <c r="F33" i="10"/>
  <c r="F30" i="10"/>
  <c r="F137" i="10"/>
  <c r="F93" i="10"/>
  <c r="F20" i="10"/>
  <c r="F132" i="10"/>
  <c r="F29" i="10"/>
  <c r="F19" i="10"/>
  <c r="F168" i="10"/>
  <c r="F49" i="10"/>
  <c r="F129" i="10"/>
  <c r="F86" i="10"/>
  <c r="F60" i="10"/>
  <c r="F15" i="10"/>
  <c r="F124" i="10"/>
  <c r="F48" i="10"/>
  <c r="F81" i="10"/>
  <c r="F24" i="10"/>
  <c r="F83" i="10"/>
  <c r="F84" i="10"/>
  <c r="F130" i="10"/>
  <c r="F179" i="10"/>
  <c r="F98" i="10"/>
  <c r="F183" i="10"/>
  <c r="F94" i="10"/>
  <c r="F140" i="10"/>
  <c r="F180" i="10"/>
  <c r="F128" i="10"/>
  <c r="F21" i="10"/>
  <c r="F163" i="10"/>
  <c r="F133" i="10"/>
  <c r="F106" i="10"/>
  <c r="F108" i="10"/>
  <c r="F64" i="10"/>
  <c r="F59" i="10"/>
  <c r="F131" i="10"/>
  <c r="F18" i="10"/>
  <c r="F23" i="10"/>
  <c r="F161" i="10"/>
  <c r="F181" i="10"/>
  <c r="F90" i="10"/>
  <c r="F54" i="10"/>
  <c r="F27" i="10"/>
  <c r="F62" i="10"/>
  <c r="F162" i="10"/>
  <c r="F166" i="10"/>
  <c r="F92" i="10"/>
  <c r="F176" i="10"/>
  <c r="F125" i="10"/>
  <c r="F164" i="10"/>
  <c r="F171" i="10"/>
  <c r="F25" i="10"/>
  <c r="F174" i="10"/>
  <c r="F103" i="10"/>
  <c r="F136" i="10"/>
  <c r="F57" i="10"/>
  <c r="F28" i="10"/>
  <c r="F97" i="10"/>
  <c r="F165" i="10"/>
  <c r="F80" i="10"/>
  <c r="F139" i="10"/>
  <c r="F50" i="10"/>
  <c r="F178" i="10"/>
  <c r="F16" i="10"/>
  <c r="F159" i="10"/>
  <c r="F160" i="10"/>
  <c r="F100" i="10"/>
  <c r="F88" i="10"/>
  <c r="F52" i="10"/>
  <c r="F135" i="10"/>
  <c r="F89" i="10"/>
  <c r="F96" i="10"/>
  <c r="F31" i="10"/>
  <c r="F87" i="10"/>
  <c r="F109" i="10"/>
  <c r="F102" i="10"/>
  <c r="F127" i="10"/>
  <c r="F58" i="10"/>
  <c r="F175" i="10"/>
  <c r="F91" i="10"/>
  <c r="F110" i="10"/>
  <c r="F85" i="10"/>
  <c r="F107" i="10"/>
  <c r="F177" i="10"/>
  <c r="F141" i="10"/>
  <c r="F182" i="10"/>
  <c r="F101" i="10"/>
  <c r="F32" i="10"/>
  <c r="F138" i="10"/>
  <c r="F26" i="10"/>
  <c r="F99" i="10"/>
  <c r="F104" i="10"/>
  <c r="F82" i="10"/>
  <c r="F17" i="10"/>
  <c r="F167" i="10"/>
  <c r="F126" i="10"/>
  <c r="F47" i="10"/>
  <c r="F14" i="10"/>
  <c r="G14" i="10" l="1"/>
  <c r="F55" i="10"/>
  <c r="F143" i="10" s="1"/>
  <c r="F172" i="10" s="1"/>
  <c r="F184" i="10" s="1"/>
  <c r="G58" i="10" l="1"/>
  <c r="G53" i="10"/>
  <c r="G80" i="10"/>
  <c r="G161" i="10"/>
  <c r="G81" i="10"/>
  <c r="G104" i="10"/>
  <c r="G182" i="10"/>
  <c r="G142" i="10"/>
  <c r="G63" i="10"/>
  <c r="G166" i="10"/>
  <c r="G132" i="10"/>
  <c r="G88" i="10"/>
  <c r="G91" i="10"/>
  <c r="G83" i="10"/>
  <c r="G183" i="10"/>
  <c r="G51" i="10"/>
  <c r="G141" i="10"/>
  <c r="G27" i="10"/>
  <c r="G159" i="10"/>
  <c r="G48" i="10"/>
  <c r="G18" i="10"/>
  <c r="G168" i="10"/>
  <c r="G17" i="10"/>
  <c r="G61" i="10"/>
  <c r="G163" i="10"/>
  <c r="G174" i="10"/>
  <c r="G133" i="10"/>
  <c r="G130" i="10"/>
  <c r="G107" i="10"/>
  <c r="G96" i="10"/>
  <c r="G16" i="10"/>
  <c r="G180" i="10"/>
  <c r="G30" i="10"/>
  <c r="G25" i="10"/>
  <c r="G50" i="10"/>
  <c r="G165" i="10"/>
  <c r="G131" i="10"/>
  <c r="G32" i="10"/>
  <c r="G135" i="10"/>
  <c r="G110" i="10"/>
  <c r="G179" i="10"/>
  <c r="G99" i="10"/>
  <c r="G126" i="10"/>
  <c r="G103" i="10"/>
  <c r="G178" i="10"/>
  <c r="G160" i="10"/>
  <c r="G19" i="10"/>
  <c r="G84" i="10"/>
  <c r="G175" i="10"/>
  <c r="G167" i="10"/>
  <c r="G85" i="10"/>
  <c r="G95" i="10"/>
  <c r="G171" i="10"/>
  <c r="G136" i="10"/>
  <c r="G129" i="10"/>
  <c r="G60" i="10"/>
  <c r="G106" i="10"/>
  <c r="G22" i="10"/>
  <c r="G139" i="10"/>
  <c r="G92" i="10"/>
  <c r="G29" i="10"/>
  <c r="G24" i="10"/>
  <c r="G52" i="10"/>
  <c r="G49" i="10"/>
  <c r="G128" i="10"/>
  <c r="G33" i="10"/>
  <c r="G125" i="10"/>
  <c r="G86" i="10"/>
  <c r="G59" i="10"/>
  <c r="G109" i="10"/>
  <c r="G176" i="10"/>
  <c r="G87" i="10"/>
  <c r="G181" i="10"/>
  <c r="G138" i="10"/>
  <c r="G108" i="10"/>
  <c r="G23" i="10"/>
  <c r="G162" i="10"/>
  <c r="G137" i="10"/>
  <c r="G93" i="10"/>
  <c r="G140" i="10"/>
  <c r="G28" i="10"/>
  <c r="G101" i="10"/>
  <c r="G90" i="10"/>
  <c r="G94" i="10"/>
  <c r="G100" i="10"/>
  <c r="G34" i="10"/>
  <c r="G64" i="10"/>
  <c r="G164" i="10"/>
  <c r="G124" i="10"/>
  <c r="G89" i="10"/>
  <c r="G177" i="10"/>
  <c r="G31" i="10"/>
  <c r="G82" i="10"/>
  <c r="G62" i="10"/>
  <c r="G97" i="10"/>
  <c r="G57" i="10"/>
  <c r="G54" i="10"/>
  <c r="G26" i="10"/>
  <c r="G79" i="10"/>
  <c r="G98" i="10"/>
  <c r="G170" i="10"/>
  <c r="G102" i="10"/>
  <c r="G20" i="10"/>
  <c r="G169" i="10"/>
  <c r="G21" i="10"/>
  <c r="G127" i="10"/>
  <c r="G47" i="10"/>
  <c r="G15" i="10"/>
  <c r="G55" i="10" l="1"/>
  <c r="G143" i="10"/>
  <c r="G172" i="10" s="1"/>
  <c r="G184" i="10" s="1"/>
  <c r="H15" i="10"/>
  <c r="H100" i="10" l="1"/>
  <c r="H862" i="10" s="1"/>
  <c r="H161" i="10"/>
  <c r="H926" i="10" s="1"/>
  <c r="H131" i="10"/>
  <c r="H894" i="10" s="1"/>
  <c r="H33" i="10"/>
  <c r="H109" i="10"/>
  <c r="H871" i="10" s="1"/>
  <c r="H93" i="10"/>
  <c r="H855" i="10" s="1"/>
  <c r="H126" i="10"/>
  <c r="H889" i="10" s="1"/>
  <c r="H63" i="10"/>
  <c r="H822" i="10" s="1"/>
  <c r="H80" i="10"/>
  <c r="H842" i="10" s="1"/>
  <c r="H110" i="10"/>
  <c r="H872" i="10" s="1"/>
  <c r="H179" i="10"/>
  <c r="H944" i="10" s="1"/>
  <c r="H141" i="10"/>
  <c r="H904" i="10" s="1"/>
  <c r="H26" i="10"/>
  <c r="H183" i="10"/>
  <c r="H948" i="10" s="1"/>
  <c r="H32" i="10"/>
  <c r="H18" i="10"/>
  <c r="H124" i="10"/>
  <c r="H887" i="10" s="1"/>
  <c r="H137" i="10"/>
  <c r="H900" i="10" s="1"/>
  <c r="H94" i="10"/>
  <c r="H856" i="10" s="1"/>
  <c r="H25" i="10"/>
  <c r="H31" i="10"/>
  <c r="H19" i="10"/>
  <c r="H24" i="10"/>
  <c r="H106" i="10"/>
  <c r="H868" i="10" s="1"/>
  <c r="H79" i="10"/>
  <c r="H841" i="10" s="1"/>
  <c r="H133" i="10"/>
  <c r="H896" i="10" s="1"/>
  <c r="H85" i="10"/>
  <c r="H847" i="10" s="1"/>
  <c r="H127" i="10"/>
  <c r="H890" i="10" s="1"/>
  <c r="H34" i="10"/>
  <c r="H58" i="10"/>
  <c r="H817" i="10" s="1"/>
  <c r="H95" i="10"/>
  <c r="H857" i="10" s="1"/>
  <c r="H98" i="10"/>
  <c r="H860" i="10" s="1"/>
  <c r="H99" i="10"/>
  <c r="H861" i="10" s="1"/>
  <c r="H96" i="10"/>
  <c r="H858" i="10" s="1"/>
  <c r="H97" i="10"/>
  <c r="H859" i="10" s="1"/>
  <c r="H160" i="10"/>
  <c r="H925" i="10" s="1"/>
  <c r="H29" i="10"/>
  <c r="H140" i="10"/>
  <c r="H903" i="10" s="1"/>
  <c r="H174" i="10"/>
  <c r="H939" i="10" s="1"/>
  <c r="H49" i="10"/>
  <c r="H808" i="10" s="1"/>
  <c r="H171" i="10"/>
  <c r="H936" i="10" s="1"/>
  <c r="H166" i="10"/>
  <c r="H931" i="10" s="1"/>
  <c r="H86" i="10"/>
  <c r="H848" i="10" s="1"/>
  <c r="H81" i="10"/>
  <c r="H843" i="10" s="1"/>
  <c r="H17" i="10"/>
  <c r="H170" i="10"/>
  <c r="H935" i="10" s="1"/>
  <c r="H27" i="10"/>
  <c r="H50" i="10"/>
  <c r="H809" i="10" s="1"/>
  <c r="H128" i="10"/>
  <c r="H891" i="10" s="1"/>
  <c r="H159" i="10"/>
  <c r="H924" i="10" s="1"/>
  <c r="H132" i="10"/>
  <c r="H895" i="10" s="1"/>
  <c r="H181" i="10"/>
  <c r="H946" i="10" s="1"/>
  <c r="H59" i="10"/>
  <c r="H818" i="10" s="1"/>
  <c r="H47" i="10"/>
  <c r="H165" i="10"/>
  <c r="H930" i="10" s="1"/>
  <c r="H136" i="10"/>
  <c r="H899" i="10" s="1"/>
  <c r="H129" i="10"/>
  <c r="H892" i="10" s="1"/>
  <c r="H104" i="10"/>
  <c r="H866" i="10" s="1"/>
  <c r="H64" i="10"/>
  <c r="H823" i="10" s="1"/>
  <c r="H138" i="10"/>
  <c r="H901" i="10" s="1"/>
  <c r="H83" i="10"/>
  <c r="H845" i="10" s="1"/>
  <c r="H175" i="10"/>
  <c r="H940" i="10" s="1"/>
  <c r="H103" i="10"/>
  <c r="H865" i="10" s="1"/>
  <c r="H101" i="10"/>
  <c r="H863" i="10" s="1"/>
  <c r="H169" i="10"/>
  <c r="H934" i="10" s="1"/>
  <c r="H53" i="10"/>
  <c r="H812" i="10" s="1"/>
  <c r="H162" i="10"/>
  <c r="H927" i="10" s="1"/>
  <c r="H91" i="10"/>
  <c r="H853" i="10" s="1"/>
  <c r="H84" i="10"/>
  <c r="H846" i="10" s="1"/>
  <c r="H125" i="10"/>
  <c r="H888" i="10" s="1"/>
  <c r="H30" i="10"/>
  <c r="H22" i="10"/>
  <c r="H164" i="10"/>
  <c r="H929" i="10" s="1"/>
  <c r="H177" i="10"/>
  <c r="H942" i="10" s="1"/>
  <c r="H60" i="10"/>
  <c r="H819" i="10" s="1"/>
  <c r="H163" i="10"/>
  <c r="H928" i="10" s="1"/>
  <c r="H102" i="10"/>
  <c r="H864" i="10" s="1"/>
  <c r="H168" i="10"/>
  <c r="H933" i="10" s="1"/>
  <c r="H48" i="10"/>
  <c r="H807" i="10" s="1"/>
  <c r="H139" i="10"/>
  <c r="H902" i="10" s="1"/>
  <c r="H108" i="10"/>
  <c r="H870" i="10" s="1"/>
  <c r="H88" i="10"/>
  <c r="H850" i="10" s="1"/>
  <c r="H89" i="10"/>
  <c r="H851" i="10" s="1"/>
  <c r="H20" i="10"/>
  <c r="H28" i="10"/>
  <c r="H82" i="10"/>
  <c r="H844" i="10" s="1"/>
  <c r="H180" i="10"/>
  <c r="H945" i="10" s="1"/>
  <c r="H57" i="10"/>
  <c r="H816" i="10" s="1"/>
  <c r="H54" i="10"/>
  <c r="H813" i="10" s="1"/>
  <c r="H87" i="10"/>
  <c r="H849" i="10" s="1"/>
  <c r="H130" i="10"/>
  <c r="H893" i="10" s="1"/>
  <c r="H61" i="10"/>
  <c r="H820" i="10" s="1"/>
  <c r="H23" i="10"/>
  <c r="H51" i="10"/>
  <c r="H810" i="10" s="1"/>
  <c r="H52" i="10"/>
  <c r="H811" i="10" s="1"/>
  <c r="H62" i="10"/>
  <c r="H821" i="10" s="1"/>
  <c r="H167" i="10"/>
  <c r="H932" i="10" s="1"/>
  <c r="H135" i="10"/>
  <c r="H898" i="10" s="1"/>
  <c r="H182" i="10"/>
  <c r="H947" i="10" s="1"/>
  <c r="H176" i="10"/>
  <c r="H941" i="10" s="1"/>
  <c r="H21" i="10"/>
  <c r="H178" i="10"/>
  <c r="H943" i="10" s="1"/>
  <c r="H107" i="10"/>
  <c r="H869" i="10" s="1"/>
  <c r="H142" i="10"/>
  <c r="H905" i="10" s="1"/>
  <c r="H92" i="10"/>
  <c r="H854" i="10" s="1"/>
  <c r="H90" i="10"/>
  <c r="H852" i="10" s="1"/>
  <c r="H16" i="10"/>
  <c r="I16" i="10" l="1"/>
  <c r="H778" i="10"/>
  <c r="H780" i="10"/>
  <c r="H785" i="10"/>
  <c r="H787" i="10"/>
  <c r="H784" i="10"/>
  <c r="H774" i="10"/>
  <c r="H786" i="10"/>
  <c r="H791" i="10"/>
  <c r="H781" i="10"/>
  <c r="H788" i="10"/>
  <c r="H789" i="10"/>
  <c r="H783" i="10"/>
  <c r="H777" i="10"/>
  <c r="H779" i="10"/>
  <c r="H55" i="10"/>
  <c r="H143" i="10" s="1"/>
  <c r="H172" i="10" s="1"/>
  <c r="H184" i="10" s="1"/>
  <c r="H806" i="10"/>
  <c r="H814" i="10" s="1"/>
  <c r="H776" i="10"/>
  <c r="H782" i="10"/>
  <c r="H775" i="10"/>
  <c r="H790" i="10"/>
  <c r="H906" i="10" l="1"/>
  <c r="H937" i="10" s="1"/>
  <c r="H949" i="10" s="1"/>
  <c r="H773" i="10" s="1"/>
  <c r="I17" i="10" l="1"/>
  <c r="I86" i="10"/>
  <c r="I95" i="10"/>
  <c r="I79" i="10"/>
  <c r="I92" i="10"/>
  <c r="I98" i="10"/>
  <c r="I47" i="10"/>
  <c r="I165" i="10"/>
  <c r="I127" i="10"/>
  <c r="I48" i="10"/>
  <c r="I166" i="10"/>
  <c r="I18" i="10"/>
  <c r="I57" i="10"/>
  <c r="I138" i="10"/>
  <c r="I161" i="10"/>
  <c r="I130" i="10"/>
  <c r="I62" i="10"/>
  <c r="I80" i="10"/>
  <c r="I85" i="10"/>
  <c r="I141" i="10"/>
  <c r="I52" i="10"/>
  <c r="I179" i="10"/>
  <c r="I137" i="10"/>
  <c r="I174" i="10"/>
  <c r="I175" i="10"/>
  <c r="I170" i="10"/>
  <c r="I23" i="10"/>
  <c r="I132" i="10"/>
  <c r="I50" i="10"/>
  <c r="I178" i="10"/>
  <c r="I94" i="10"/>
  <c r="I90" i="10"/>
  <c r="I177" i="10"/>
  <c r="I25" i="10"/>
  <c r="I58" i="10"/>
  <c r="I91" i="10"/>
  <c r="I167" i="10"/>
  <c r="I82" i="10"/>
  <c r="I159" i="10"/>
  <c r="I110" i="10"/>
  <c r="I87" i="10"/>
  <c r="I89" i="10"/>
  <c r="I163" i="10"/>
  <c r="I109" i="10"/>
  <c r="I162" i="10"/>
  <c r="I33" i="10"/>
  <c r="I49" i="10"/>
  <c r="I131" i="10"/>
  <c r="I93" i="10"/>
  <c r="I22" i="10"/>
  <c r="I19" i="10"/>
  <c r="I128" i="10"/>
  <c r="I51" i="10"/>
  <c r="I136" i="10"/>
  <c r="I20" i="10"/>
  <c r="I103" i="10"/>
  <c r="I125" i="10"/>
  <c r="I60" i="10"/>
  <c r="I27" i="10"/>
  <c r="I53" i="10"/>
  <c r="I88" i="10"/>
  <c r="I124" i="10"/>
  <c r="I142" i="10"/>
  <c r="I29" i="10"/>
  <c r="I106" i="10"/>
  <c r="I81" i="10"/>
  <c r="I63" i="10"/>
  <c r="I181" i="10"/>
  <c r="I160" i="10"/>
  <c r="I129" i="10"/>
  <c r="I31" i="10"/>
  <c r="I182" i="10"/>
  <c r="I107" i="10"/>
  <c r="I108" i="10"/>
  <c r="I180" i="10"/>
  <c r="I83" i="10"/>
  <c r="I99" i="10"/>
  <c r="I96" i="10"/>
  <c r="I34" i="10"/>
  <c r="I28" i="10"/>
  <c r="I64" i="10"/>
  <c r="I139" i="10"/>
  <c r="I59" i="10"/>
  <c r="I32" i="10"/>
  <c r="I30" i="10"/>
  <c r="I133" i="10"/>
  <c r="I164" i="10"/>
  <c r="I169" i="10"/>
  <c r="I126" i="10"/>
  <c r="I104" i="10"/>
  <c r="I26" i="10"/>
  <c r="I176" i="10"/>
  <c r="I140" i="10"/>
  <c r="I101" i="10"/>
  <c r="I24" i="10"/>
  <c r="I171" i="10"/>
  <c r="I183" i="10"/>
  <c r="I61" i="10"/>
  <c r="J17" i="10"/>
  <c r="I84" i="10"/>
  <c r="I168" i="10"/>
  <c r="I102" i="10"/>
  <c r="I54" i="10"/>
  <c r="I100" i="10"/>
  <c r="I21" i="10"/>
  <c r="I135" i="10"/>
  <c r="I97" i="10"/>
  <c r="I55" i="10" l="1"/>
  <c r="I143" i="10"/>
  <c r="I172" i="10" s="1"/>
  <c r="I184" i="10" s="1"/>
  <c r="J176" i="10"/>
  <c r="J53" i="10"/>
  <c r="J125" i="10"/>
  <c r="J34" i="10"/>
  <c r="J90" i="10"/>
  <c r="J128" i="10"/>
  <c r="J109" i="10"/>
  <c r="J162" i="10"/>
  <c r="J183" i="10"/>
  <c r="J64" i="10"/>
  <c r="J106" i="10"/>
  <c r="J63" i="10"/>
  <c r="J129" i="10"/>
  <c r="J99" i="10"/>
  <c r="J30" i="10"/>
  <c r="J57" i="10"/>
  <c r="J51" i="10"/>
  <c r="J130" i="10"/>
  <c r="J59" i="10"/>
  <c r="J124" i="10"/>
  <c r="J23" i="10"/>
  <c r="J58" i="10"/>
  <c r="J160" i="10"/>
  <c r="J182" i="10"/>
  <c r="J171" i="10"/>
  <c r="J89" i="10"/>
  <c r="J177" i="10"/>
  <c r="J98" i="10"/>
  <c r="J24" i="10"/>
  <c r="J28" i="10"/>
  <c r="J96" i="10"/>
  <c r="J22" i="10"/>
  <c r="J139" i="10"/>
  <c r="J167" i="10"/>
  <c r="J169" i="10"/>
  <c r="J94" i="10"/>
  <c r="J137" i="10"/>
  <c r="J83" i="10"/>
  <c r="J131" i="10"/>
  <c r="J27" i="10"/>
  <c r="J136" i="10"/>
  <c r="J170" i="10"/>
  <c r="J86" i="10"/>
  <c r="J108" i="10"/>
  <c r="J181" i="10"/>
  <c r="J25" i="10"/>
  <c r="J82" i="10"/>
  <c r="J84" i="10"/>
  <c r="J159" i="10"/>
  <c r="J161" i="10"/>
  <c r="J32" i="10"/>
  <c r="J142" i="10"/>
  <c r="J88" i="10"/>
  <c r="J174" i="10"/>
  <c r="J31" i="10"/>
  <c r="J100" i="10"/>
  <c r="J49" i="10"/>
  <c r="J107" i="10"/>
  <c r="J20" i="10"/>
  <c r="J178" i="10"/>
  <c r="J50" i="10"/>
  <c r="J60" i="10"/>
  <c r="J175" i="10"/>
  <c r="J97" i="10"/>
  <c r="J163" i="10"/>
  <c r="J179" i="10"/>
  <c r="J26" i="10"/>
  <c r="J52" i="10"/>
  <c r="J91" i="10"/>
  <c r="J140" i="10"/>
  <c r="J135" i="10"/>
  <c r="J80" i="10"/>
  <c r="J103" i="10"/>
  <c r="J85" i="10"/>
  <c r="J168" i="10"/>
  <c r="J95" i="10"/>
  <c r="J93" i="10"/>
  <c r="J133" i="10"/>
  <c r="J19" i="10"/>
  <c r="J92" i="10"/>
  <c r="J29" i="10"/>
  <c r="J104" i="10"/>
  <c r="J81" i="10"/>
  <c r="J79" i="10"/>
  <c r="J141" i="10"/>
  <c r="J126" i="10"/>
  <c r="J166" i="10"/>
  <c r="J61" i="10"/>
  <c r="J54" i="10"/>
  <c r="J87" i="10"/>
  <c r="J102" i="10"/>
  <c r="J127" i="10"/>
  <c r="J33" i="10"/>
  <c r="J180" i="10"/>
  <c r="J164" i="10"/>
  <c r="J62" i="10"/>
  <c r="J101" i="10"/>
  <c r="J21" i="10"/>
  <c r="J132" i="10"/>
  <c r="J110" i="10"/>
  <c r="J48" i="10"/>
  <c r="J165" i="10"/>
  <c r="J138" i="10"/>
  <c r="J47" i="10"/>
  <c r="J18" i="10"/>
  <c r="J55" i="10" l="1"/>
  <c r="J143" i="10" s="1"/>
  <c r="J172" i="10" s="1"/>
  <c r="J184" i="10" s="1"/>
  <c r="D209" i="10"/>
  <c r="D225" i="10" l="1"/>
  <c r="D349" i="10"/>
  <c r="D253" i="10"/>
  <c r="D242" i="10"/>
  <c r="D215" i="10"/>
  <c r="D369" i="10"/>
  <c r="D224" i="10"/>
  <c r="D221" i="10"/>
  <c r="D269" i="10"/>
  <c r="D327" i="10"/>
  <c r="D372" i="10"/>
  <c r="D296" i="10"/>
  <c r="D272" i="10"/>
  <c r="D352" i="10"/>
  <c r="D214" i="10"/>
  <c r="D321" i="10"/>
  <c r="D254" i="10"/>
  <c r="D211" i="10"/>
  <c r="D289" i="10"/>
  <c r="D286" i="10"/>
  <c r="D270" i="10"/>
  <c r="D255" i="10"/>
  <c r="D274" i="10"/>
  <c r="D291" i="10"/>
  <c r="D280" i="10"/>
  <c r="D318" i="10"/>
  <c r="D281" i="10"/>
  <c r="D326" i="10"/>
  <c r="D292" i="10"/>
  <c r="D360" i="10"/>
  <c r="D251" i="10"/>
  <c r="D285" i="10"/>
  <c r="D356" i="10"/>
  <c r="D217" i="10"/>
  <c r="D218" i="10"/>
  <c r="D368" i="10"/>
  <c r="D313" i="10"/>
  <c r="D322" i="10"/>
  <c r="D216" i="10"/>
  <c r="D316" i="10"/>
  <c r="D248" i="10"/>
  <c r="D273" i="10"/>
  <c r="D271" i="10"/>
  <c r="D252" i="10"/>
  <c r="D250" i="10"/>
  <c r="D328" i="10"/>
  <c r="D241" i="10"/>
  <c r="D354" i="10"/>
  <c r="D249" i="10"/>
  <c r="D371" i="10"/>
  <c r="D355" i="10"/>
  <c r="D244" i="10"/>
  <c r="D370" i="10"/>
  <c r="D319" i="10"/>
  <c r="D219" i="10"/>
  <c r="D359" i="10"/>
  <c r="D240" i="10"/>
  <c r="D353" i="10"/>
  <c r="D245" i="10"/>
  <c r="D212" i="10"/>
  <c r="D239" i="10"/>
  <c r="D330" i="10"/>
  <c r="D299" i="10"/>
  <c r="D320" i="10"/>
  <c r="D275" i="10"/>
  <c r="D298" i="10"/>
  <c r="D363" i="10"/>
  <c r="D357" i="10"/>
  <c r="D364" i="10"/>
  <c r="D284" i="10"/>
  <c r="D365" i="10"/>
  <c r="D282" i="10"/>
  <c r="D351" i="10"/>
  <c r="D315" i="10"/>
  <c r="D329" i="10"/>
  <c r="D243" i="10"/>
  <c r="D300" i="10"/>
  <c r="D297" i="10"/>
  <c r="D279" i="10"/>
  <c r="D283" i="10"/>
  <c r="D350" i="10"/>
  <c r="D325" i="10"/>
  <c r="D331" i="10"/>
  <c r="D223" i="10"/>
  <c r="D290" i="10"/>
  <c r="D293" i="10"/>
  <c r="D277" i="10"/>
  <c r="D213" i="10"/>
  <c r="D358" i="10"/>
  <c r="D367" i="10"/>
  <c r="D278" i="10"/>
  <c r="D288" i="10"/>
  <c r="D276" i="10"/>
  <c r="D314" i="10"/>
  <c r="D324" i="10"/>
  <c r="D287" i="10"/>
  <c r="D222" i="10"/>
  <c r="D220" i="10"/>
  <c r="D348" i="10"/>
  <c r="D317" i="10"/>
  <c r="D294" i="10"/>
  <c r="D366" i="10"/>
  <c r="D238" i="10"/>
  <c r="D246" i="10" s="1"/>
  <c r="D210" i="10"/>
  <c r="D332" i="10" l="1"/>
  <c r="D361" i="10" s="1"/>
  <c r="D373" i="10" s="1"/>
  <c r="E210" i="10"/>
  <c r="E249" i="10" l="1"/>
  <c r="E371" i="10"/>
  <c r="E239" i="10"/>
  <c r="E291" i="10"/>
  <c r="E276" i="10"/>
  <c r="E285" i="10"/>
  <c r="E274" i="10"/>
  <c r="E352" i="10"/>
  <c r="E219" i="10"/>
  <c r="E292" i="10"/>
  <c r="E241" i="10"/>
  <c r="E321" i="10"/>
  <c r="E331" i="10"/>
  <c r="E218" i="10"/>
  <c r="E297" i="10"/>
  <c r="E283" i="10"/>
  <c r="E325" i="10"/>
  <c r="E293" i="10"/>
  <c r="E359" i="10"/>
  <c r="E351" i="10"/>
  <c r="E349" i="10"/>
  <c r="E367" i="10"/>
  <c r="E326" i="10"/>
  <c r="E269" i="10"/>
  <c r="E355" i="10"/>
  <c r="E368" i="10"/>
  <c r="E372" i="10"/>
  <c r="E314" i="10"/>
  <c r="E282" i="10"/>
  <c r="E358" i="10"/>
  <c r="E348" i="10"/>
  <c r="E330" i="10"/>
  <c r="E322" i="10"/>
  <c r="E357" i="10"/>
  <c r="E317" i="10"/>
  <c r="E296" i="10"/>
  <c r="E329" i="10"/>
  <c r="E243" i="10"/>
  <c r="E255" i="10"/>
  <c r="E318" i="10"/>
  <c r="E299" i="10"/>
  <c r="E220" i="10"/>
  <c r="E327" i="10"/>
  <c r="E316" i="10"/>
  <c r="E298" i="10"/>
  <c r="E248" i="10"/>
  <c r="E287" i="10"/>
  <c r="E224" i="10"/>
  <c r="E284" i="10"/>
  <c r="E242" i="10"/>
  <c r="E324" i="10"/>
  <c r="E370" i="10"/>
  <c r="E225" i="10"/>
  <c r="E215" i="10"/>
  <c r="E300" i="10"/>
  <c r="E213" i="10"/>
  <c r="E223" i="10"/>
  <c r="E294" i="10"/>
  <c r="E272" i="10"/>
  <c r="E365" i="10"/>
  <c r="E244" i="10"/>
  <c r="E270" i="10"/>
  <c r="E288" i="10"/>
  <c r="E275" i="10"/>
  <c r="E251" i="10"/>
  <c r="E222" i="10"/>
  <c r="E216" i="10"/>
  <c r="E290" i="10"/>
  <c r="E360" i="10"/>
  <c r="E313" i="10"/>
  <c r="E245" i="10"/>
  <c r="E281" i="10"/>
  <c r="E353" i="10"/>
  <c r="E277" i="10"/>
  <c r="E366" i="10"/>
  <c r="E363" i="10"/>
  <c r="E250" i="10"/>
  <c r="E221" i="10"/>
  <c r="E350" i="10"/>
  <c r="E289" i="10"/>
  <c r="E356" i="10"/>
  <c r="E271" i="10"/>
  <c r="E240" i="10"/>
  <c r="E278" i="10"/>
  <c r="E354" i="10"/>
  <c r="E253" i="10"/>
  <c r="E273" i="10"/>
  <c r="E364" i="10"/>
  <c r="E280" i="10"/>
  <c r="E217" i="10"/>
  <c r="E214" i="10"/>
  <c r="E286" i="10"/>
  <c r="E319" i="10"/>
  <c r="E369" i="10"/>
  <c r="E328" i="10"/>
  <c r="E320" i="10"/>
  <c r="E254" i="10"/>
  <c r="E279" i="10"/>
  <c r="E252" i="10"/>
  <c r="E212" i="10"/>
  <c r="E315" i="10"/>
  <c r="E211" i="10"/>
  <c r="E238" i="10"/>
  <c r="E246" i="10" s="1"/>
  <c r="E332" i="10" l="1"/>
  <c r="E361" i="10" s="1"/>
  <c r="E373" i="10" s="1"/>
  <c r="F211" i="10"/>
  <c r="F214" i="10" l="1"/>
  <c r="F274" i="10"/>
  <c r="F240" i="10"/>
  <c r="F354" i="10"/>
  <c r="F290" i="10"/>
  <c r="F221" i="10"/>
  <c r="F255" i="10"/>
  <c r="F244" i="10"/>
  <c r="F277" i="10"/>
  <c r="F315" i="10"/>
  <c r="F294" i="10"/>
  <c r="F222" i="10"/>
  <c r="F325" i="10"/>
  <c r="F349" i="10"/>
  <c r="F285" i="10"/>
  <c r="F291" i="10"/>
  <c r="F283" i="10"/>
  <c r="F273" i="10"/>
  <c r="F313" i="10"/>
  <c r="F353" i="10"/>
  <c r="F241" i="10"/>
  <c r="F317" i="10"/>
  <c r="F280" i="10"/>
  <c r="F370" i="10"/>
  <c r="F355" i="10"/>
  <c r="F219" i="10"/>
  <c r="F272" i="10"/>
  <c r="F239" i="10"/>
  <c r="F364" i="10"/>
  <c r="F276" i="10"/>
  <c r="F250" i="10"/>
  <c r="F324" i="10"/>
  <c r="F225" i="10"/>
  <c r="F328" i="10"/>
  <c r="F217" i="10"/>
  <c r="F251" i="10"/>
  <c r="F281" i="10"/>
  <c r="F321" i="10"/>
  <c r="F326" i="10"/>
  <c r="F218" i="10"/>
  <c r="F352" i="10"/>
  <c r="F348" i="10"/>
  <c r="F242" i="10"/>
  <c r="F249" i="10"/>
  <c r="F356" i="10"/>
  <c r="F254" i="10"/>
  <c r="F358" i="10"/>
  <c r="F289" i="10"/>
  <c r="F279" i="10"/>
  <c r="F367" i="10"/>
  <c r="F316" i="10"/>
  <c r="F371" i="10"/>
  <c r="F318" i="10"/>
  <c r="F220" i="10"/>
  <c r="F322" i="10"/>
  <c r="F330" i="10"/>
  <c r="F286" i="10"/>
  <c r="F327" i="10"/>
  <c r="F363" i="10"/>
  <c r="F350" i="10"/>
  <c r="F360" i="10"/>
  <c r="F243" i="10"/>
  <c r="F278" i="10"/>
  <c r="F357" i="10"/>
  <c r="F245" i="10"/>
  <c r="F365" i="10"/>
  <c r="F213" i="10"/>
  <c r="F359" i="10"/>
  <c r="F271" i="10"/>
  <c r="F314" i="10"/>
  <c r="F252" i="10"/>
  <c r="F284" i="10"/>
  <c r="F368" i="10"/>
  <c r="F288" i="10"/>
  <c r="F293" i="10"/>
  <c r="F369" i="10"/>
  <c r="F298" i="10"/>
  <c r="F372" i="10"/>
  <c r="F269" i="10"/>
  <c r="F248" i="10"/>
  <c r="F299" i="10"/>
  <c r="F296" i="10"/>
  <c r="F253" i="10"/>
  <c r="F224" i="10"/>
  <c r="F275" i="10"/>
  <c r="F300" i="10"/>
  <c r="F270" i="10"/>
  <c r="F366" i="10"/>
  <c r="F287" i="10"/>
  <c r="F215" i="10"/>
  <c r="F319" i="10"/>
  <c r="F223" i="10"/>
  <c r="F329" i="10"/>
  <c r="F297" i="10"/>
  <c r="F320" i="10"/>
  <c r="F351" i="10"/>
  <c r="F292" i="10"/>
  <c r="F331" i="10"/>
  <c r="F282" i="10"/>
  <c r="F216" i="10"/>
  <c r="F238" i="10"/>
  <c r="F212" i="10"/>
  <c r="F246" i="10" l="1"/>
  <c r="F332" i="10" s="1"/>
  <c r="F361" i="10" s="1"/>
  <c r="F373" i="10" s="1"/>
  <c r="G212" i="10"/>
  <c r="G317" i="10" l="1"/>
  <c r="G355" i="10"/>
  <c r="G216" i="10"/>
  <c r="G325" i="10"/>
  <c r="G300" i="10"/>
  <c r="G239" i="10"/>
  <c r="G271" i="10"/>
  <c r="G368" i="10"/>
  <c r="G273" i="10"/>
  <c r="G363" i="10"/>
  <c r="G299" i="10"/>
  <c r="G293" i="10"/>
  <c r="G318" i="10"/>
  <c r="G270" i="10"/>
  <c r="G278" i="10"/>
  <c r="G364" i="10"/>
  <c r="G277" i="10"/>
  <c r="G219" i="10"/>
  <c r="G283" i="10"/>
  <c r="G353" i="10"/>
  <c r="G244" i="10"/>
  <c r="G348" i="10"/>
  <c r="G251" i="10"/>
  <c r="G370" i="10"/>
  <c r="G275" i="10"/>
  <c r="G214" i="10"/>
  <c r="G316" i="10"/>
  <c r="G289" i="10"/>
  <c r="G245" i="10"/>
  <c r="G298" i="10"/>
  <c r="G222" i="10"/>
  <c r="G360" i="10"/>
  <c r="G282" i="10"/>
  <c r="G319" i="10"/>
  <c r="G322" i="10"/>
  <c r="G249" i="10"/>
  <c r="G225" i="10"/>
  <c r="G290" i="10"/>
  <c r="G330" i="10"/>
  <c r="G220" i="10"/>
  <c r="G366" i="10"/>
  <c r="G350" i="10"/>
  <c r="G252" i="10"/>
  <c r="G240" i="10"/>
  <c r="G243" i="10"/>
  <c r="G320" i="10"/>
  <c r="G331" i="10"/>
  <c r="G354" i="10"/>
  <c r="G285" i="10"/>
  <c r="G213" i="10"/>
  <c r="G274" i="10"/>
  <c r="G286" i="10"/>
  <c r="G372" i="10"/>
  <c r="G292" i="10"/>
  <c r="G272" i="10"/>
  <c r="G248" i="10"/>
  <c r="G315" i="10"/>
  <c r="G218" i="10"/>
  <c r="G287" i="10"/>
  <c r="G369" i="10"/>
  <c r="G250" i="10"/>
  <c r="G314" i="10"/>
  <c r="G358" i="10"/>
  <c r="G328" i="10"/>
  <c r="G253" i="10"/>
  <c r="G223" i="10"/>
  <c r="G279" i="10"/>
  <c r="G291" i="10"/>
  <c r="G367" i="10"/>
  <c r="G242" i="10"/>
  <c r="G351" i="10"/>
  <c r="G327" i="10"/>
  <c r="G365" i="10"/>
  <c r="G221" i="10"/>
  <c r="G215" i="10"/>
  <c r="G313" i="10"/>
  <c r="G297" i="10"/>
  <c r="G284" i="10"/>
  <c r="G296" i="10"/>
  <c r="G224" i="10"/>
  <c r="G276" i="10"/>
  <c r="G371" i="10"/>
  <c r="G269" i="10"/>
  <c r="G254" i="10"/>
  <c r="G359" i="10"/>
  <c r="G349" i="10"/>
  <c r="G288" i="10"/>
  <c r="G217" i="10"/>
  <c r="G326" i="10"/>
  <c r="G281" i="10"/>
  <c r="G255" i="10"/>
  <c r="G321" i="10"/>
  <c r="G352" i="10"/>
  <c r="G241" i="10"/>
  <c r="G357" i="10"/>
  <c r="G329" i="10"/>
  <c r="G324" i="10"/>
  <c r="G280" i="10"/>
  <c r="G356" i="10"/>
  <c r="G294" i="10"/>
  <c r="G238" i="10"/>
  <c r="G246" i="10" l="1"/>
  <c r="G332" i="10" s="1"/>
  <c r="G361" i="10" s="1"/>
  <c r="G373" i="10" s="1"/>
  <c r="H213" i="10"/>
  <c r="H216" i="10" l="1"/>
  <c r="H224" i="10"/>
  <c r="H221" i="10"/>
  <c r="H358" i="10"/>
  <c r="H355" i="10"/>
  <c r="H372" i="10"/>
  <c r="H315" i="10"/>
  <c r="H286" i="10"/>
  <c r="H243" i="10"/>
  <c r="H371" i="10"/>
  <c r="H244" i="10"/>
  <c r="H367" i="10"/>
  <c r="H297" i="10"/>
  <c r="H351" i="10"/>
  <c r="H293" i="10"/>
  <c r="H359" i="10"/>
  <c r="H272" i="10"/>
  <c r="H269" i="10"/>
  <c r="H255" i="10"/>
  <c r="H316" i="10"/>
  <c r="H271" i="10"/>
  <c r="H240" i="10"/>
  <c r="H314" i="10"/>
  <c r="H296" i="10"/>
  <c r="H353" i="10"/>
  <c r="H324" i="10"/>
  <c r="H368" i="10"/>
  <c r="H369" i="10"/>
  <c r="H322" i="10"/>
  <c r="H321" i="10"/>
  <c r="H320" i="10"/>
  <c r="H274" i="10"/>
  <c r="H249" i="10"/>
  <c r="H218" i="10"/>
  <c r="H270" i="10"/>
  <c r="H275" i="10"/>
  <c r="H254" i="10"/>
  <c r="H276" i="10"/>
  <c r="H284" i="10"/>
  <c r="H217" i="10"/>
  <c r="H327" i="10"/>
  <c r="H215" i="10"/>
  <c r="H223" i="10"/>
  <c r="H298" i="10"/>
  <c r="H252" i="10"/>
  <c r="H348" i="10"/>
  <c r="H290" i="10"/>
  <c r="H365" i="10"/>
  <c r="H287" i="10"/>
  <c r="H253" i="10"/>
  <c r="H248" i="10"/>
  <c r="H245" i="10"/>
  <c r="H285" i="10"/>
  <c r="H356" i="10"/>
  <c r="H350" i="10"/>
  <c r="H319" i="10"/>
  <c r="H242" i="10"/>
  <c r="H292" i="10"/>
  <c r="H283" i="10"/>
  <c r="H318" i="10"/>
  <c r="H225" i="10"/>
  <c r="H289" i="10"/>
  <c r="H281" i="10"/>
  <c r="H325" i="10"/>
  <c r="H278" i="10"/>
  <c r="H251" i="10"/>
  <c r="H360" i="10"/>
  <c r="H241" i="10"/>
  <c r="H300" i="10"/>
  <c r="H349" i="10"/>
  <c r="H279" i="10"/>
  <c r="H239" i="10"/>
  <c r="H291" i="10"/>
  <c r="H219" i="10"/>
  <c r="H370" i="10"/>
  <c r="H364" i="10"/>
  <c r="H299" i="10"/>
  <c r="H357" i="10"/>
  <c r="H250" i="10"/>
  <c r="H313" i="10"/>
  <c r="H330" i="10"/>
  <c r="H326" i="10"/>
  <c r="H329" i="10"/>
  <c r="H331" i="10"/>
  <c r="H222" i="10"/>
  <c r="H328" i="10"/>
  <c r="H366" i="10"/>
  <c r="H354" i="10"/>
  <c r="H363" i="10"/>
  <c r="H352" i="10"/>
  <c r="H273" i="10"/>
  <c r="H220" i="10"/>
  <c r="H294" i="10"/>
  <c r="H282" i="10"/>
  <c r="H317" i="10"/>
  <c r="H288" i="10"/>
  <c r="H280" i="10"/>
  <c r="H277" i="10"/>
  <c r="H214" i="10"/>
  <c r="H238" i="10"/>
  <c r="H246" i="10" s="1"/>
  <c r="H332" i="10" l="1"/>
  <c r="H361" i="10" s="1"/>
  <c r="H373" i="10" s="1"/>
  <c r="I214" i="10"/>
  <c r="I279" i="10" l="1"/>
  <c r="I367" i="10"/>
  <c r="I321" i="10"/>
  <c r="I299" i="10"/>
  <c r="I294" i="10"/>
  <c r="I225" i="10"/>
  <c r="I216" i="10"/>
  <c r="I293" i="10"/>
  <c r="I329" i="10"/>
  <c r="I282" i="10"/>
  <c r="I298" i="10"/>
  <c r="I313" i="10"/>
  <c r="I320" i="10"/>
  <c r="I350" i="10"/>
  <c r="I318" i="10"/>
  <c r="I314" i="10"/>
  <c r="I365" i="10"/>
  <c r="I354" i="10"/>
  <c r="I222" i="10"/>
  <c r="I221" i="10"/>
  <c r="I324" i="10"/>
  <c r="I286" i="10"/>
  <c r="I281" i="10"/>
  <c r="I317" i="10"/>
  <c r="I283" i="10"/>
  <c r="I241" i="10"/>
  <c r="I369" i="10"/>
  <c r="I372" i="10"/>
  <c r="I358" i="10"/>
  <c r="I278" i="10"/>
  <c r="I218" i="10"/>
  <c r="I250" i="10"/>
  <c r="I368" i="10"/>
  <c r="I245" i="10"/>
  <c r="I296" i="10"/>
  <c r="I364" i="10"/>
  <c r="I290" i="10"/>
  <c r="I272" i="10"/>
  <c r="I289" i="10"/>
  <c r="I370" i="10"/>
  <c r="I297" i="10"/>
  <c r="I300" i="10"/>
  <c r="I371" i="10"/>
  <c r="I223" i="10"/>
  <c r="I355" i="10"/>
  <c r="I287" i="10"/>
  <c r="I349" i="10"/>
  <c r="I284" i="10"/>
  <c r="I271" i="10"/>
  <c r="I238" i="10"/>
  <c r="I251" i="10"/>
  <c r="I291" i="10"/>
  <c r="I273" i="10"/>
  <c r="I243" i="10"/>
  <c r="I325" i="10"/>
  <c r="I366" i="10"/>
  <c r="I315" i="10"/>
  <c r="I348" i="10"/>
  <c r="I331" i="10"/>
  <c r="I360" i="10"/>
  <c r="I220" i="10"/>
  <c r="I316" i="10"/>
  <c r="I252" i="10"/>
  <c r="I239" i="10"/>
  <c r="I249" i="10"/>
  <c r="I356" i="10"/>
  <c r="I352" i="10"/>
  <c r="I248" i="10"/>
  <c r="I319" i="10"/>
  <c r="I255" i="10"/>
  <c r="I242" i="10"/>
  <c r="I353" i="10"/>
  <c r="I277" i="10"/>
  <c r="I217" i="10"/>
  <c r="I322" i="10"/>
  <c r="I292" i="10"/>
  <c r="I363" i="10"/>
  <c r="I280" i="10"/>
  <c r="I270" i="10"/>
  <c r="I244" i="10"/>
  <c r="I327" i="10"/>
  <c r="I269" i="10"/>
  <c r="I351" i="10"/>
  <c r="I326" i="10"/>
  <c r="I359" i="10"/>
  <c r="I328" i="10"/>
  <c r="I253" i="10"/>
  <c r="I254" i="10"/>
  <c r="I276" i="10"/>
  <c r="I224" i="10"/>
  <c r="I357" i="10"/>
  <c r="I219" i="10"/>
  <c r="I275" i="10"/>
  <c r="I274" i="10"/>
  <c r="I330" i="10"/>
  <c r="I240" i="10"/>
  <c r="I288" i="10"/>
  <c r="I285" i="10"/>
  <c r="I215" i="10"/>
  <c r="J215" i="10" l="1"/>
  <c r="I246" i="10"/>
  <c r="I332" i="10" s="1"/>
  <c r="I361" i="10" s="1"/>
  <c r="I373" i="10" s="1"/>
  <c r="J368" i="10" l="1"/>
  <c r="J314" i="10"/>
  <c r="J363" i="10"/>
  <c r="J218" i="10"/>
  <c r="J292" i="10"/>
  <c r="J329" i="10"/>
  <c r="J287" i="10"/>
  <c r="J255" i="10"/>
  <c r="J318" i="10"/>
  <c r="J239" i="10"/>
  <c r="J320" i="10"/>
  <c r="J240" i="10"/>
  <c r="J364" i="10"/>
  <c r="J369" i="10"/>
  <c r="J371" i="10"/>
  <c r="J220" i="10"/>
  <c r="J349" i="10"/>
  <c r="J288" i="10"/>
  <c r="J359" i="10"/>
  <c r="J280" i="10"/>
  <c r="J243" i="10"/>
  <c r="J322" i="10"/>
  <c r="J224" i="10"/>
  <c r="J245" i="10"/>
  <c r="J319" i="10"/>
  <c r="J290" i="10"/>
  <c r="J221" i="10"/>
  <c r="J357" i="10"/>
  <c r="J270" i="10"/>
  <c r="J277" i="10"/>
  <c r="J222" i="10"/>
  <c r="J355" i="10"/>
  <c r="J366" i="10"/>
  <c r="J278" i="10"/>
  <c r="J325" i="10"/>
  <c r="J251" i="10"/>
  <c r="J285" i="10"/>
  <c r="J223" i="10"/>
  <c r="J330" i="10"/>
  <c r="J317" i="10"/>
  <c r="J324" i="10"/>
  <c r="J254" i="10"/>
  <c r="J365" i="10"/>
  <c r="J351" i="10"/>
  <c r="J372" i="10"/>
  <c r="J300" i="10"/>
  <c r="J282" i="10"/>
  <c r="J321" i="10"/>
  <c r="J238" i="10"/>
  <c r="J297" i="10"/>
  <c r="J248" i="10"/>
  <c r="J313" i="10"/>
  <c r="J271" i="10"/>
  <c r="J331" i="10"/>
  <c r="J244" i="10"/>
  <c r="J279" i="10"/>
  <c r="J298" i="10"/>
  <c r="J294" i="10"/>
  <c r="J273" i="10"/>
  <c r="J328" i="10"/>
  <c r="J315" i="10"/>
  <c r="J286" i="10"/>
  <c r="J354" i="10"/>
  <c r="J269" i="10"/>
  <c r="J358" i="10"/>
  <c r="J225" i="10"/>
  <c r="J241" i="10"/>
  <c r="J293" i="10"/>
  <c r="J252" i="10"/>
  <c r="J327" i="10"/>
  <c r="J283" i="10"/>
  <c r="J367" i="10"/>
  <c r="J275" i="10"/>
  <c r="J291" i="10"/>
  <c r="J296" i="10"/>
  <c r="J253" i="10"/>
  <c r="J348" i="10"/>
  <c r="J352" i="10"/>
  <c r="J281" i="10"/>
  <c r="J219" i="10"/>
  <c r="J242" i="10"/>
  <c r="J350" i="10"/>
  <c r="J353" i="10"/>
  <c r="J316" i="10"/>
  <c r="J356" i="10"/>
  <c r="J217" i="10"/>
  <c r="J289" i="10"/>
  <c r="J249" i="10"/>
  <c r="J250" i="10"/>
  <c r="J326" i="10"/>
  <c r="J272" i="10"/>
  <c r="J274" i="10"/>
  <c r="J360" i="10"/>
  <c r="J299" i="10"/>
  <c r="J276" i="10"/>
  <c r="J370" i="10"/>
  <c r="J284" i="10"/>
  <c r="J216" i="10"/>
  <c r="D405" i="10" l="1"/>
  <c r="J246" i="10"/>
  <c r="J332" i="10" s="1"/>
  <c r="J361" i="10" s="1"/>
  <c r="J373" i="10" s="1"/>
  <c r="D516" i="10" l="1"/>
  <c r="D482" i="10"/>
  <c r="D559" i="10"/>
  <c r="D412" i="10"/>
  <c r="D537" i="10"/>
  <c r="D505" i="10"/>
  <c r="D409" i="10"/>
  <c r="D414" i="10"/>
  <c r="D437" i="10"/>
  <c r="D432" i="10"/>
  <c r="D407" i="10"/>
  <c r="D557" i="10"/>
  <c r="D440" i="10"/>
  <c r="D476" i="10"/>
  <c r="D469" i="10"/>
  <c r="D484" i="10"/>
  <c r="D514" i="10"/>
  <c r="D433" i="10"/>
  <c r="D547" i="10"/>
  <c r="D508" i="10"/>
  <c r="D551" i="10"/>
  <c r="D460" i="10"/>
  <c r="D552" i="10"/>
  <c r="D560" i="10"/>
  <c r="D470" i="10"/>
  <c r="D477" i="10"/>
  <c r="D515" i="10"/>
  <c r="D517" i="10"/>
  <c r="D408" i="10"/>
  <c r="D513" i="10"/>
  <c r="D474" i="10"/>
  <c r="D442" i="10"/>
  <c r="D542" i="10"/>
  <c r="D539" i="10"/>
  <c r="D431" i="10"/>
  <c r="D475" i="10"/>
  <c r="D465" i="10"/>
  <c r="D413" i="10"/>
  <c r="D483" i="10"/>
  <c r="D506" i="10"/>
  <c r="D503" i="10"/>
  <c r="D546" i="10"/>
  <c r="D489" i="10"/>
  <c r="D410" i="10"/>
  <c r="D479" i="10"/>
  <c r="D441" i="10"/>
  <c r="D502" i="10"/>
  <c r="D481" i="10"/>
  <c r="D519" i="10"/>
  <c r="D518" i="10"/>
  <c r="D556" i="10"/>
  <c r="D485" i="10"/>
  <c r="D459" i="10"/>
  <c r="D461" i="10"/>
  <c r="D510" i="10"/>
  <c r="D438" i="10"/>
  <c r="D544" i="10"/>
  <c r="D430" i="10"/>
  <c r="D464" i="10"/>
  <c r="D468" i="10"/>
  <c r="D486" i="10"/>
  <c r="D558" i="10"/>
  <c r="D471" i="10"/>
  <c r="D520" i="10"/>
  <c r="D545" i="10"/>
  <c r="D507" i="10"/>
  <c r="D538" i="10"/>
  <c r="D536" i="10"/>
  <c r="D553" i="10"/>
  <c r="D554" i="10"/>
  <c r="D543" i="10"/>
  <c r="D462" i="10"/>
  <c r="D439" i="10"/>
  <c r="D458" i="10"/>
  <c r="D487" i="10"/>
  <c r="D429" i="10"/>
  <c r="D411" i="10"/>
  <c r="D555" i="10"/>
  <c r="D466" i="10"/>
  <c r="D472" i="10"/>
  <c r="D504" i="10"/>
  <c r="D444" i="10"/>
  <c r="D463" i="10"/>
  <c r="D509" i="10"/>
  <c r="D434" i="10"/>
  <c r="D443" i="10"/>
  <c r="D540" i="10"/>
  <c r="D473" i="10"/>
  <c r="D478" i="10"/>
  <c r="D511" i="10"/>
  <c r="D428" i="10"/>
  <c r="D488" i="10"/>
  <c r="D541" i="10"/>
  <c r="D480" i="10"/>
  <c r="D548" i="10"/>
  <c r="D467" i="10"/>
  <c r="D427" i="10"/>
  <c r="D406" i="10"/>
  <c r="D435" i="10" l="1"/>
  <c r="D521" i="10"/>
  <c r="D549" i="10" s="1"/>
  <c r="D561" i="10" s="1"/>
  <c r="E406" i="10"/>
  <c r="E541" i="10" l="1"/>
  <c r="E516" i="10"/>
  <c r="E439" i="10"/>
  <c r="E517" i="10"/>
  <c r="E458" i="10"/>
  <c r="E503" i="10"/>
  <c r="E408" i="10"/>
  <c r="E432" i="10"/>
  <c r="E430" i="10"/>
  <c r="E461" i="10"/>
  <c r="E480" i="10"/>
  <c r="E511" i="10"/>
  <c r="E483" i="10"/>
  <c r="E513" i="10"/>
  <c r="E459" i="10"/>
  <c r="E557" i="10"/>
  <c r="E413" i="10"/>
  <c r="E489" i="10"/>
  <c r="E433" i="10"/>
  <c r="E429" i="10"/>
  <c r="E476" i="10"/>
  <c r="E552" i="10"/>
  <c r="E444" i="10"/>
  <c r="E462" i="10"/>
  <c r="E544" i="10"/>
  <c r="E412" i="10"/>
  <c r="E463" i="10"/>
  <c r="E484" i="10"/>
  <c r="E555" i="10"/>
  <c r="E443" i="10"/>
  <c r="E519" i="10"/>
  <c r="E558" i="10"/>
  <c r="E543" i="10"/>
  <c r="E464" i="10"/>
  <c r="E428" i="10"/>
  <c r="E434" i="10"/>
  <c r="E548" i="10"/>
  <c r="E487" i="10"/>
  <c r="E506" i="10"/>
  <c r="E507" i="10"/>
  <c r="E442" i="10"/>
  <c r="E560" i="10"/>
  <c r="E546" i="10"/>
  <c r="E485" i="10"/>
  <c r="E467" i="10"/>
  <c r="E468" i="10"/>
  <c r="E551" i="10"/>
  <c r="E427" i="10"/>
  <c r="E542" i="10"/>
  <c r="E502" i="10"/>
  <c r="E470" i="10"/>
  <c r="E539" i="10"/>
  <c r="E471" i="10"/>
  <c r="E479" i="10"/>
  <c r="E514" i="10"/>
  <c r="E441" i="10"/>
  <c r="E437" i="10"/>
  <c r="E472" i="10"/>
  <c r="E520" i="10"/>
  <c r="E481" i="10"/>
  <c r="E482" i="10"/>
  <c r="E504" i="10"/>
  <c r="E515" i="10"/>
  <c r="E438" i="10"/>
  <c r="E478" i="10"/>
  <c r="E547" i="10"/>
  <c r="E488" i="10"/>
  <c r="E414" i="10"/>
  <c r="E509" i="10"/>
  <c r="E505" i="10"/>
  <c r="E460" i="10"/>
  <c r="E540" i="10"/>
  <c r="E554" i="10"/>
  <c r="E473" i="10"/>
  <c r="E556" i="10"/>
  <c r="E477" i="10"/>
  <c r="E553" i="10"/>
  <c r="E466" i="10"/>
  <c r="E537" i="10"/>
  <c r="E486" i="10"/>
  <c r="E411" i="10"/>
  <c r="E410" i="10"/>
  <c r="E474" i="10"/>
  <c r="E440" i="10"/>
  <c r="E469" i="10"/>
  <c r="E510" i="10"/>
  <c r="E559" i="10"/>
  <c r="E431" i="10"/>
  <c r="E545" i="10"/>
  <c r="E409" i="10"/>
  <c r="E465" i="10"/>
  <c r="E475" i="10"/>
  <c r="E508" i="10"/>
  <c r="E536" i="10"/>
  <c r="E538" i="10"/>
  <c r="E518" i="10"/>
  <c r="E407" i="10"/>
  <c r="F407" i="10" l="1"/>
  <c r="E435" i="10"/>
  <c r="E521" i="10" s="1"/>
  <c r="E549" i="10" s="1"/>
  <c r="E561" i="10" s="1"/>
  <c r="F411" i="10" l="1"/>
  <c r="F540" i="10"/>
  <c r="F470" i="10"/>
  <c r="F413" i="10"/>
  <c r="F484" i="10"/>
  <c r="F468" i="10"/>
  <c r="F544" i="10"/>
  <c r="F430" i="10"/>
  <c r="F539" i="10"/>
  <c r="F469" i="10"/>
  <c r="F479" i="10"/>
  <c r="F515" i="10"/>
  <c r="F483" i="10"/>
  <c r="F463" i="10"/>
  <c r="F434" i="10"/>
  <c r="F478" i="10"/>
  <c r="F538" i="10"/>
  <c r="F488" i="10"/>
  <c r="F551" i="10"/>
  <c r="F473" i="10"/>
  <c r="F442" i="10"/>
  <c r="F541" i="10"/>
  <c r="F432" i="10"/>
  <c r="F459" i="10"/>
  <c r="F518" i="10"/>
  <c r="F543" i="10"/>
  <c r="F554" i="10"/>
  <c r="F475" i="10"/>
  <c r="F510" i="10"/>
  <c r="F440" i="10"/>
  <c r="F462" i="10"/>
  <c r="F487" i="10"/>
  <c r="F444" i="10"/>
  <c r="F505" i="10"/>
  <c r="F536" i="10"/>
  <c r="F506" i="10"/>
  <c r="F552" i="10"/>
  <c r="F556" i="10"/>
  <c r="F555" i="10"/>
  <c r="F489" i="10"/>
  <c r="F439" i="10"/>
  <c r="F441" i="10"/>
  <c r="F477" i="10"/>
  <c r="F476" i="10"/>
  <c r="F428" i="10"/>
  <c r="F472" i="10"/>
  <c r="F486" i="10"/>
  <c r="F516" i="10"/>
  <c r="F546" i="10"/>
  <c r="F431" i="10"/>
  <c r="F542" i="10"/>
  <c r="F537" i="10"/>
  <c r="F545" i="10"/>
  <c r="F502" i="10"/>
  <c r="F520" i="10"/>
  <c r="F553" i="10"/>
  <c r="F517" i="10"/>
  <c r="F508" i="10"/>
  <c r="F412" i="10"/>
  <c r="F557" i="10"/>
  <c r="F503" i="10"/>
  <c r="F558" i="10"/>
  <c r="F514" i="10"/>
  <c r="F548" i="10"/>
  <c r="F471" i="10"/>
  <c r="F513" i="10"/>
  <c r="F482" i="10"/>
  <c r="F443" i="10"/>
  <c r="F474" i="10"/>
  <c r="F507" i="10"/>
  <c r="F466" i="10"/>
  <c r="F480" i="10"/>
  <c r="F438" i="10"/>
  <c r="F547" i="10"/>
  <c r="F504" i="10"/>
  <c r="F458" i="10"/>
  <c r="F409" i="10"/>
  <c r="F460" i="10"/>
  <c r="F511" i="10"/>
  <c r="F429" i="10"/>
  <c r="F461" i="10"/>
  <c r="F414" i="10"/>
  <c r="F559" i="10"/>
  <c r="F509" i="10"/>
  <c r="F410" i="10"/>
  <c r="F481" i="10"/>
  <c r="F519" i="10"/>
  <c r="F467" i="10"/>
  <c r="F465" i="10"/>
  <c r="F464" i="10"/>
  <c r="F437" i="10"/>
  <c r="F560" i="10"/>
  <c r="F485" i="10"/>
  <c r="F433" i="10"/>
  <c r="F427" i="10"/>
  <c r="F408" i="10"/>
  <c r="F435" i="10" l="1"/>
  <c r="F521" i="10" s="1"/>
  <c r="F549" i="10" s="1"/>
  <c r="F561" i="10" s="1"/>
  <c r="G408" i="10"/>
  <c r="G431" i="10" l="1"/>
  <c r="G487" i="10"/>
  <c r="G411" i="10"/>
  <c r="G442" i="10"/>
  <c r="G513" i="10"/>
  <c r="G430" i="10"/>
  <c r="G502" i="10"/>
  <c r="G560" i="10"/>
  <c r="G458" i="10"/>
  <c r="G510" i="10"/>
  <c r="G557" i="10"/>
  <c r="G541" i="10"/>
  <c r="G547" i="10"/>
  <c r="G536" i="10"/>
  <c r="G505" i="10"/>
  <c r="G460" i="10"/>
  <c r="G478" i="10"/>
  <c r="G481" i="10"/>
  <c r="G433" i="10"/>
  <c r="G511" i="10"/>
  <c r="G483" i="10"/>
  <c r="G558" i="10"/>
  <c r="G548" i="10"/>
  <c r="G477" i="10"/>
  <c r="G504" i="10"/>
  <c r="G552" i="10"/>
  <c r="G555" i="10"/>
  <c r="G475" i="10"/>
  <c r="G441" i="10"/>
  <c r="G514" i="10"/>
  <c r="G507" i="10"/>
  <c r="G539" i="10"/>
  <c r="G462" i="10"/>
  <c r="G516" i="10"/>
  <c r="G489" i="10"/>
  <c r="G553" i="10"/>
  <c r="G506" i="10"/>
  <c r="G551" i="10"/>
  <c r="G476" i="10"/>
  <c r="G543" i="10"/>
  <c r="G503" i="10"/>
  <c r="G464" i="10"/>
  <c r="G443" i="10"/>
  <c r="G544" i="10"/>
  <c r="G554" i="10"/>
  <c r="G518" i="10"/>
  <c r="G461" i="10"/>
  <c r="G559" i="10"/>
  <c r="G479" i="10"/>
  <c r="G438" i="10"/>
  <c r="G545" i="10"/>
  <c r="G480" i="10"/>
  <c r="G410" i="10"/>
  <c r="G538" i="10"/>
  <c r="G520" i="10"/>
  <c r="G429" i="10"/>
  <c r="G432" i="10"/>
  <c r="G414" i="10"/>
  <c r="G537" i="10"/>
  <c r="G508" i="10"/>
  <c r="G509" i="10"/>
  <c r="G474" i="10"/>
  <c r="G413" i="10"/>
  <c r="G488" i="10"/>
  <c r="G428" i="10"/>
  <c r="G468" i="10"/>
  <c r="G482" i="10"/>
  <c r="G467" i="10"/>
  <c r="G473" i="10"/>
  <c r="G459" i="10"/>
  <c r="G515" i="10"/>
  <c r="G472" i="10"/>
  <c r="G540" i="10"/>
  <c r="G437" i="10"/>
  <c r="G556" i="10"/>
  <c r="G444" i="10"/>
  <c r="G519" i="10"/>
  <c r="G466" i="10"/>
  <c r="G542" i="10"/>
  <c r="G469" i="10"/>
  <c r="G471" i="10"/>
  <c r="G486" i="10"/>
  <c r="G434" i="10"/>
  <c r="G439" i="10"/>
  <c r="G463" i="10"/>
  <c r="G465" i="10"/>
  <c r="G470" i="10"/>
  <c r="G440" i="10"/>
  <c r="G484" i="10"/>
  <c r="G517" i="10"/>
  <c r="G485" i="10"/>
  <c r="G546" i="10"/>
  <c r="G412" i="10"/>
  <c r="G427" i="10"/>
  <c r="G409" i="10"/>
  <c r="G435" i="10" l="1"/>
  <c r="G521" i="10" s="1"/>
  <c r="G549" i="10" s="1"/>
  <c r="G561" i="10" s="1"/>
  <c r="H409" i="10"/>
  <c r="H413" i="10" l="1"/>
  <c r="H477" i="10"/>
  <c r="H431" i="10"/>
  <c r="H485" i="10"/>
  <c r="H466" i="10"/>
  <c r="H559" i="10"/>
  <c r="H511" i="10"/>
  <c r="H412" i="10"/>
  <c r="H541" i="10"/>
  <c r="H443" i="10"/>
  <c r="H473" i="10"/>
  <c r="H505" i="10"/>
  <c r="H478" i="10"/>
  <c r="H440" i="10"/>
  <c r="H558" i="10"/>
  <c r="H553" i="10"/>
  <c r="H547" i="10"/>
  <c r="H556" i="10"/>
  <c r="H510" i="10"/>
  <c r="H464" i="10"/>
  <c r="H482" i="10"/>
  <c r="H434" i="10"/>
  <c r="H542" i="10"/>
  <c r="H518" i="10"/>
  <c r="H480" i="10"/>
  <c r="H481" i="10"/>
  <c r="H484" i="10"/>
  <c r="H428" i="10"/>
  <c r="H483" i="10"/>
  <c r="H479" i="10"/>
  <c r="H502" i="10"/>
  <c r="H433" i="10"/>
  <c r="H545" i="10"/>
  <c r="H551" i="10"/>
  <c r="H544" i="10"/>
  <c r="H468" i="10"/>
  <c r="H540" i="10"/>
  <c r="H516" i="10"/>
  <c r="H519" i="10"/>
  <c r="H548" i="10"/>
  <c r="H439" i="10"/>
  <c r="H508" i="10"/>
  <c r="H469" i="10"/>
  <c r="H555" i="10"/>
  <c r="H437" i="10"/>
  <c r="H462" i="10"/>
  <c r="H509" i="10"/>
  <c r="H429" i="10"/>
  <c r="H506" i="10"/>
  <c r="H414" i="10"/>
  <c r="H459" i="10"/>
  <c r="H458" i="10"/>
  <c r="H503" i="10"/>
  <c r="H514" i="10"/>
  <c r="H471" i="10"/>
  <c r="H465" i="10"/>
  <c r="H438" i="10"/>
  <c r="H486" i="10"/>
  <c r="H536" i="10"/>
  <c r="H539" i="10"/>
  <c r="H444" i="10"/>
  <c r="H487" i="10"/>
  <c r="H470" i="10"/>
  <c r="H557" i="10"/>
  <c r="H488" i="10"/>
  <c r="H560" i="10"/>
  <c r="H515" i="10"/>
  <c r="H476" i="10"/>
  <c r="H520" i="10"/>
  <c r="H475" i="10"/>
  <c r="H460" i="10"/>
  <c r="H538" i="10"/>
  <c r="H543" i="10"/>
  <c r="H442" i="10"/>
  <c r="H504" i="10"/>
  <c r="H507" i="10"/>
  <c r="H517" i="10"/>
  <c r="H513" i="10"/>
  <c r="H537" i="10"/>
  <c r="H489" i="10"/>
  <c r="H472" i="10"/>
  <c r="H411" i="10"/>
  <c r="H441" i="10"/>
  <c r="H461" i="10"/>
  <c r="H552" i="10"/>
  <c r="H467" i="10"/>
  <c r="H554" i="10"/>
  <c r="H463" i="10"/>
  <c r="H430" i="10"/>
  <c r="H432" i="10"/>
  <c r="H546" i="10"/>
  <c r="H474" i="10"/>
  <c r="H427" i="10"/>
  <c r="H410" i="10"/>
  <c r="I410" i="10" l="1"/>
  <c r="H435" i="10"/>
  <c r="H521" i="10" s="1"/>
  <c r="H549" i="10" s="1"/>
  <c r="H561" i="10" s="1"/>
  <c r="I511" i="10" l="1"/>
  <c r="I485" i="10"/>
  <c r="I541" i="10"/>
  <c r="I459" i="10"/>
  <c r="I443" i="10"/>
  <c r="I442" i="10"/>
  <c r="I434" i="10"/>
  <c r="I472" i="10"/>
  <c r="I546" i="10"/>
  <c r="I466" i="10"/>
  <c r="I433" i="10"/>
  <c r="I516" i="10"/>
  <c r="I553" i="10"/>
  <c r="I489" i="10"/>
  <c r="I554" i="10"/>
  <c r="I536" i="10"/>
  <c r="I465" i="10"/>
  <c r="I476" i="10"/>
  <c r="I555" i="10"/>
  <c r="I486" i="10"/>
  <c r="I484" i="10"/>
  <c r="I538" i="10"/>
  <c r="I507" i="10"/>
  <c r="I468" i="10"/>
  <c r="I469" i="10"/>
  <c r="I544" i="10"/>
  <c r="I560" i="10"/>
  <c r="I556" i="10"/>
  <c r="I505" i="10"/>
  <c r="I510" i="10"/>
  <c r="I480" i="10"/>
  <c r="I502" i="10"/>
  <c r="I508" i="10"/>
  <c r="I487" i="10"/>
  <c r="I474" i="10"/>
  <c r="I539" i="10"/>
  <c r="I413" i="10"/>
  <c r="I504" i="10"/>
  <c r="I428" i="10"/>
  <c r="I552" i="10"/>
  <c r="I444" i="10"/>
  <c r="I483" i="10"/>
  <c r="I463" i="10"/>
  <c r="I520" i="10"/>
  <c r="I429" i="10"/>
  <c r="I462" i="10"/>
  <c r="I440" i="10"/>
  <c r="I432" i="10"/>
  <c r="I488" i="10"/>
  <c r="I517" i="10"/>
  <c r="I467" i="10"/>
  <c r="I542" i="10"/>
  <c r="I475" i="10"/>
  <c r="I431" i="10"/>
  <c r="I412" i="10"/>
  <c r="I506" i="10"/>
  <c r="I519" i="10"/>
  <c r="I540" i="10"/>
  <c r="I551" i="10"/>
  <c r="I503" i="10"/>
  <c r="I430" i="10"/>
  <c r="I470" i="10"/>
  <c r="I478" i="10"/>
  <c r="I509" i="10"/>
  <c r="I543" i="10"/>
  <c r="I473" i="10"/>
  <c r="I515" i="10"/>
  <c r="I545" i="10"/>
  <c r="I559" i="10"/>
  <c r="I471" i="10"/>
  <c r="I479" i="10"/>
  <c r="I414" i="10"/>
  <c r="I557" i="10"/>
  <c r="I547" i="10"/>
  <c r="I458" i="10"/>
  <c r="I477" i="10"/>
  <c r="I438" i="10"/>
  <c r="I514" i="10"/>
  <c r="I481" i="10"/>
  <c r="I441" i="10"/>
  <c r="I518" i="10"/>
  <c r="I548" i="10"/>
  <c r="I437" i="10"/>
  <c r="I537" i="10"/>
  <c r="I482" i="10"/>
  <c r="I460" i="10"/>
  <c r="I464" i="10"/>
  <c r="I513" i="10"/>
  <c r="I439" i="10"/>
  <c r="I558" i="10"/>
  <c r="I461" i="10"/>
  <c r="I427" i="10"/>
  <c r="I435" i="10" s="1"/>
  <c r="I411" i="10"/>
  <c r="I521" i="10" l="1"/>
  <c r="I549" i="10" s="1"/>
  <c r="I561" i="10" s="1"/>
  <c r="D598" i="10"/>
  <c r="D601" i="10" l="1"/>
  <c r="D663" i="10"/>
  <c r="D726" i="10"/>
  <c r="D668" i="10"/>
  <c r="D652" i="10"/>
  <c r="D670" i="10"/>
  <c r="D742" i="10"/>
  <c r="D737" i="10"/>
  <c r="D697" i="10"/>
  <c r="D700" i="10"/>
  <c r="D696" i="10"/>
  <c r="D664" i="10"/>
  <c r="D666" i="10"/>
  <c r="D691" i="10"/>
  <c r="D703" i="10"/>
  <c r="D676" i="10"/>
  <c r="D655" i="10"/>
  <c r="D645" i="10"/>
  <c r="D694" i="10"/>
  <c r="D743" i="10"/>
  <c r="D689" i="10"/>
  <c r="D674" i="10"/>
  <c r="D735" i="10"/>
  <c r="D733" i="10"/>
  <c r="D653" i="10"/>
  <c r="D647" i="10"/>
  <c r="D654" i="10"/>
  <c r="D705" i="10"/>
  <c r="D739" i="10"/>
  <c r="D728" i="10"/>
  <c r="D747" i="10"/>
  <c r="D693" i="10"/>
  <c r="D651" i="10"/>
  <c r="D723" i="10"/>
  <c r="D727" i="10"/>
  <c r="D646" i="10"/>
  <c r="D661" i="10"/>
  <c r="D740" i="10"/>
  <c r="D744" i="10"/>
  <c r="D617" i="10"/>
  <c r="D732" i="10"/>
  <c r="D619" i="10"/>
  <c r="D701" i="10"/>
  <c r="D620" i="10"/>
  <c r="D725" i="10"/>
  <c r="D731" i="10"/>
  <c r="D626" i="10"/>
  <c r="D628" i="10"/>
  <c r="D624" i="10"/>
  <c r="D631" i="10"/>
  <c r="D600" i="10"/>
  <c r="D649" i="10"/>
  <c r="D656" i="10"/>
  <c r="D746" i="10"/>
  <c r="D741" i="10"/>
  <c r="D658" i="10"/>
  <c r="D660" i="10"/>
  <c r="D695" i="10"/>
  <c r="D690" i="10"/>
  <c r="D724" i="10"/>
  <c r="D673" i="10"/>
  <c r="D675" i="10"/>
  <c r="D659" i="10"/>
  <c r="D706" i="10"/>
  <c r="D730" i="10"/>
  <c r="D702" i="10"/>
  <c r="D692" i="10"/>
  <c r="D657" i="10"/>
  <c r="D650" i="10"/>
  <c r="D738" i="10"/>
  <c r="D729" i="10"/>
  <c r="D667" i="10"/>
  <c r="D648" i="10"/>
  <c r="D745" i="10"/>
  <c r="D627" i="10"/>
  <c r="D698" i="10"/>
  <c r="D669" i="10"/>
  <c r="D704" i="10"/>
  <c r="D599" i="10"/>
  <c r="D614" i="10"/>
  <c r="D662" i="10"/>
  <c r="D665" i="10"/>
  <c r="D672" i="10"/>
  <c r="D734" i="10"/>
  <c r="D616" i="10"/>
  <c r="D707" i="10"/>
  <c r="D618" i="10"/>
  <c r="D621" i="10"/>
  <c r="D615" i="10"/>
  <c r="D625" i="10"/>
  <c r="D630" i="10"/>
  <c r="D629" i="10"/>
  <c r="E599" i="10" l="1"/>
  <c r="D622" i="10"/>
  <c r="D708" i="10" s="1"/>
  <c r="D736" i="10" s="1"/>
  <c r="D748" i="10" s="1"/>
  <c r="E662" i="10" l="1"/>
  <c r="E701" i="10"/>
  <c r="E629" i="10"/>
  <c r="E739" i="10"/>
  <c r="E694" i="10"/>
  <c r="E698" i="10"/>
  <c r="E627" i="10"/>
  <c r="E628" i="10"/>
  <c r="E617" i="10"/>
  <c r="E705" i="10"/>
  <c r="E726" i="10"/>
  <c r="E618" i="10"/>
  <c r="E729" i="10"/>
  <c r="E737" i="10"/>
  <c r="E673" i="10"/>
  <c r="E621" i="10"/>
  <c r="E624" i="10"/>
  <c r="E700" i="10"/>
  <c r="E665" i="10"/>
  <c r="E744" i="10"/>
  <c r="E626" i="10"/>
  <c r="E728" i="10"/>
  <c r="E690" i="10"/>
  <c r="E672" i="10"/>
  <c r="E661" i="10"/>
  <c r="E724" i="10"/>
  <c r="E664" i="10"/>
  <c r="E735" i="10"/>
  <c r="E668" i="10"/>
  <c r="E659" i="10"/>
  <c r="E649" i="10"/>
  <c r="E730" i="10"/>
  <c r="E747" i="10"/>
  <c r="E727" i="10"/>
  <c r="E675" i="10"/>
  <c r="E732" i="10"/>
  <c r="E741" i="10"/>
  <c r="E663" i="10"/>
  <c r="E691" i="10"/>
  <c r="E615" i="10"/>
  <c r="E706" i="10"/>
  <c r="E696" i="10"/>
  <c r="E619" i="10"/>
  <c r="E652" i="10"/>
  <c r="E614" i="10"/>
  <c r="E600" i="10"/>
  <c r="E666" i="10"/>
  <c r="E650" i="10"/>
  <c r="E669" i="10"/>
  <c r="E670" i="10"/>
  <c r="E740" i="10"/>
  <c r="E738" i="10"/>
  <c r="E746" i="10"/>
  <c r="E704" i="10"/>
  <c r="E620" i="10"/>
  <c r="E630" i="10"/>
  <c r="E674" i="10"/>
  <c r="E697" i="10"/>
  <c r="E743" i="10"/>
  <c r="E731" i="10"/>
  <c r="E631" i="10"/>
  <c r="E733" i="10"/>
  <c r="E616" i="10"/>
  <c r="E702" i="10"/>
  <c r="E601" i="10"/>
  <c r="E695" i="10"/>
  <c r="E625" i="10"/>
  <c r="E745" i="10"/>
  <c r="E689" i="10"/>
  <c r="E703" i="10"/>
  <c r="E654" i="10"/>
  <c r="E742" i="10"/>
  <c r="E667" i="10"/>
  <c r="E725" i="10"/>
  <c r="E657" i="10"/>
  <c r="E651" i="10"/>
  <c r="E646" i="10"/>
  <c r="E693" i="10"/>
  <c r="E723" i="10"/>
  <c r="E692" i="10"/>
  <c r="E648" i="10"/>
  <c r="E658" i="10"/>
  <c r="E645" i="10"/>
  <c r="E656" i="10"/>
  <c r="E660" i="10"/>
  <c r="E734" i="10"/>
  <c r="E653" i="10"/>
  <c r="E676" i="10"/>
  <c r="E655" i="10"/>
  <c r="E707" i="10"/>
  <c r="E647" i="10"/>
  <c r="E622" i="10" l="1"/>
  <c r="E708" i="10"/>
  <c r="E736" i="10" s="1"/>
  <c r="E748" i="10" s="1"/>
  <c r="F600" i="10"/>
  <c r="F668" i="10" l="1"/>
  <c r="F658" i="10"/>
  <c r="F646" i="10"/>
  <c r="F647" i="10"/>
  <c r="F648" i="10"/>
  <c r="F654" i="10"/>
  <c r="F657" i="10"/>
  <c r="F669" i="10"/>
  <c r="F621" i="10"/>
  <c r="F707" i="10"/>
  <c r="F656" i="10"/>
  <c r="F624" i="10"/>
  <c r="F620" i="10"/>
  <c r="F626" i="10"/>
  <c r="F616" i="10"/>
  <c r="F690" i="10"/>
  <c r="F629" i="10"/>
  <c r="F747" i="10"/>
  <c r="F649" i="10"/>
  <c r="F673" i="10"/>
  <c r="F628" i="10"/>
  <c r="F743" i="10"/>
  <c r="F653" i="10"/>
  <c r="F698" i="10"/>
  <c r="F729" i="10"/>
  <c r="F665" i="10"/>
  <c r="F689" i="10"/>
  <c r="F731" i="10"/>
  <c r="F727" i="10"/>
  <c r="F674" i="10"/>
  <c r="F734" i="10"/>
  <c r="F705" i="10"/>
  <c r="F615" i="10"/>
  <c r="F676" i="10"/>
  <c r="F725" i="10"/>
  <c r="F652" i="10"/>
  <c r="F697" i="10"/>
  <c r="F661" i="10"/>
  <c r="F693" i="10"/>
  <c r="F728" i="10"/>
  <c r="F692" i="10"/>
  <c r="F696" i="10"/>
  <c r="F744" i="10"/>
  <c r="F630" i="10"/>
  <c r="F614" i="10"/>
  <c r="F601" i="10"/>
  <c r="F627" i="10"/>
  <c r="F726" i="10"/>
  <c r="F655" i="10"/>
  <c r="F660" i="10"/>
  <c r="F745" i="10"/>
  <c r="F724" i="10"/>
  <c r="F730" i="10"/>
  <c r="F738" i="10"/>
  <c r="F695" i="10"/>
  <c r="F651" i="10"/>
  <c r="F700" i="10"/>
  <c r="F691" i="10"/>
  <c r="F732" i="10"/>
  <c r="F702" i="10"/>
  <c r="F741" i="10"/>
  <c r="F723" i="10"/>
  <c r="F740" i="10"/>
  <c r="F664" i="10"/>
  <c r="F739" i="10"/>
  <c r="F706" i="10"/>
  <c r="F746" i="10"/>
  <c r="F742" i="10"/>
  <c r="F733" i="10"/>
  <c r="F667" i="10"/>
  <c r="F704" i="10"/>
  <c r="F737" i="10"/>
  <c r="F645" i="10"/>
  <c r="F703" i="10"/>
  <c r="F701" i="10"/>
  <c r="F631" i="10"/>
  <c r="F663" i="10"/>
  <c r="F666" i="10"/>
  <c r="F619" i="10"/>
  <c r="F662" i="10"/>
  <c r="F675" i="10"/>
  <c r="F694" i="10"/>
  <c r="F659" i="10"/>
  <c r="F670" i="10"/>
  <c r="F672" i="10"/>
  <c r="F617" i="10"/>
  <c r="F625" i="10"/>
  <c r="F618" i="10"/>
  <c r="F650" i="10"/>
  <c r="F735" i="10"/>
  <c r="F622" i="10" l="1"/>
  <c r="F708" i="10" s="1"/>
  <c r="F736" i="10" s="1"/>
  <c r="F748" i="10" s="1"/>
  <c r="G601" i="10"/>
  <c r="G676" i="10" l="1"/>
  <c r="H676" i="10" s="1"/>
  <c r="D63" i="11" s="1"/>
  <c r="G672" i="10"/>
  <c r="H672" i="10" s="1"/>
  <c r="D59" i="11" s="1"/>
  <c r="G649" i="10"/>
  <c r="H649" i="10" s="1"/>
  <c r="D36" i="11" s="1"/>
  <c r="G653" i="10"/>
  <c r="H653" i="10" s="1"/>
  <c r="D40" i="11" s="1"/>
  <c r="G657" i="10"/>
  <c r="H657" i="10" s="1"/>
  <c r="D44" i="11" s="1"/>
  <c r="G661" i="10"/>
  <c r="H661" i="10" s="1"/>
  <c r="D48" i="11" s="1"/>
  <c r="G665" i="10"/>
  <c r="H665" i="10" s="1"/>
  <c r="D52" i="11" s="1"/>
  <c r="G669" i="10"/>
  <c r="H669" i="10" s="1"/>
  <c r="D56" i="11" s="1"/>
  <c r="G675" i="10"/>
  <c r="H675" i="10" s="1"/>
  <c r="D62" i="11" s="1"/>
  <c r="G646" i="10"/>
  <c r="H646" i="10" s="1"/>
  <c r="D33" i="11" s="1"/>
  <c r="G650" i="10"/>
  <c r="H650" i="10" s="1"/>
  <c r="D37" i="11" s="1"/>
  <c r="G654" i="10"/>
  <c r="H654" i="10" s="1"/>
  <c r="D41" i="11" s="1"/>
  <c r="G658" i="10"/>
  <c r="H658" i="10" s="1"/>
  <c r="D45" i="11" s="1"/>
  <c r="G662" i="10"/>
  <c r="H662" i="10" s="1"/>
  <c r="D49" i="11" s="1"/>
  <c r="G666" i="10"/>
  <c r="H666" i="10" s="1"/>
  <c r="D53" i="11" s="1"/>
  <c r="G670" i="10"/>
  <c r="H670" i="10" s="1"/>
  <c r="D57" i="11" s="1"/>
  <c r="G674" i="10"/>
  <c r="H674" i="10" s="1"/>
  <c r="D61" i="11" s="1"/>
  <c r="G647" i="10"/>
  <c r="H647" i="10" s="1"/>
  <c r="D34" i="11" s="1"/>
  <c r="G651" i="10"/>
  <c r="H651" i="10" s="1"/>
  <c r="D38" i="11" s="1"/>
  <c r="G655" i="10"/>
  <c r="H655" i="10" s="1"/>
  <c r="D42" i="11" s="1"/>
  <c r="G659" i="10"/>
  <c r="H659" i="10" s="1"/>
  <c r="D46" i="11" s="1"/>
  <c r="G663" i="10"/>
  <c r="H663" i="10" s="1"/>
  <c r="D50" i="11" s="1"/>
  <c r="G667" i="10"/>
  <c r="H667" i="10" s="1"/>
  <c r="D54" i="11" s="1"/>
  <c r="G645" i="10"/>
  <c r="H645" i="10" s="1"/>
  <c r="D32" i="11" s="1"/>
  <c r="G673" i="10"/>
  <c r="H673" i="10" s="1"/>
  <c r="D60" i="11" s="1"/>
  <c r="G648" i="10"/>
  <c r="H648" i="10" s="1"/>
  <c r="D35" i="11" s="1"/>
  <c r="G652" i="10"/>
  <c r="H652" i="10" s="1"/>
  <c r="D39" i="11" s="1"/>
  <c r="G656" i="10"/>
  <c r="H656" i="10" s="1"/>
  <c r="D43" i="11" s="1"/>
  <c r="G660" i="10"/>
  <c r="H660" i="10" s="1"/>
  <c r="D47" i="11" s="1"/>
  <c r="G664" i="10"/>
  <c r="H664" i="10" s="1"/>
  <c r="D51" i="11" s="1"/>
  <c r="G668" i="10"/>
  <c r="H668" i="10" s="1"/>
  <c r="D55" i="11" s="1"/>
  <c r="G745" i="10"/>
  <c r="H745" i="10" s="1"/>
  <c r="D120" i="11" s="1"/>
  <c r="G743" i="10"/>
  <c r="H743" i="10" s="1"/>
  <c r="D118" i="11" s="1"/>
  <c r="G697" i="10"/>
  <c r="H697" i="10" s="1"/>
  <c r="D85" i="11" s="1"/>
  <c r="G724" i="10"/>
  <c r="H724" i="10" s="1"/>
  <c r="D99" i="11" s="1"/>
  <c r="G696" i="10"/>
  <c r="H696" i="10" s="1"/>
  <c r="D84" i="11" s="1"/>
  <c r="G738" i="10"/>
  <c r="H738" i="10" s="1"/>
  <c r="D113" i="11" s="1"/>
  <c r="G729" i="10"/>
  <c r="H729" i="10" s="1"/>
  <c r="D104" i="11" s="1"/>
  <c r="G740" i="10"/>
  <c r="H740" i="10" s="1"/>
  <c r="D115" i="11" s="1"/>
  <c r="G705" i="10"/>
  <c r="H705" i="10" s="1"/>
  <c r="D93" i="11" s="1"/>
  <c r="G626" i="10"/>
  <c r="H626" i="10" s="1"/>
  <c r="D25" i="11" s="1"/>
  <c r="I27" i="13" s="1"/>
  <c r="I128" i="13" s="1"/>
  <c r="I164" i="13" s="1"/>
  <c r="G631" i="10"/>
  <c r="H631" i="10" s="1"/>
  <c r="D30" i="11" s="1"/>
  <c r="E216" i="13" s="1"/>
  <c r="G692" i="10"/>
  <c r="H692" i="10" s="1"/>
  <c r="D80" i="11" s="1"/>
  <c r="G691" i="10"/>
  <c r="H691" i="10" s="1"/>
  <c r="D79" i="11" s="1"/>
  <c r="G703" i="10"/>
  <c r="H703" i="10" s="1"/>
  <c r="D91" i="11" s="1"/>
  <c r="G695" i="10"/>
  <c r="H695" i="10" s="1"/>
  <c r="D83" i="11" s="1"/>
  <c r="G744" i="10"/>
  <c r="H744" i="10" s="1"/>
  <c r="D119" i="11" s="1"/>
  <c r="G689" i="10"/>
  <c r="H689" i="10" s="1"/>
  <c r="D77" i="11" s="1"/>
  <c r="G702" i="10"/>
  <c r="H702" i="10" s="1"/>
  <c r="D90" i="11" s="1"/>
  <c r="G698" i="10"/>
  <c r="H698" i="10" s="1"/>
  <c r="D86" i="11" s="1"/>
  <c r="G624" i="10"/>
  <c r="H624" i="10" s="1"/>
  <c r="D23" i="11" s="1"/>
  <c r="G25" i="13" s="1"/>
  <c r="G128" i="13" s="1"/>
  <c r="G164" i="13" s="1"/>
  <c r="G726" i="10"/>
  <c r="H726" i="10" s="1"/>
  <c r="D101" i="11" s="1"/>
  <c r="G706" i="10"/>
  <c r="H706" i="10" s="1"/>
  <c r="D94" i="11" s="1"/>
  <c r="G737" i="10"/>
  <c r="H737" i="10" s="1"/>
  <c r="G627" i="10"/>
  <c r="H627" i="10" s="1"/>
  <c r="D26" i="11" s="1"/>
  <c r="G739" i="10"/>
  <c r="H739" i="10" s="1"/>
  <c r="D114" i="11" s="1"/>
  <c r="G615" i="10"/>
  <c r="H615" i="10" s="1"/>
  <c r="D14" i="11" s="1"/>
  <c r="E16" i="13" s="1"/>
  <c r="L200" i="13" s="1"/>
  <c r="G630" i="10"/>
  <c r="H630" i="10" s="1"/>
  <c r="D29" i="11" s="1"/>
  <c r="L31" i="13" s="1"/>
  <c r="L128" i="13" s="1"/>
  <c r="L164" i="13" s="1"/>
  <c r="G727" i="10"/>
  <c r="H727" i="10" s="1"/>
  <c r="D102" i="11" s="1"/>
  <c r="G614" i="10"/>
  <c r="G693" i="10"/>
  <c r="H693" i="10" s="1"/>
  <c r="G616" i="10"/>
  <c r="H616" i="10" s="1"/>
  <c r="D15" i="11" s="1"/>
  <c r="E17" i="13" s="1"/>
  <c r="L201" i="13" s="1"/>
  <c r="G732" i="10"/>
  <c r="H732" i="10" s="1"/>
  <c r="D107" i="11" s="1"/>
  <c r="G629" i="10"/>
  <c r="H629" i="10" s="1"/>
  <c r="G728" i="10"/>
  <c r="H728" i="10" s="1"/>
  <c r="D103" i="11" s="1"/>
  <c r="G723" i="10"/>
  <c r="H723" i="10" s="1"/>
  <c r="D98" i="11" s="1"/>
  <c r="G733" i="10"/>
  <c r="H733" i="10" s="1"/>
  <c r="D108" i="11" s="1"/>
  <c r="G741" i="10"/>
  <c r="H741" i="10" s="1"/>
  <c r="D116" i="11" s="1"/>
  <c r="G734" i="10"/>
  <c r="H734" i="10" s="1"/>
  <c r="D109" i="11" s="1"/>
  <c r="G690" i="10"/>
  <c r="H690" i="10" s="1"/>
  <c r="D78" i="11" s="1"/>
  <c r="G707" i="10"/>
  <c r="H707" i="10" s="1"/>
  <c r="D95" i="11" s="1"/>
  <c r="G725" i="10"/>
  <c r="H725" i="10" s="1"/>
  <c r="D100" i="11" s="1"/>
  <c r="G735" i="10"/>
  <c r="H735" i="10" s="1"/>
  <c r="D110" i="11" s="1"/>
  <c r="G619" i="10"/>
  <c r="H619" i="10" s="1"/>
  <c r="D18" i="11" s="1"/>
  <c r="E20" i="13" s="1"/>
  <c r="L204" i="13" s="1"/>
  <c r="G625" i="10"/>
  <c r="H625" i="10" s="1"/>
  <c r="D24" i="11" s="1"/>
  <c r="H26" i="13" s="1"/>
  <c r="H128" i="13" s="1"/>
  <c r="H164" i="13" s="1"/>
  <c r="G742" i="10"/>
  <c r="H742" i="10" s="1"/>
  <c r="D117" i="11" s="1"/>
  <c r="G730" i="10"/>
  <c r="H730" i="10" s="1"/>
  <c r="D105" i="11" s="1"/>
  <c r="G620" i="10"/>
  <c r="H620" i="10" s="1"/>
  <c r="D19" i="11" s="1"/>
  <c r="E21" i="13" s="1"/>
  <c r="L205" i="13" s="1"/>
  <c r="G700" i="10"/>
  <c r="H700" i="10" s="1"/>
  <c r="D88" i="11" s="1"/>
  <c r="G747" i="10"/>
  <c r="H747" i="10" s="1"/>
  <c r="D122" i="11" s="1"/>
  <c r="G746" i="10"/>
  <c r="H746" i="10" s="1"/>
  <c r="D121" i="11" s="1"/>
  <c r="G618" i="10"/>
  <c r="H618" i="10" s="1"/>
  <c r="D17" i="11" s="1"/>
  <c r="E19" i="13" s="1"/>
  <c r="L203" i="13" s="1"/>
  <c r="G694" i="10"/>
  <c r="H694" i="10" s="1"/>
  <c r="D82" i="11" s="1"/>
  <c r="G617" i="10"/>
  <c r="H617" i="10" s="1"/>
  <c r="D16" i="11" s="1"/>
  <c r="E18" i="13" s="1"/>
  <c r="L202" i="13" s="1"/>
  <c r="G701" i="10"/>
  <c r="H701" i="10" s="1"/>
  <c r="D89" i="11" s="1"/>
  <c r="G621" i="10"/>
  <c r="H621" i="10" s="1"/>
  <c r="D20" i="11" s="1"/>
  <c r="E22" i="13" s="1"/>
  <c r="L206" i="13" s="1"/>
  <c r="G731" i="10"/>
  <c r="H731" i="10" s="1"/>
  <c r="D106" i="11" s="1"/>
  <c r="G704" i="10"/>
  <c r="H704" i="10" s="1"/>
  <c r="D92" i="11" s="1"/>
  <c r="G628" i="10"/>
  <c r="H628" i="10" s="1"/>
  <c r="D27" i="11" s="1"/>
  <c r="J29" i="13" s="1"/>
  <c r="J128" i="13" s="1"/>
  <c r="J164" i="13" s="1"/>
  <c r="J176" i="13" l="1"/>
  <c r="D215" i="16" s="1"/>
  <c r="L213" i="13"/>
  <c r="G28" i="11"/>
  <c r="D28" i="11" s="1"/>
  <c r="K30" i="13" s="1"/>
  <c r="K128" i="13" s="1"/>
  <c r="K164" i="13" s="1"/>
  <c r="G622" i="10"/>
  <c r="G708" i="10" s="1"/>
  <c r="G736" i="10" s="1"/>
  <c r="G748" i="10" s="1"/>
  <c r="H614" i="10"/>
  <c r="H622" i="10" s="1"/>
  <c r="H708" i="10" s="1"/>
  <c r="H736" i="10" s="1"/>
  <c r="H748" i="10" s="1"/>
  <c r="L215" i="13"/>
  <c r="L176" i="13"/>
  <c r="D311" i="16" s="1"/>
  <c r="L216" i="13"/>
  <c r="E312" i="13"/>
  <c r="E348" i="13" s="1"/>
  <c r="L210" i="13"/>
  <c r="H176" i="13"/>
  <c r="D119" i="16" s="1"/>
  <c r="G81" i="11"/>
  <c r="G176" i="13"/>
  <c r="D71" i="16" s="1"/>
  <c r="L209" i="13"/>
  <c r="L211" i="13"/>
  <c r="I176" i="13"/>
  <c r="D167" i="16" s="1"/>
  <c r="F71" i="16" l="1"/>
  <c r="H71" i="16"/>
  <c r="J71" i="16"/>
  <c r="L71" i="16"/>
  <c r="N71" i="16"/>
  <c r="E71" i="16"/>
  <c r="G71" i="16"/>
  <c r="I71" i="16"/>
  <c r="K71" i="16"/>
  <c r="M71" i="16"/>
  <c r="M119" i="16"/>
  <c r="M123" i="16" s="1"/>
  <c r="M124" i="16" s="1"/>
  <c r="K119" i="16"/>
  <c r="K123" i="16" s="1"/>
  <c r="K124" i="16" s="1"/>
  <c r="I119" i="16"/>
  <c r="I123" i="16" s="1"/>
  <c r="I124" i="16" s="1"/>
  <c r="G119" i="16"/>
  <c r="G123" i="16" s="1"/>
  <c r="G124" i="16" s="1"/>
  <c r="E119" i="16"/>
  <c r="E123" i="16" s="1"/>
  <c r="E124" i="16" s="1"/>
  <c r="N119" i="16"/>
  <c r="N123" i="16" s="1"/>
  <c r="N124" i="16" s="1"/>
  <c r="L119" i="16"/>
  <c r="L123" i="16" s="1"/>
  <c r="L124" i="16" s="1"/>
  <c r="J119" i="16"/>
  <c r="J123" i="16" s="1"/>
  <c r="J124" i="16" s="1"/>
  <c r="H119" i="16"/>
  <c r="H123" i="16" s="1"/>
  <c r="H124" i="16" s="1"/>
  <c r="F119" i="16"/>
  <c r="F123" i="16" s="1"/>
  <c r="F124" i="16" s="1"/>
  <c r="D123" i="16"/>
  <c r="M311" i="16"/>
  <c r="M315" i="16" s="1"/>
  <c r="M316" i="16" s="1"/>
  <c r="K311" i="16"/>
  <c r="K315" i="16" s="1"/>
  <c r="K316" i="16" s="1"/>
  <c r="I311" i="16"/>
  <c r="I315" i="16" s="1"/>
  <c r="I316" i="16" s="1"/>
  <c r="G311" i="16"/>
  <c r="G315" i="16" s="1"/>
  <c r="G316" i="16" s="1"/>
  <c r="E311" i="16"/>
  <c r="E315" i="16" s="1"/>
  <c r="E316" i="16" s="1"/>
  <c r="N311" i="16"/>
  <c r="N315" i="16" s="1"/>
  <c r="N316" i="16" s="1"/>
  <c r="L311" i="16"/>
  <c r="L315" i="16" s="1"/>
  <c r="L316" i="16" s="1"/>
  <c r="J311" i="16"/>
  <c r="J315" i="16" s="1"/>
  <c r="J316" i="16" s="1"/>
  <c r="H311" i="16"/>
  <c r="H315" i="16" s="1"/>
  <c r="H316" i="16" s="1"/>
  <c r="F311" i="16"/>
  <c r="F315" i="16" s="1"/>
  <c r="F316" i="16" s="1"/>
  <c r="D315" i="16"/>
  <c r="M167" i="16"/>
  <c r="M171" i="16" s="1"/>
  <c r="M172" i="16" s="1"/>
  <c r="K167" i="16"/>
  <c r="K171" i="16" s="1"/>
  <c r="K172" i="16" s="1"/>
  <c r="I167" i="16"/>
  <c r="I171" i="16" s="1"/>
  <c r="I172" i="16" s="1"/>
  <c r="G167" i="16"/>
  <c r="G171" i="16" s="1"/>
  <c r="G172" i="16" s="1"/>
  <c r="E167" i="16"/>
  <c r="E171" i="16" s="1"/>
  <c r="E172" i="16" s="1"/>
  <c r="N167" i="16"/>
  <c r="N171" i="16" s="1"/>
  <c r="N172" i="16" s="1"/>
  <c r="L167" i="16"/>
  <c r="L171" i="16" s="1"/>
  <c r="L172" i="16" s="1"/>
  <c r="J167" i="16"/>
  <c r="J171" i="16" s="1"/>
  <c r="J172" i="16" s="1"/>
  <c r="H167" i="16"/>
  <c r="H171" i="16" s="1"/>
  <c r="H172" i="16" s="1"/>
  <c r="F167" i="16"/>
  <c r="F171" i="16" s="1"/>
  <c r="F172" i="16" s="1"/>
  <c r="D171" i="16"/>
  <c r="D75" i="16"/>
  <c r="M215" i="16"/>
  <c r="M219" i="16" s="1"/>
  <c r="M220" i="16" s="1"/>
  <c r="K215" i="16"/>
  <c r="K219" i="16" s="1"/>
  <c r="K220" i="16" s="1"/>
  <c r="I215" i="16"/>
  <c r="I219" i="16" s="1"/>
  <c r="I220" i="16" s="1"/>
  <c r="G215" i="16"/>
  <c r="G219" i="16" s="1"/>
  <c r="G220" i="16" s="1"/>
  <c r="E215" i="16"/>
  <c r="E219" i="16" s="1"/>
  <c r="E220" i="16" s="1"/>
  <c r="N215" i="16"/>
  <c r="N219" i="16" s="1"/>
  <c r="N220" i="16" s="1"/>
  <c r="L215" i="16"/>
  <c r="L219" i="16" s="1"/>
  <c r="L220" i="16" s="1"/>
  <c r="J215" i="16"/>
  <c r="J219" i="16" s="1"/>
  <c r="J220" i="16" s="1"/>
  <c r="H215" i="16"/>
  <c r="H219" i="16" s="1"/>
  <c r="H220" i="16" s="1"/>
  <c r="F215" i="16"/>
  <c r="F219" i="16" s="1"/>
  <c r="F220" i="16" s="1"/>
  <c r="D219" i="16"/>
  <c r="D76" i="16"/>
  <c r="E75" i="16"/>
  <c r="K176" i="13"/>
  <c r="D263" i="16" s="1"/>
  <c r="L214" i="13"/>
  <c r="D429" i="14"/>
  <c r="D593" i="14"/>
  <c r="D297" i="13"/>
  <c r="D113" i="13"/>
  <c r="D268" i="15"/>
  <c r="D600" i="15"/>
  <c r="D103" i="15"/>
  <c r="D433" i="15"/>
  <c r="E360" i="13"/>
  <c r="D359" i="16" s="1"/>
  <c r="D30" i="13"/>
  <c r="D30" i="15"/>
  <c r="D357" i="14"/>
  <c r="D521" i="14"/>
  <c r="D195" i="15"/>
  <c r="D360" i="15"/>
  <c r="D214" i="13"/>
  <c r="D525" i="15"/>
  <c r="D81" i="11"/>
  <c r="D13" i="11" s="1"/>
  <c r="O119" i="16" l="1"/>
  <c r="O167" i="16"/>
  <c r="M359" i="16"/>
  <c r="M363" i="16" s="1"/>
  <c r="M364" i="16" s="1"/>
  <c r="K359" i="16"/>
  <c r="K363" i="16" s="1"/>
  <c r="K364" i="16" s="1"/>
  <c r="I359" i="16"/>
  <c r="I363" i="16" s="1"/>
  <c r="I364" i="16" s="1"/>
  <c r="G359" i="16"/>
  <c r="G363" i="16" s="1"/>
  <c r="G364" i="16" s="1"/>
  <c r="E359" i="16"/>
  <c r="N359" i="16"/>
  <c r="N363" i="16" s="1"/>
  <c r="N364" i="16" s="1"/>
  <c r="L359" i="16"/>
  <c r="L363" i="16" s="1"/>
  <c r="L364" i="16" s="1"/>
  <c r="J359" i="16"/>
  <c r="J363" i="16" s="1"/>
  <c r="J364" i="16" s="1"/>
  <c r="H359" i="16"/>
  <c r="H363" i="16" s="1"/>
  <c r="H364" i="16" s="1"/>
  <c r="F359" i="16"/>
  <c r="F363" i="16" s="1"/>
  <c r="F364" i="16" s="1"/>
  <c r="D363" i="16"/>
  <c r="D892" i="16"/>
  <c r="D172" i="16"/>
  <c r="O172" i="16" s="1"/>
  <c r="O171" i="16"/>
  <c r="D124" i="16"/>
  <c r="D128" i="16" s="1"/>
  <c r="D131" i="16" s="1"/>
  <c r="O123" i="16"/>
  <c r="O215" i="16"/>
  <c r="O311" i="16"/>
  <c r="M263" i="16"/>
  <c r="M267" i="16" s="1"/>
  <c r="M268" i="16" s="1"/>
  <c r="K263" i="16"/>
  <c r="K267" i="16" s="1"/>
  <c r="K268" i="16" s="1"/>
  <c r="I263" i="16"/>
  <c r="I267" i="16" s="1"/>
  <c r="I268" i="16" s="1"/>
  <c r="G263" i="16"/>
  <c r="G267" i="16" s="1"/>
  <c r="G268" i="16" s="1"/>
  <c r="E263" i="16"/>
  <c r="E267" i="16" s="1"/>
  <c r="E268" i="16" s="1"/>
  <c r="N263" i="16"/>
  <c r="N267" i="16" s="1"/>
  <c r="N268" i="16" s="1"/>
  <c r="L263" i="16"/>
  <c r="L267" i="16" s="1"/>
  <c r="L268" i="16" s="1"/>
  <c r="J263" i="16"/>
  <c r="J267" i="16" s="1"/>
  <c r="J268" i="16" s="1"/>
  <c r="H263" i="16"/>
  <c r="H267" i="16" s="1"/>
  <c r="H268" i="16" s="1"/>
  <c r="F263" i="16"/>
  <c r="F267" i="16" s="1"/>
  <c r="F268" i="16" s="1"/>
  <c r="D267" i="16"/>
  <c r="D220" i="16"/>
  <c r="O220" i="16" s="1"/>
  <c r="O219" i="16"/>
  <c r="O315" i="16"/>
  <c r="D316" i="16"/>
  <c r="O316" i="16" s="1"/>
  <c r="O124" i="16"/>
  <c r="F75" i="16"/>
  <c r="E76" i="16"/>
  <c r="D21" i="11"/>
  <c r="D96" i="11" s="1"/>
  <c r="D111" i="11" s="1"/>
  <c r="D123" i="11" s="1"/>
  <c r="E15" i="13"/>
  <c r="N525" i="15"/>
  <c r="N615" i="15" s="1"/>
  <c r="N647" i="15" s="1"/>
  <c r="N659" i="15" s="1"/>
  <c r="G525" i="15"/>
  <c r="G615" i="15" s="1"/>
  <c r="G647" i="15" s="1"/>
  <c r="G659" i="15" s="1"/>
  <c r="F525" i="15"/>
  <c r="F615" i="15" s="1"/>
  <c r="F647" i="15" s="1"/>
  <c r="F659" i="15" s="1"/>
  <c r="K525" i="15"/>
  <c r="K615" i="15" s="1"/>
  <c r="K647" i="15" s="1"/>
  <c r="K659" i="15" s="1"/>
  <c r="E525" i="15"/>
  <c r="O525" i="15"/>
  <c r="O615" i="15" s="1"/>
  <c r="O647" i="15" s="1"/>
  <c r="O659" i="15" s="1"/>
  <c r="J525" i="15"/>
  <c r="J615" i="15" s="1"/>
  <c r="J647" i="15" s="1"/>
  <c r="J659" i="15" s="1"/>
  <c r="H525" i="15"/>
  <c r="H615" i="15" s="1"/>
  <c r="H647" i="15" s="1"/>
  <c r="H659" i="15" s="1"/>
  <c r="I525" i="15"/>
  <c r="I615" i="15" s="1"/>
  <c r="I647" i="15" s="1"/>
  <c r="I659" i="15" s="1"/>
  <c r="I521" i="14"/>
  <c r="I608" i="14" s="1"/>
  <c r="I639" i="14" s="1"/>
  <c r="I651" i="14" s="1"/>
  <c r="G521" i="14"/>
  <c r="G608" i="14" s="1"/>
  <c r="G639" i="14" s="1"/>
  <c r="G651" i="14" s="1"/>
  <c r="F521" i="14"/>
  <c r="F608" i="14" s="1"/>
  <c r="F639" i="14" s="1"/>
  <c r="F651" i="14" s="1"/>
  <c r="E521" i="14"/>
  <c r="D80" i="16"/>
  <c r="D83" i="16" s="1"/>
  <c r="D176" i="16"/>
  <c r="D179" i="16" s="1"/>
  <c r="D224" i="16"/>
  <c r="D227" i="16" s="1"/>
  <c r="D320" i="16"/>
  <c r="D323" i="16" s="1"/>
  <c r="F892" i="16" l="1"/>
  <c r="D268" i="16"/>
  <c r="O268" i="16" s="1"/>
  <c r="O267" i="16"/>
  <c r="E363" i="16"/>
  <c r="O363" i="16" s="1"/>
  <c r="E892" i="16"/>
  <c r="E23" i="16" s="1"/>
  <c r="O359" i="16"/>
  <c r="D364" i="16"/>
  <c r="D368" i="16" s="1"/>
  <c r="D896" i="16"/>
  <c r="O263" i="16"/>
  <c r="F76" i="16"/>
  <c r="F896" i="16"/>
  <c r="G75" i="16"/>
  <c r="G892" i="16"/>
  <c r="G23" i="16" s="1"/>
  <c r="E608" i="14"/>
  <c r="L525" i="15"/>
  <c r="E615" i="15"/>
  <c r="D272" i="16"/>
  <c r="D275" i="16" s="1"/>
  <c r="L199" i="13"/>
  <c r="E23" i="13"/>
  <c r="E128" i="13" s="1"/>
  <c r="E164" i="13" s="1"/>
  <c r="D897" i="16" l="1"/>
  <c r="E364" i="16"/>
  <c r="E897" i="16" s="1"/>
  <c r="E896" i="16"/>
  <c r="H75" i="16"/>
  <c r="H892" i="16"/>
  <c r="H23" i="16" s="1"/>
  <c r="F897" i="16"/>
  <c r="G76" i="16"/>
  <c r="G897" i="16" s="1"/>
  <c r="G896" i="16"/>
  <c r="D901" i="16"/>
  <c r="D371" i="16"/>
  <c r="L207" i="13"/>
  <c r="L312" i="13" s="1"/>
  <c r="L615" i="15"/>
  <c r="M615" i="15" s="1"/>
  <c r="E647" i="15"/>
  <c r="M525" i="15"/>
  <c r="H521" i="14"/>
  <c r="E639" i="14"/>
  <c r="E651" i="14" s="1"/>
  <c r="F23" i="16" s="1"/>
  <c r="O364" i="16" l="1"/>
  <c r="I75" i="16"/>
  <c r="I892" i="16"/>
  <c r="I23" i="16" s="1"/>
  <c r="H76" i="16"/>
  <c r="H897" i="16" s="1"/>
  <c r="H896" i="16"/>
  <c r="H608" i="14"/>
  <c r="J521" i="14"/>
  <c r="K521" i="14" s="1"/>
  <c r="E176" i="13"/>
  <c r="L348" i="13"/>
  <c r="L360" i="13" s="1"/>
  <c r="E659" i="15"/>
  <c r="L647" i="15"/>
  <c r="D23" i="16" l="1"/>
  <c r="D940" i="16" s="1"/>
  <c r="J75" i="16"/>
  <c r="J892" i="16"/>
  <c r="J23" i="16" s="1"/>
  <c r="I76" i="16"/>
  <c r="I896" i="16"/>
  <c r="L659" i="15"/>
  <c r="M647" i="15"/>
  <c r="M659" i="15" s="1"/>
  <c r="H639" i="14"/>
  <c r="H651" i="14" s="1"/>
  <c r="J651" i="14" s="1"/>
  <c r="K651" i="14" s="1"/>
  <c r="J608" i="14"/>
  <c r="D27" i="16" l="1"/>
  <c r="D944" i="16" s="1"/>
  <c r="E27" i="16"/>
  <c r="E944" i="16" s="1"/>
  <c r="O944" i="16" s="1"/>
  <c r="L75" i="16"/>
  <c r="L892" i="16"/>
  <c r="L23" i="16" s="1"/>
  <c r="J76" i="16"/>
  <c r="J897" i="16" s="1"/>
  <c r="J896" i="16"/>
  <c r="I897" i="16"/>
  <c r="K75" i="16"/>
  <c r="K892" i="16"/>
  <c r="K23" i="16" s="1"/>
  <c r="E940" i="16"/>
  <c r="K608" i="14"/>
  <c r="K639" i="14" s="1"/>
  <c r="J639" i="14"/>
  <c r="E28" i="16" l="1"/>
  <c r="E945" i="16" s="1"/>
  <c r="D28" i="16"/>
  <c r="O27" i="16"/>
  <c r="L76" i="16"/>
  <c r="L897" i="16" s="1"/>
  <c r="L896" i="16"/>
  <c r="M75" i="16"/>
  <c r="M892" i="16"/>
  <c r="M23" i="16" s="1"/>
  <c r="K76" i="16"/>
  <c r="K896" i="16"/>
  <c r="D945" i="16"/>
  <c r="G940" i="16"/>
  <c r="F940" i="16"/>
  <c r="F27" i="16"/>
  <c r="F944" i="16" s="1"/>
  <c r="D32" i="16"/>
  <c r="D949" i="16" s="1"/>
  <c r="D954" i="16" s="1"/>
  <c r="H940" i="16"/>
  <c r="O945" i="16" l="1"/>
  <c r="O28" i="16"/>
  <c r="N75" i="16"/>
  <c r="N892" i="16"/>
  <c r="O71" i="16"/>
  <c r="K897" i="16"/>
  <c r="M76" i="16"/>
  <c r="M897" i="16" s="1"/>
  <c r="M896" i="16"/>
  <c r="F28" i="16"/>
  <c r="F945" i="16" s="1"/>
  <c r="G27" i="16"/>
  <c r="G944" i="16" s="1"/>
  <c r="I940" i="16"/>
  <c r="H27" i="16"/>
  <c r="H944" i="16" s="1"/>
  <c r="O892" i="16" l="1"/>
  <c r="N23" i="16"/>
  <c r="O23" i="16" s="1"/>
  <c r="G28" i="16"/>
  <c r="G945" i="16" s="1"/>
  <c r="N76" i="16"/>
  <c r="N896" i="16"/>
  <c r="O896" i="16" s="1"/>
  <c r="O75" i="16"/>
  <c r="J940" i="16"/>
  <c r="I27" i="16"/>
  <c r="I944" i="16" s="1"/>
  <c r="H28" i="16"/>
  <c r="H945" i="16" s="1"/>
  <c r="N897" i="16" l="1"/>
  <c r="O897" i="16" s="1"/>
  <c r="O76" i="16"/>
  <c r="J27" i="16"/>
  <c r="J944" i="16" s="1"/>
  <c r="I28" i="16"/>
  <c r="I945" i="16" s="1"/>
  <c r="K940" i="16" l="1"/>
  <c r="L940" i="16"/>
  <c r="K27" i="16"/>
  <c r="K944" i="16" s="1"/>
  <c r="J28" i="16"/>
  <c r="J945" i="16" s="1"/>
  <c r="L27" i="16" l="1"/>
  <c r="K28" i="16"/>
  <c r="K945" i="16" s="1"/>
  <c r="L28" i="16" l="1"/>
  <c r="L945" i="16" s="1"/>
  <c r="L944" i="16"/>
  <c r="M27" i="16"/>
  <c r="M940" i="16"/>
  <c r="N27" i="16" l="1"/>
  <c r="N940" i="16"/>
  <c r="O940" i="16" s="1"/>
  <c r="M28" i="16"/>
  <c r="M945" i="16" s="1"/>
  <c r="M944" i="16"/>
  <c r="N28" i="16" l="1"/>
  <c r="N945" i="16" s="1"/>
  <c r="N944" i="16"/>
  <c r="D35" i="16"/>
  <c r="D904" i="16" l="1"/>
</calcChain>
</file>

<file path=xl/sharedStrings.xml><?xml version="1.0" encoding="utf-8"?>
<sst xmlns="http://schemas.openxmlformats.org/spreadsheetml/2006/main" count="9952" uniqueCount="980">
  <si>
    <t>19</t>
  </si>
  <si>
    <t>20</t>
  </si>
  <si>
    <t>PAGE 6.12</t>
  </si>
  <si>
    <t>PAGE 6.13</t>
  </si>
  <si>
    <t>PAGE 6.14</t>
  </si>
  <si>
    <t>PAGE 6.15</t>
  </si>
  <si>
    <t>PAGE 6.16</t>
  </si>
  <si>
    <t>Interns &amp;</t>
  </si>
  <si>
    <t>Interns &amp; Residents</t>
  </si>
  <si>
    <t>Paramedical</t>
  </si>
  <si>
    <t>Residents</t>
  </si>
  <si>
    <t xml:space="preserve">Other Program </t>
  </si>
  <si>
    <t>Ed.</t>
  </si>
  <si>
    <t>School</t>
  </si>
  <si>
    <t>Salary &amp; Fringes</t>
  </si>
  <si>
    <t>Costs</t>
  </si>
  <si>
    <t>21</t>
  </si>
  <si>
    <t>PAGE 6.17</t>
  </si>
  <si>
    <t>PAGE 6.18</t>
  </si>
  <si>
    <t>PAGE 6.19</t>
  </si>
  <si>
    <t>PAGE 6.20</t>
  </si>
  <si>
    <t>WORKSHEET 6-A</t>
  </si>
  <si>
    <t>PAGE 6-A.1</t>
  </si>
  <si>
    <t>Statistical Basis</t>
  </si>
  <si>
    <t>(Gross Salary)</t>
  </si>
  <si>
    <t>(Accumulated</t>
  </si>
  <si>
    <t>(Square Feet)</t>
  </si>
  <si>
    <t>(Dollar Value or</t>
  </si>
  <si>
    <t>Cost)</t>
  </si>
  <si>
    <t>Square Feet)</t>
  </si>
  <si>
    <t>PAGE 6-A.2</t>
  </si>
  <si>
    <t>PAGE 6-A.3</t>
  </si>
  <si>
    <t>PAGE 6-A.4</t>
  </si>
  <si>
    <t>PAGE 6-A.5</t>
  </si>
  <si>
    <t>COST ALLOCATION--STATISTICAL BASIS</t>
  </si>
  <si>
    <t>PAGE 6-A.6</t>
  </si>
  <si>
    <t>Plant</t>
  </si>
  <si>
    <t>Laundry &amp;</t>
  </si>
  <si>
    <t xml:space="preserve">Maint of </t>
  </si>
  <si>
    <t>Nursing Adm</t>
  </si>
  <si>
    <t>Linen</t>
  </si>
  <si>
    <t>(Sq Feet)</t>
  </si>
  <si>
    <t>(Meals</t>
  </si>
  <si>
    <t>FTE's)</t>
  </si>
  <si>
    <t>(Personnel</t>
  </si>
  <si>
    <t>Fte's</t>
  </si>
  <si>
    <t>(Costed</t>
  </si>
  <si>
    <t>(Lbs of Laundry)</t>
  </si>
  <si>
    <t>Svd)</t>
  </si>
  <si>
    <t xml:space="preserve"> Housed)</t>
  </si>
  <si>
    <t>Supervised)</t>
  </si>
  <si>
    <t>Requisitions)</t>
  </si>
  <si>
    <t>PAGE 6-A.7</t>
  </si>
  <si>
    <t>PAGE 6-A.8</t>
  </si>
  <si>
    <t>PAGE 6-A.9</t>
  </si>
  <si>
    <t>PAGE 6-A.10</t>
  </si>
  <si>
    <t>PAGE 6-A.11</t>
  </si>
  <si>
    <t>Non Physician</t>
  </si>
  <si>
    <t>(Time Spent)</t>
  </si>
  <si>
    <t>(Assigned Time)</t>
  </si>
  <si>
    <t>PAGE 6-A.12</t>
  </si>
  <si>
    <t>PAGE 6-A.13</t>
  </si>
  <si>
    <t>PAGE 6-A.14</t>
  </si>
  <si>
    <t>PAGE 6-A.15</t>
  </si>
  <si>
    <t>PAGE 6-A.16</t>
  </si>
  <si>
    <t>Paramedical Ed</t>
  </si>
  <si>
    <t xml:space="preserve">Assigned </t>
  </si>
  <si>
    <t>Other Program Costs</t>
  </si>
  <si>
    <t>Time</t>
  </si>
  <si>
    <t>Assigned Time</t>
  </si>
  <si>
    <t>PAGE 6-A.17</t>
  </si>
  <si>
    <t>PAGE 6-A.18</t>
  </si>
  <si>
    <t>PAGE 6-A.19</t>
  </si>
  <si>
    <t>PAGE 6-A.20</t>
  </si>
  <si>
    <t>WORKSHEET 6-C</t>
  </si>
  <si>
    <t>PAGE 6-C.1</t>
  </si>
  <si>
    <t>RATIO OF COST TO REVENUE</t>
  </si>
  <si>
    <t>Cost from</t>
  </si>
  <si>
    <t>PATIENT</t>
  </si>
  <si>
    <t>DEPT REV FROM</t>
  </si>
  <si>
    <t>Ratio of Cost to Rev</t>
  </si>
  <si>
    <t>Worksheet 6</t>
  </si>
  <si>
    <t>DAYS (2)</t>
  </si>
  <si>
    <t xml:space="preserve">Wksht 8 </t>
  </si>
  <si>
    <t xml:space="preserve">(Col 1/Col 2 or 3) </t>
  </si>
  <si>
    <t>Column 25</t>
  </si>
  <si>
    <t>COLUMN 13</t>
  </si>
  <si>
    <t>NOTES:</t>
  </si>
  <si>
    <t>PAGE 6-C.2</t>
  </si>
  <si>
    <t>WORKSHEET 7</t>
  </si>
  <si>
    <t>PAGE   7.1</t>
  </si>
  <si>
    <t>PART I</t>
  </si>
  <si>
    <t>GROSS PATIENT REVENUE BY HOSPITAL</t>
  </si>
  <si>
    <t>AND DISTINCT PART UNIT</t>
  </si>
  <si>
    <t>GROSS PATIENT REVENUE</t>
  </si>
  <si>
    <t>Revenue Centers</t>
  </si>
  <si>
    <t>Hospital</t>
  </si>
  <si>
    <t>Inpatient</t>
  </si>
  <si>
    <t>Outpatient</t>
  </si>
  <si>
    <t>Rehabilitation</t>
  </si>
  <si>
    <t>Unit</t>
  </si>
  <si>
    <t>PAGE   7.2</t>
  </si>
  <si>
    <t>PAGE   7.3</t>
  </si>
  <si>
    <t>PAGE   7.4</t>
  </si>
  <si>
    <t>PART II</t>
  </si>
  <si>
    <t>Swing</t>
  </si>
  <si>
    <t>Ambulatory</t>
  </si>
  <si>
    <t>Other Liabilities(1) - (Specify)</t>
  </si>
  <si>
    <t>prepared by ____________________________</t>
  </si>
  <si>
    <t>Beginning</t>
  </si>
  <si>
    <t>and Ending</t>
  </si>
  <si>
    <t>and to the best of my</t>
  </si>
  <si>
    <t>(our) knowledge and belief, it is a true, correct and complete statement prepared from the books and records of the provider in accordance with applicable instructions, except as noted.  If additional information is needed please contact the person mentioned below.</t>
  </si>
  <si>
    <t>Enter Name of Contact Person</t>
  </si>
  <si>
    <t>Enter Telephone #</t>
  </si>
  <si>
    <t>Chairman of Board</t>
  </si>
  <si>
    <t>Bed</t>
  </si>
  <si>
    <t>Facility</t>
  </si>
  <si>
    <t>Agency</t>
  </si>
  <si>
    <t>WORKSHEET 7-A</t>
  </si>
  <si>
    <t>PAGE 7-A.1</t>
  </si>
  <si>
    <t>PATIENT COST BY HOSPITAL</t>
  </si>
  <si>
    <t xml:space="preserve">Ratio </t>
  </si>
  <si>
    <t>COST FOR EACH DISTINCT PART UNIT</t>
  </si>
  <si>
    <t>from</t>
  </si>
  <si>
    <t>Wksht 6C</t>
  </si>
  <si>
    <t>Col 4</t>
  </si>
  <si>
    <t>Cost</t>
  </si>
  <si>
    <t>See Note 2 or 3</t>
  </si>
  <si>
    <t>3.  LINE 37A THRU LINE 100E MULTIPLY THE RATIO IN COLUMN 1 ABOVE BY THE REVENUE ON EACH LINE IN EACH COLUMN OF WORKSHEET 7.</t>
  </si>
  <si>
    <t>PAGE 7-A.2</t>
  </si>
  <si>
    <t>PAGE 7-A.3</t>
  </si>
  <si>
    <t>PAGE 7-A.4</t>
  </si>
  <si>
    <t>Research</t>
  </si>
  <si>
    <t>Physicians' Private Offices</t>
  </si>
  <si>
    <t>Non-Paid Workers</t>
  </si>
  <si>
    <t>Skilled</t>
  </si>
  <si>
    <t>Home</t>
  </si>
  <si>
    <t>Long</t>
  </si>
  <si>
    <t xml:space="preserve">Surgical </t>
  </si>
  <si>
    <t>Health</t>
  </si>
  <si>
    <t>Term(4)</t>
  </si>
  <si>
    <t>17</t>
  </si>
  <si>
    <t>WORKSHEET 8</t>
  </si>
  <si>
    <t>GROSS PATIENT REVENUE BY PAYOR</t>
  </si>
  <si>
    <t>Page 8.1</t>
  </si>
  <si>
    <t>Gross Patient Revenue</t>
  </si>
  <si>
    <t>Other Govt (2)</t>
  </si>
  <si>
    <t>Non-Govt</t>
  </si>
  <si>
    <t>Page 8.2</t>
  </si>
  <si>
    <t>Page 8.3</t>
  </si>
  <si>
    <t>Page 8.4</t>
  </si>
  <si>
    <t>GRAND</t>
  </si>
  <si>
    <t>WORKSHEET 8-B</t>
  </si>
  <si>
    <t>PATIENT COST BY PAYOR</t>
  </si>
  <si>
    <t>DEPARTMENTAL COST BY PAYOR</t>
  </si>
  <si>
    <t>WORKSHEET 8-A</t>
  </si>
  <si>
    <t>GROSS PATIENT REVENUE BY OTHER GOVERNMENTAL PAYORS</t>
  </si>
  <si>
    <t>Page 8-A.1</t>
  </si>
  <si>
    <t xml:space="preserve">BLACK </t>
  </si>
  <si>
    <t>HANDI-</t>
  </si>
  <si>
    <t>OUT OF</t>
  </si>
  <si>
    <t>OTHER</t>
  </si>
  <si>
    <t>WORKERS</t>
  </si>
  <si>
    <t>LUNG</t>
  </si>
  <si>
    <t>CAPPED</t>
  </si>
  <si>
    <t>STATE</t>
  </si>
  <si>
    <t>(SPECIFY)</t>
  </si>
  <si>
    <t>GOVT.</t>
  </si>
  <si>
    <t>COMP</t>
  </si>
  <si>
    <t>OTHER GOVT.</t>
  </si>
  <si>
    <t>CHILDREN</t>
  </si>
  <si>
    <t>WORK  COMP</t>
  </si>
  <si>
    <t>REVENUE</t>
  </si>
  <si>
    <t>MEDICAID</t>
  </si>
  <si>
    <t>MEDICARE</t>
  </si>
  <si>
    <t>Page 8-A.2</t>
  </si>
  <si>
    <t>Page 8-A.3</t>
  </si>
  <si>
    <t>Page 8-A.4</t>
  </si>
  <si>
    <t>WORKSHEET 8-C</t>
  </si>
  <si>
    <t>PATIENT COST BY OTHER GOVERNMENTAL PAYORS</t>
  </si>
  <si>
    <t>TOTAL(2)</t>
  </si>
  <si>
    <t>STATEMENT OF REVENUE AND EXPENSES</t>
  </si>
  <si>
    <t>Payor</t>
  </si>
  <si>
    <t>Statement of Revenue</t>
  </si>
  <si>
    <t>and Expenses</t>
  </si>
  <si>
    <t>Non Govt.</t>
  </si>
  <si>
    <t>Acute</t>
  </si>
  <si>
    <t>Contractual Allowances</t>
  </si>
  <si>
    <t>Bad Debt</t>
  </si>
  <si>
    <t>Charity</t>
  </si>
  <si>
    <t>Net Patient Revenue</t>
  </si>
  <si>
    <t>Income From Patient Services</t>
  </si>
  <si>
    <t>EROE Excluding Extraordinary</t>
  </si>
  <si>
    <t>Item and Income Tax</t>
  </si>
  <si>
    <t>Excess Revenue Over Expense</t>
  </si>
  <si>
    <t>Surgical</t>
  </si>
  <si>
    <t>Professional</t>
  </si>
  <si>
    <t>Fees</t>
  </si>
  <si>
    <t>DPU(2)</t>
  </si>
  <si>
    <t>Grand</t>
  </si>
  <si>
    <t>Total(2)</t>
  </si>
  <si>
    <t>6C</t>
  </si>
  <si>
    <t>6D</t>
  </si>
  <si>
    <t>BALANCE SHEET</t>
  </si>
  <si>
    <t>WORKSHEET 10</t>
  </si>
  <si>
    <t>CURRENT</t>
  </si>
  <si>
    <t>PRIOR</t>
  </si>
  <si>
    <t>Account Description</t>
  </si>
  <si>
    <t>YEAR</t>
  </si>
  <si>
    <t>Cash &amp; Cash Equiv.</t>
  </si>
  <si>
    <t>Current Maturity of Long-Term Debt</t>
  </si>
  <si>
    <t>Net Patient Receivable</t>
  </si>
  <si>
    <t>Current Portion of Cap. Lease Obligations</t>
  </si>
  <si>
    <t>Other Receivables</t>
  </si>
  <si>
    <t>Accounts Payable</t>
  </si>
  <si>
    <t>Inventory</t>
  </si>
  <si>
    <t>Accrued Expenses</t>
  </si>
  <si>
    <t>Prepaid Expenses</t>
  </si>
  <si>
    <t>Other Current Liabilities(1)</t>
  </si>
  <si>
    <t>Other Current Assets(1)</t>
  </si>
  <si>
    <t>Total Current Liabilities</t>
  </si>
  <si>
    <t>Total Current Assets</t>
  </si>
  <si>
    <t>Est. Malprac. Costs, Net of Curr. Portion</t>
  </si>
  <si>
    <t>Assets - Limited Use</t>
  </si>
  <si>
    <t>Long-Term Debt, Exclude Curr. Matur.</t>
  </si>
  <si>
    <t>8A</t>
  </si>
  <si>
    <t xml:space="preserve">     By Board For Cap. Improv.</t>
  </si>
  <si>
    <t>Capital Lease Oblig., Exclude Curr. Portion</t>
  </si>
  <si>
    <t>8B</t>
  </si>
  <si>
    <t xml:space="preserve">     By Agree. w/ Third Party</t>
  </si>
  <si>
    <t>8C</t>
  </si>
  <si>
    <t xml:space="preserve">      All Other  (1)</t>
  </si>
  <si>
    <t>Commitments &amp; Contingent Liabilities</t>
  </si>
  <si>
    <t>Other Assets (1)</t>
  </si>
  <si>
    <t>Property Plant and Equip.</t>
  </si>
  <si>
    <t>TOTAL LIABILITIES</t>
  </si>
  <si>
    <t>LESS:  Accum. Deprec,</t>
  </si>
  <si>
    <t>TOTAL FUND BALANCE</t>
  </si>
  <si>
    <t>Net Prop. Plant and Equip.</t>
  </si>
  <si>
    <t>TOTAL STOCKHOLDERS' EQUITY</t>
  </si>
  <si>
    <t>TOTAL ASSETS</t>
  </si>
  <si>
    <t>TOTAL LIABILITIES AND FUND BALANCE</t>
  </si>
  <si>
    <t>INSTRUCTIONS:  Complete the above balance sheet according to generally accepted accounting principles.</t>
  </si>
  <si>
    <t>1.  If material in relation to the Fund Balance or Stockholders' Equity provide detail on a separate page.</t>
  </si>
  <si>
    <t>WORKSHEET 11</t>
  </si>
  <si>
    <t>FORM 1</t>
  </si>
  <si>
    <t>ANNUAL WAGE AND SALARY SURVEY</t>
  </si>
  <si>
    <t>SUMMARY OF ALL</t>
  </si>
  <si>
    <t>CLASSIFICATION NUMBERS</t>
  </si>
  <si>
    <t>Hospital Number:</t>
  </si>
  <si>
    <t>TOTALS</t>
  </si>
  <si>
    <t>Salary</t>
  </si>
  <si>
    <t>Average</t>
  </si>
  <si>
    <t>Job Classification</t>
  </si>
  <si>
    <t>Classification</t>
  </si>
  <si>
    <t>And</t>
  </si>
  <si>
    <t>Salary, Wages</t>
  </si>
  <si>
    <t>of</t>
  </si>
  <si>
    <t>Wages</t>
  </si>
  <si>
    <t>and Employee</t>
  </si>
  <si>
    <t>Benefits Per FTE</t>
  </si>
  <si>
    <t>Management Supervision</t>
  </si>
  <si>
    <t>0.01</t>
  </si>
  <si>
    <t>Technicians and Specialists</t>
  </si>
  <si>
    <t>0.02</t>
  </si>
  <si>
    <t>Registered Nurses</t>
  </si>
  <si>
    <t>0.03</t>
  </si>
  <si>
    <t>Licensed Vocational Practical Nurses</t>
  </si>
  <si>
    <t>0.04</t>
  </si>
  <si>
    <t>Aides, Orderlies, Attendants</t>
  </si>
  <si>
    <t>0.05</t>
  </si>
  <si>
    <t>Physicans</t>
  </si>
  <si>
    <t>0.06</t>
  </si>
  <si>
    <t>Interns, Residents &amp; Fellows</t>
  </si>
  <si>
    <t>0.07</t>
  </si>
  <si>
    <t>Non-Physician Medical Practitioners</t>
  </si>
  <si>
    <t>0.08</t>
  </si>
  <si>
    <t>Environmental, Hotel and Food</t>
  </si>
  <si>
    <t>Service Employees</t>
  </si>
  <si>
    <t>0.11</t>
  </si>
  <si>
    <t>Clerical and Other Administrative</t>
  </si>
  <si>
    <t>Employees</t>
  </si>
  <si>
    <t>0.12</t>
  </si>
  <si>
    <t>Other Employee Classification</t>
  </si>
  <si>
    <t>0.19</t>
  </si>
  <si>
    <t>FORM 2</t>
  </si>
  <si>
    <t>MANAGEMENT SUPERVISION</t>
  </si>
  <si>
    <t>CLASSIFICATION .01</t>
  </si>
  <si>
    <t>FORM 3</t>
  </si>
  <si>
    <t>TECHNICIANS AND SPECIALISTS</t>
  </si>
  <si>
    <t>CLASSIFICATION .02</t>
  </si>
  <si>
    <t>FORM 4</t>
  </si>
  <si>
    <t>REGISTERED NURSES</t>
  </si>
  <si>
    <t>CLASSIFICATION .03</t>
  </si>
  <si>
    <t>FORM 5</t>
  </si>
  <si>
    <t>LICENSED VOCATIONAL PRACTICAL NURSES</t>
  </si>
  <si>
    <t>CLASSIFICATION .04</t>
  </si>
  <si>
    <t>FORM 6</t>
  </si>
  <si>
    <t>AIDES, ORDERLIES, ATTENDANTS</t>
  </si>
  <si>
    <t>CLASSIFICATION .05</t>
  </si>
  <si>
    <t>FORM 7</t>
  </si>
  <si>
    <t>PHYSICIANS</t>
  </si>
  <si>
    <t>CLASSIFICATION .06</t>
  </si>
  <si>
    <t>FORM 8</t>
  </si>
  <si>
    <t>INTERNS, RESIDENTS &amp; FELLOWS</t>
  </si>
  <si>
    <t>CLASSIFICATION .07</t>
  </si>
  <si>
    <t>FORM 9</t>
  </si>
  <si>
    <t>NON-PHYSICIAN MEDICAL PRACTITIONERS</t>
  </si>
  <si>
    <t>CLASSIFICATION .08</t>
  </si>
  <si>
    <t>FORM 10</t>
  </si>
  <si>
    <t>ENVIROMENTAL, HOTEL AND FOOD SERVICE EMPLOYEES</t>
  </si>
  <si>
    <t>CLASSIFICATION .11</t>
  </si>
  <si>
    <t>FORM 11</t>
  </si>
  <si>
    <t>CLERICAL AND OTHER ADMINISTRATIVE EMPLOYEES</t>
  </si>
  <si>
    <t>CLASSIFICATION .12</t>
  </si>
  <si>
    <t>FORM 12</t>
  </si>
  <si>
    <t>OTHER EMPLOYEE CLASSIFICATION</t>
  </si>
  <si>
    <t>CLASSIFICATION .19</t>
  </si>
  <si>
    <t>WORKSHEET 11A</t>
  </si>
  <si>
    <t>EMPLOYEE BENEFITS EXPENSE</t>
  </si>
  <si>
    <t>DESCRIPTION</t>
  </si>
  <si>
    <t>AMOUNT</t>
  </si>
  <si>
    <t>FICA</t>
  </si>
  <si>
    <t>STATE UNEMPLOYMENT INSURANCE</t>
  </si>
  <si>
    <t>FEDERAL UNEMPLOYMENT INSURANCE</t>
  </si>
  <si>
    <t>GROUP HEALTH INSURANCE - INDEMNITY</t>
  </si>
  <si>
    <t>GROUP HEALTH INSURANCE - SELF FUNDED</t>
  </si>
  <si>
    <t>a.  DOMESTIC CLAIMS</t>
  </si>
  <si>
    <t>a.</t>
  </si>
  <si>
    <t>b.  FOREIGN CLAIMS</t>
  </si>
  <si>
    <t>b.</t>
  </si>
  <si>
    <t>GROUP HEALTH INSURANCE - "STOP LOSS"</t>
  </si>
  <si>
    <t>GROUP HEALTH INSURANCE - MANAGED CARE</t>
  </si>
  <si>
    <t>GROUP DENTAL INSURANCE - INDEMNITY</t>
  </si>
  <si>
    <t>GROUP DENTAL INSURANCE - SELF FUNDED</t>
  </si>
  <si>
    <t>GROUP VISION INSURANCE - INDEMNITY</t>
  </si>
  <si>
    <t>GROUP VISION INSURANCE - SELF FUNDED</t>
  </si>
  <si>
    <t>GROUP LIFE INSURANCE</t>
  </si>
  <si>
    <t>GROUP DISABILITY INSURANCE - INDEMNITY</t>
  </si>
  <si>
    <t>GROUP DISABILITY INSURANCE - SELF FUNDED</t>
  </si>
  <si>
    <t>WORKERS' COMPENSATION - INDEMNITY</t>
  </si>
  <si>
    <t>WORKERS' COMPENSATION - SELF FUNDED</t>
  </si>
  <si>
    <t>PENSION AND RETIREMENT</t>
  </si>
  <si>
    <t>UNION HEALTH &amp; WELFARE</t>
  </si>
  <si>
    <t>OTHER PAYROLL - RELATED EMPLOYEE BENEFITS</t>
  </si>
  <si>
    <t>THIRD PARTY ADMINISTRATIVE FEE</t>
  </si>
  <si>
    <t>OTHER -</t>
  </si>
  <si>
    <t>TOTAL EMPLOYEE BENEFITS EXPENSE</t>
  </si>
  <si>
    <t>Worksheet 12</t>
  </si>
  <si>
    <t>Certification</t>
  </si>
  <si>
    <t>INTENTIONAL MISREPRESENTATION OR FALSIFICATION OF ANY INFORMATION CONTAINED</t>
  </si>
  <si>
    <t>IN THIS UNIFORM REPORTING SYSTEM IS IN VIOLATION OF THE STATE LAW.</t>
  </si>
  <si>
    <t>CERTIFICATION BY OFFICER OR ADMINISTRATOR OF PROVIDER(S)</t>
  </si>
  <si>
    <t>I HEREBY CERTIFY that I have read the above statement and that I have examined the</t>
  </si>
  <si>
    <t>accompanying financial report and the Balance Sheet and Statement of Revenue and Expense</t>
  </si>
  <si>
    <t>for the financial report period</t>
  </si>
  <si>
    <t>(Signed)</t>
  </si>
  <si>
    <t>Officer or Administrator of Provider(s)</t>
  </si>
  <si>
    <t>Title</t>
  </si>
  <si>
    <t>Date</t>
  </si>
  <si>
    <t>UTILIZATION OF INPATIENT SERVICE CENTERS</t>
  </si>
  <si>
    <t>Worksheet 1</t>
  </si>
  <si>
    <t>Hospital Name:</t>
  </si>
  <si>
    <t>Hospital No:</t>
  </si>
  <si>
    <t>Fiscal Year:</t>
  </si>
  <si>
    <t>Utilization</t>
  </si>
  <si>
    <t xml:space="preserve"> </t>
  </si>
  <si>
    <t>INPATIENT ROUTINE</t>
  </si>
  <si>
    <t>Beds</t>
  </si>
  <si>
    <t>SERVICE COST</t>
  </si>
  <si>
    <t>Days</t>
  </si>
  <si>
    <t>Discharges</t>
  </si>
  <si>
    <t>CENTERS</t>
  </si>
  <si>
    <t>Medicare</t>
  </si>
  <si>
    <t>Medicaid</t>
  </si>
  <si>
    <t>PEIA</t>
  </si>
  <si>
    <t>Other</t>
  </si>
  <si>
    <t>Non-Govt.</t>
  </si>
  <si>
    <t>Total</t>
  </si>
  <si>
    <t>Licensed</t>
  </si>
  <si>
    <t>Staffed</t>
  </si>
  <si>
    <t>Govt. (1)</t>
  </si>
  <si>
    <t>Govt.(1)</t>
  </si>
  <si>
    <t>1</t>
  </si>
  <si>
    <t>2</t>
  </si>
  <si>
    <t>3</t>
  </si>
  <si>
    <t>4</t>
  </si>
  <si>
    <t>5</t>
  </si>
  <si>
    <t>6</t>
  </si>
  <si>
    <t>7</t>
  </si>
  <si>
    <t>8</t>
  </si>
  <si>
    <t>9</t>
  </si>
  <si>
    <t>10</t>
  </si>
  <si>
    <t>11</t>
  </si>
  <si>
    <t>12</t>
  </si>
  <si>
    <t>13</t>
  </si>
  <si>
    <t>14</t>
  </si>
  <si>
    <t xml:space="preserve"> A.  Adult &amp; Pediatrics (General Routine Care)</t>
  </si>
  <si>
    <t>B.  Adult Med/Surg Acute</t>
  </si>
  <si>
    <t>C. Pediatric-Medical/Surgical Acute</t>
  </si>
  <si>
    <t>D. Obstetrics Acute</t>
  </si>
  <si>
    <t>E. Psychiatric Acute (NON DISTINCT PART)</t>
  </si>
  <si>
    <t>F. Other Inpatient Routine Service</t>
  </si>
  <si>
    <t>G.  SUBTOTAL ROUTINE CARE (25B-25F)</t>
  </si>
  <si>
    <t>A. Intensive Care Unit-Adult Medical/Surgical</t>
  </si>
  <si>
    <t>B. Pediatric Intensive Care</t>
  </si>
  <si>
    <t>C. Neonatal Intensive Care</t>
  </si>
  <si>
    <t>Coronary Care</t>
  </si>
  <si>
    <t>Burn Intensive Care Unit</t>
  </si>
  <si>
    <t>Surgical Intensive Care Unit</t>
  </si>
  <si>
    <t>Other Special Care (Specify)</t>
  </si>
  <si>
    <t>30A.</t>
  </si>
  <si>
    <t>SUBTOTAL INTENSIVE CARE(26A - 30)</t>
  </si>
  <si>
    <t>30B.</t>
  </si>
  <si>
    <t>SUBTOTAL ACUTE CARE (LINE25G + 30A)</t>
  </si>
  <si>
    <t>Nursery</t>
  </si>
  <si>
    <t>Other Long-Term Care</t>
  </si>
  <si>
    <t>TOTAL</t>
  </si>
  <si>
    <t>NOTE:</t>
  </si>
  <si>
    <t>(1)  Other Govt. refers to Workers Compensation, Dept of Labor Black Lung, CHAMPUS, Handicapped Children - Title V &amp; the 1950 &amp; 1974 Benefit Trust Plans of UMWA.(See Instructions)</t>
  </si>
  <si>
    <t>(2)  Separate cost entity providing clearly different services in a physically separate location or building.</t>
  </si>
  <si>
    <t>::</t>
  </si>
  <si>
    <t>Worksheet 1A</t>
  </si>
  <si>
    <t>OTHER GOVERNMENTAL PAYORS</t>
  </si>
  <si>
    <t>PART 1</t>
  </si>
  <si>
    <t>DAYS</t>
  </si>
  <si>
    <t>WV</t>
  </si>
  <si>
    <t>DOL</t>
  </si>
  <si>
    <t>Handi-</t>
  </si>
  <si>
    <t>1950 &amp;</t>
  </si>
  <si>
    <t>Out of State</t>
  </si>
  <si>
    <t>Total Other</t>
  </si>
  <si>
    <t>Out of</t>
  </si>
  <si>
    <t>Workers</t>
  </si>
  <si>
    <t>Black Lung</t>
  </si>
  <si>
    <t>CHAMPUS</t>
  </si>
  <si>
    <t>capped</t>
  </si>
  <si>
    <t>1974</t>
  </si>
  <si>
    <t>(Specify)</t>
  </si>
  <si>
    <t>Govt.</t>
  </si>
  <si>
    <t>State</t>
  </si>
  <si>
    <t>Comp.</t>
  </si>
  <si>
    <t>Other Govt.</t>
  </si>
  <si>
    <t>Children</t>
  </si>
  <si>
    <t>UMWA</t>
  </si>
  <si>
    <t>PART 2</t>
  </si>
  <si>
    <t>DISCHARGES</t>
  </si>
  <si>
    <t>UTILIZATION OF AMBULATORY SERVICE CENTERS</t>
  </si>
  <si>
    <t>Worksheet 2</t>
  </si>
  <si>
    <t>Worksheet 2-A</t>
  </si>
  <si>
    <t>Hospital No.:</t>
  </si>
  <si>
    <t>FOR OTHER GOVERNMENTAL PAYORS</t>
  </si>
  <si>
    <t>Ambulatory Service</t>
  </si>
  <si>
    <t>UNITS OF SERVICE</t>
  </si>
  <si>
    <t>Center</t>
  </si>
  <si>
    <t>Non- Govt.</t>
  </si>
  <si>
    <t>WV Workers</t>
  </si>
  <si>
    <t>DOL Black</t>
  </si>
  <si>
    <t>Handicapped</t>
  </si>
  <si>
    <t>1950 &amp; 1974</t>
  </si>
  <si>
    <t>Outpatient Visits</t>
  </si>
  <si>
    <t>Comp</t>
  </si>
  <si>
    <t>Lung</t>
  </si>
  <si>
    <t>Workers Comp</t>
  </si>
  <si>
    <t>Emergency Room Visits</t>
  </si>
  <si>
    <t>Ambulatory Surgery - (NON DISTINCT PART)</t>
  </si>
  <si>
    <t>a)  Number of procedures or patients(2)</t>
  </si>
  <si>
    <t>b)  Number of surgery minutes</t>
  </si>
  <si>
    <t>Renal Dialysis</t>
  </si>
  <si>
    <t>a)  Number of treatments(visits)</t>
  </si>
  <si>
    <t>Observation Beds</t>
  </si>
  <si>
    <t>a)  Number of Visits</t>
  </si>
  <si>
    <t>b)   Number of Hours</t>
  </si>
  <si>
    <t>TOTAL UNITS OF SERVICE</t>
  </si>
  <si>
    <t>(Lines 1, 2, 3(a), 4, 5(a) &amp; 6</t>
  </si>
  <si>
    <t>Number of home care visits</t>
  </si>
  <si>
    <t>Hospice - number of patient visits</t>
  </si>
  <si>
    <t>OTHER DISTINCT PART (3)</t>
  </si>
  <si>
    <t>EMPLOYEE HOURS PAID  AND FTEs BY COST CENTER</t>
  </si>
  <si>
    <t>Worksheet 3</t>
  </si>
  <si>
    <t>PAGE 3.1</t>
  </si>
  <si>
    <t>Non-Physician</t>
  </si>
  <si>
    <t>Physician Services</t>
  </si>
  <si>
    <t>Cost Center Description</t>
  </si>
  <si>
    <t>Supervisory</t>
  </si>
  <si>
    <t>Nonsupervisory</t>
  </si>
  <si>
    <t>Number</t>
  </si>
  <si>
    <t>Hrs. Pd.</t>
  </si>
  <si>
    <t>FTE's</t>
  </si>
  <si>
    <t>GENERAL SERVICE COST CENTERS</t>
  </si>
  <si>
    <t>Employee Benefits</t>
  </si>
  <si>
    <t>Administrative and General</t>
  </si>
  <si>
    <t>Operation of Plant</t>
  </si>
  <si>
    <t>Laundry and Linen Service</t>
  </si>
  <si>
    <t>Housekeeping</t>
  </si>
  <si>
    <t>Dietary</t>
  </si>
  <si>
    <t>Cafeteria</t>
  </si>
  <si>
    <t>Maintenance of Personnel</t>
  </si>
  <si>
    <t>Nursing Administration</t>
  </si>
  <si>
    <t>Central Services &amp; Supply</t>
  </si>
  <si>
    <t>Pharmacy</t>
  </si>
  <si>
    <t>Social Service</t>
  </si>
  <si>
    <t>Nonphysician Anesthetists</t>
  </si>
  <si>
    <t>Nursing School</t>
  </si>
  <si>
    <t>Intern &amp; Resident Service-Salary &amp; Fringes (Appvd)</t>
  </si>
  <si>
    <t>Intern &amp; Resident Other Program Costs (Appvd)</t>
  </si>
  <si>
    <t>PAGE 3.2</t>
  </si>
  <si>
    <t>INPATIENT ROUTINE SERVICE COST CTRS.</t>
  </si>
  <si>
    <t>1.  Separate cost entity providing clearly different services in a physically separate location or building.</t>
  </si>
  <si>
    <t>PAGE 3.3</t>
  </si>
  <si>
    <t>ANCILLARY COST CENTER</t>
  </si>
  <si>
    <t>Delivery &amp; Labor Room</t>
  </si>
  <si>
    <t>Anesthesiology</t>
  </si>
  <si>
    <t>Radiology - Diagnostic</t>
  </si>
  <si>
    <t>Radiology - Therapeutic</t>
  </si>
  <si>
    <t>Laboratory</t>
  </si>
  <si>
    <t>PBP Clinical Lab Service-Program Only</t>
  </si>
  <si>
    <t>Whole Blood &amp; Packed Red Blood Cells</t>
  </si>
  <si>
    <t>Intravenous Therapy</t>
  </si>
  <si>
    <t>Physical Therapy</t>
  </si>
  <si>
    <t>Occupational Therapy</t>
  </si>
  <si>
    <t>Electrocardiology</t>
  </si>
  <si>
    <t>Electroencephalography</t>
  </si>
  <si>
    <t>Medical Supplies Charged to Patients</t>
  </si>
  <si>
    <t>Drugs Charged to Patients</t>
  </si>
  <si>
    <t>Other Ancillary (Specify)</t>
  </si>
  <si>
    <t>PAGE 3.4</t>
  </si>
  <si>
    <t>OUTPATIENT SERVICE COST CENTERS</t>
  </si>
  <si>
    <t>Clinic</t>
  </si>
  <si>
    <t>Emergency</t>
  </si>
  <si>
    <t>OTHER REIMBURSABLE COST CENTERS</t>
  </si>
  <si>
    <t>Ambulance Services</t>
  </si>
  <si>
    <t>Durable Medical Equipment-Rented</t>
  </si>
  <si>
    <t>Durable Medical Equipment-Sold</t>
  </si>
  <si>
    <t>PAGE 3.5</t>
  </si>
  <si>
    <t>SPECIAL PURPOSE COSTS CENTERS</t>
  </si>
  <si>
    <t>Kidney Acquisition</t>
  </si>
  <si>
    <t>Liver Acquisition</t>
  </si>
  <si>
    <t>Heart Acquisition</t>
  </si>
  <si>
    <t>Interest Expense</t>
  </si>
  <si>
    <t>Hospice</t>
  </si>
  <si>
    <t>Gift, Flower, Coffee Shops, Canteen</t>
  </si>
  <si>
    <t>Worksheet 4</t>
  </si>
  <si>
    <t>STANDARD UNITS OF MEASURE BY ANCILLARY SERVICE CENTER</t>
  </si>
  <si>
    <t>VALUE FOR</t>
  </si>
  <si>
    <t>STANDARD UNITS</t>
  </si>
  <si>
    <t>TOTAL STANDARD</t>
  </si>
  <si>
    <t>OF MEASURE</t>
  </si>
  <si>
    <t>UNITS OF MEASURE</t>
  </si>
  <si>
    <t>Surgery Minutes</t>
  </si>
  <si>
    <t>Recovery Minutes</t>
  </si>
  <si>
    <t>No. of Procedures</t>
  </si>
  <si>
    <t>Anesthesia Minutes</t>
  </si>
  <si>
    <t>Procedures</t>
  </si>
  <si>
    <t>500 cc Units</t>
  </si>
  <si>
    <t>No. of Patient Days</t>
  </si>
  <si>
    <t>Procedures (Modalities)</t>
  </si>
  <si>
    <t>Hours of Service</t>
  </si>
  <si>
    <t>No. of Sessions</t>
  </si>
  <si>
    <t>Treatments</t>
  </si>
  <si>
    <t>Worksheet 4-A</t>
  </si>
  <si>
    <t>UTILIZATION OF SERVICES</t>
  </si>
  <si>
    <t>SERVICE</t>
  </si>
  <si>
    <t>(2)</t>
  </si>
  <si>
    <t>INPATIENT</t>
  </si>
  <si>
    <t>OUTPATIENT</t>
  </si>
  <si>
    <t>CARDIAC CATHETERIZATION LABORATORY (1)</t>
  </si>
  <si>
    <t>A.  Number of cardiac catheterization labs</t>
  </si>
  <si>
    <t>B.  Total number of patients</t>
  </si>
  <si>
    <t>LIVE BIRTHS</t>
  </si>
  <si>
    <t>Number of Live Births</t>
  </si>
  <si>
    <t>OPERATING ROOMS (1)</t>
  </si>
  <si>
    <t>(1) Number of operating rooms</t>
  </si>
  <si>
    <t>(2) Number of dedicated rooms</t>
  </si>
  <si>
    <t>(3) Number of non-dedicated rooms</t>
  </si>
  <si>
    <t>(4) Number of open heart surgeries*</t>
  </si>
  <si>
    <t>RADIATION THERAPY (1)</t>
  </si>
  <si>
    <t>A.  Linear accelerators</t>
  </si>
  <si>
    <t>(1) Number of units</t>
  </si>
  <si>
    <t>(2) Number of linear acceleration procedures</t>
  </si>
  <si>
    <t>(3) Number of linear acceleration patients</t>
  </si>
  <si>
    <t>B.  Cobalt</t>
  </si>
  <si>
    <t>(1) Number of cobalt units</t>
  </si>
  <si>
    <t>(2) Number of cobalt procedures</t>
  </si>
  <si>
    <t>(3) Number of cobalt patients</t>
  </si>
  <si>
    <t>MRI</t>
  </si>
  <si>
    <t>A.  Fixed MRI</t>
  </si>
  <si>
    <t>(1) Number of fixed MRI units</t>
  </si>
  <si>
    <t>(2) Number of fixed MRI procedures</t>
  </si>
  <si>
    <t>B.  Mobile MRI</t>
  </si>
  <si>
    <t>(1) Number of mobile MRI units</t>
  </si>
  <si>
    <t>(2) Number of mobile MRI procedures</t>
  </si>
  <si>
    <t>CT SCANNER (1)</t>
  </si>
  <si>
    <t>A.  Fixed CT units</t>
  </si>
  <si>
    <t>(1) Number of Fixed CT units</t>
  </si>
  <si>
    <t>(2) Number of Fixed CT procedures</t>
  </si>
  <si>
    <t>B.  Mobile CT units</t>
  </si>
  <si>
    <t>(1) Number of mobile CT units</t>
  </si>
  <si>
    <t>(2) Number of mobile CT procedures</t>
  </si>
  <si>
    <t>LITHOTRIPSY</t>
  </si>
  <si>
    <t>A.  Fixed Lithotripter units</t>
  </si>
  <si>
    <t>(1) Number of fixed lithotripter units</t>
  </si>
  <si>
    <t>(2) Number of fixed lithotripsy procedures</t>
  </si>
  <si>
    <t>B.  Mobile lithotripter units</t>
  </si>
  <si>
    <t>(1) Number of mobile lithotripter units</t>
  </si>
  <si>
    <t>(2) Number of mobile lithotripsy procedures</t>
  </si>
  <si>
    <t>OPERATING EXPENSES</t>
  </si>
  <si>
    <t>WORKSHEET 5</t>
  </si>
  <si>
    <t>PAGE 5.1</t>
  </si>
  <si>
    <t>Employee</t>
  </si>
  <si>
    <t>Reclassi-</t>
  </si>
  <si>
    <t>Profess'l</t>
  </si>
  <si>
    <t>Other Oper</t>
  </si>
  <si>
    <t>Wages (2)</t>
  </si>
  <si>
    <t>fication</t>
  </si>
  <si>
    <t xml:space="preserve">Component </t>
  </si>
  <si>
    <t>Revenue</t>
  </si>
  <si>
    <t>Balance  (1)</t>
  </si>
  <si>
    <t>NonSupervisory</t>
  </si>
  <si>
    <t>Expense(3)</t>
  </si>
  <si>
    <t>Expense</t>
  </si>
  <si>
    <t xml:space="preserve">Only    </t>
  </si>
  <si>
    <t>PAGE 5.2</t>
  </si>
  <si>
    <t>PAGE 5.3</t>
  </si>
  <si>
    <t>Ambulatory Surgical Center (Non-Distinct Part)</t>
  </si>
  <si>
    <t>PAGE 5.4</t>
  </si>
  <si>
    <t>Home Program Dialysis</t>
  </si>
  <si>
    <t>PAGE 5.5</t>
  </si>
  <si>
    <t>Utilization Review - SNF</t>
  </si>
  <si>
    <t>Ambulatory Surgical Center (Distinct Part)(3)</t>
  </si>
  <si>
    <t>OTHER COST CENTERS(4)</t>
  </si>
  <si>
    <t>WORKSHEET 5-A</t>
  </si>
  <si>
    <t>RECLASSIFICATION OF EXPENSES</t>
  </si>
  <si>
    <t>Increase</t>
  </si>
  <si>
    <t>Decrease</t>
  </si>
  <si>
    <t>Explanation of Reclassification Entry</t>
  </si>
  <si>
    <t>Cost Center</t>
  </si>
  <si>
    <t>Line No.</t>
  </si>
  <si>
    <t>Amount (1)</t>
  </si>
  <si>
    <t>(1) TRANSFER TO THE APPROPRIATE LINE ON WORKSHEET 5.</t>
  </si>
  <si>
    <t>(2)  AMOUNT IN COLUMN 4 AND 7 MUST EQUAL EACH OTHER.</t>
  </si>
  <si>
    <t>Worksheet 5-B</t>
  </si>
  <si>
    <t>ADJUSTMENT TO EXPENSES - PROFESSIONAL COMPONENT</t>
  </si>
  <si>
    <t>PROVIDER-BASED PHYSICIAN</t>
  </si>
  <si>
    <t>EXPENSE CLASSIFICATION ON WKSHT 5</t>
  </si>
  <si>
    <t>FROM WHICH THE AMT IS TO BE ADJUSTED</t>
  </si>
  <si>
    <t>Description</t>
  </si>
  <si>
    <t>Basis (1)</t>
  </si>
  <si>
    <t>Amount</t>
  </si>
  <si>
    <t>(1) BASIS SHOULD BE COSTS</t>
  </si>
  <si>
    <t>WORKSHEET 5-C</t>
  </si>
  <si>
    <t>PAGE 5-C.1</t>
  </si>
  <si>
    <t>Non-Operating Revenue</t>
  </si>
  <si>
    <t>Other Operating</t>
  </si>
  <si>
    <t>Interest</t>
  </si>
  <si>
    <t>Gifts</t>
  </si>
  <si>
    <t>Nonoperating</t>
  </si>
  <si>
    <t>&amp; Nonoperating</t>
  </si>
  <si>
    <t>PAGE 5-C.2</t>
  </si>
  <si>
    <t>PAGE 5-C.3</t>
  </si>
  <si>
    <t>PAGE 5-C.4</t>
  </si>
  <si>
    <t>PAGE 5-C.5</t>
  </si>
  <si>
    <t>COST ALLOCATION--GENERAL SERVICE COST CENTERS</t>
  </si>
  <si>
    <t>WORKSHEET 6</t>
  </si>
  <si>
    <t>PAGE 6.1</t>
  </si>
  <si>
    <t>Net Expenses For</t>
  </si>
  <si>
    <t>Cost Allocation</t>
  </si>
  <si>
    <t>Related Costs</t>
  </si>
  <si>
    <t>(From Wksht 5,</t>
  </si>
  <si>
    <t>Bldg &amp; Fixt</t>
  </si>
  <si>
    <t>Mov Equip</t>
  </si>
  <si>
    <t>Benefits</t>
  </si>
  <si>
    <t>General</t>
  </si>
  <si>
    <t>Column 5)</t>
  </si>
  <si>
    <t>6A</t>
  </si>
  <si>
    <t>6B</t>
  </si>
  <si>
    <t>PAGE 6.2</t>
  </si>
  <si>
    <t>PAGE 6.3</t>
  </si>
  <si>
    <t>PAGE 6.4</t>
  </si>
  <si>
    <t>PAGE 6.5</t>
  </si>
  <si>
    <t>PAGE 6.6</t>
  </si>
  <si>
    <t>Laundry</t>
  </si>
  <si>
    <t>Maintenance</t>
  </si>
  <si>
    <t>Operation</t>
  </si>
  <si>
    <t>and Linen</t>
  </si>
  <si>
    <t>Nursing</t>
  </si>
  <si>
    <t>and Repair</t>
  </si>
  <si>
    <t>Of Plant</t>
  </si>
  <si>
    <t>Service</t>
  </si>
  <si>
    <t>of Personnel</t>
  </si>
  <si>
    <t>Admin.</t>
  </si>
  <si>
    <t>PAGE 6.7</t>
  </si>
  <si>
    <t>PAGE 6.8</t>
  </si>
  <si>
    <t>PAGE 6.9</t>
  </si>
  <si>
    <t>PAGE 6.10</t>
  </si>
  <si>
    <t>PAGE 6.11</t>
  </si>
  <si>
    <t>Medical Records</t>
  </si>
  <si>
    <t>Other General</t>
  </si>
  <si>
    <t>Non-</t>
  </si>
  <si>
    <t>Central Services</t>
  </si>
  <si>
    <t>&amp; Medical</t>
  </si>
  <si>
    <t>Social</t>
  </si>
  <si>
    <t>Physician</t>
  </si>
  <si>
    <t>And Supply</t>
  </si>
  <si>
    <t>Records Library</t>
  </si>
  <si>
    <t>Services</t>
  </si>
  <si>
    <t>Anesthetists</t>
  </si>
  <si>
    <t>15</t>
  </si>
  <si>
    <t>16</t>
  </si>
  <si>
    <t>18</t>
  </si>
  <si>
    <t xml:space="preserve">OTHER - </t>
  </si>
  <si>
    <t>Note: (1) See Instructions.</t>
  </si>
  <si>
    <t>Total (2)</t>
  </si>
  <si>
    <t>(2) Number of general operating room procedures</t>
  </si>
  <si>
    <t>(3) Number of general operating room minutes</t>
  </si>
  <si>
    <t>A.  Open Heart</t>
  </si>
  <si>
    <t>B.  General Operating rooms</t>
  </si>
  <si>
    <t>POSITRON EMISSION TOMOGRAPHY- PET</t>
  </si>
  <si>
    <t>A.  Fixed PET units</t>
  </si>
  <si>
    <t>(1) Number of Fixed PET units</t>
  </si>
  <si>
    <t>(2) Number of Fixed PET procedures by category</t>
  </si>
  <si>
    <t>Neurological</t>
  </si>
  <si>
    <t>Psychiatric</t>
  </si>
  <si>
    <t>Cardiac</t>
  </si>
  <si>
    <t>Oncology</t>
  </si>
  <si>
    <t>(1) Number of dedicated rooms</t>
  </si>
  <si>
    <t>(2) Total number of Ambulatory surgery procedures</t>
  </si>
  <si>
    <t>CPT</t>
  </si>
  <si>
    <t>B.  Mobile PET units</t>
  </si>
  <si>
    <t>(1) Number of mobile PET units</t>
  </si>
  <si>
    <t>(2) Number of mobile PET procedures</t>
  </si>
  <si>
    <t>enter # here</t>
  </si>
  <si>
    <t>(1) Number of general operating rooms</t>
  </si>
  <si>
    <t>C.  Ambulatory Surgery(1)</t>
  </si>
  <si>
    <t>2.  Include costs for Lines 36, 36A and 36B.</t>
  </si>
  <si>
    <t>4.  Include costs for line 36 and 36B.</t>
  </si>
  <si>
    <t>(2) The total on Line 24 should agree with the total on Worksheet 11, Form 1 Column 3, Total Line.</t>
  </si>
  <si>
    <t>(3)  Top ten(10) procedures by volume</t>
  </si>
  <si>
    <t>Capital-Related Costs-Movable Equip.</t>
  </si>
  <si>
    <t>Capital-Related Costs-Bldgs &amp; Fixtures</t>
  </si>
  <si>
    <t>Other Capital Related Costs</t>
  </si>
  <si>
    <t>Maintenance and Repairs</t>
  </si>
  <si>
    <t>Medical Records &amp; Medical Records Library</t>
  </si>
  <si>
    <t>Adult &amp; Pediatrics (General Routine Care)</t>
  </si>
  <si>
    <t>Subprovider - IPF</t>
  </si>
  <si>
    <t>Subprovider - IRF</t>
  </si>
  <si>
    <t>SUBTOTAL ACUTE CARE(30-35)</t>
  </si>
  <si>
    <t>INPATIENT DISTINCT PART UNITS</t>
  </si>
  <si>
    <t>Operating Room-General</t>
  </si>
  <si>
    <t>Recovery Room</t>
  </si>
  <si>
    <t>Radioisotope</t>
  </si>
  <si>
    <t>Magnetic Resonance Imaging (MRI)</t>
  </si>
  <si>
    <t>Blood Storing, Processing, &amp; Trans.</t>
  </si>
  <si>
    <t>Speech Pathology</t>
  </si>
  <si>
    <t>Implantable Devices Charged to Patients</t>
  </si>
  <si>
    <t>Rural Health Clinic (RHC)</t>
  </si>
  <si>
    <t>Federally Qualified Health Center (FQHC)</t>
  </si>
  <si>
    <t>Home Health Agency</t>
  </si>
  <si>
    <t>Lung Acquisition</t>
  </si>
  <si>
    <t>Pancreas Acquisition</t>
  </si>
  <si>
    <t>Intestinal Acquisition</t>
  </si>
  <si>
    <t>Islet Acquisition</t>
  </si>
  <si>
    <t>Capital</t>
  </si>
  <si>
    <t>Capital-Related</t>
  </si>
  <si>
    <t>and</t>
  </si>
  <si>
    <t>Administrative</t>
  </si>
  <si>
    <t>&amp; Med. Rec. Library</t>
  </si>
  <si>
    <t>Computed Tomography (CT) Scan</t>
  </si>
  <si>
    <t>Cardiac Catheterization</t>
  </si>
  <si>
    <t>TOTAL (sum of lines 118-199)</t>
  </si>
  <si>
    <t>SUBTOTALS  (sum of lines 1-117)</t>
  </si>
  <si>
    <t>A. Other</t>
  </si>
  <si>
    <t>B. Other</t>
  </si>
  <si>
    <t>C. Other</t>
  </si>
  <si>
    <t>D. Other</t>
  </si>
  <si>
    <t>E. Other</t>
  </si>
  <si>
    <t>A. Skilled Nursing Facility       (DISTINCT PART)(2)</t>
  </si>
  <si>
    <t>B. Swing Bed - SNF</t>
  </si>
  <si>
    <t>Nursing Facility       (DISTINCT PART)(5)</t>
  </si>
  <si>
    <t>Provider</t>
  </si>
  <si>
    <t>Sub-</t>
  </si>
  <si>
    <t>RHC /</t>
  </si>
  <si>
    <t>FQHC /</t>
  </si>
  <si>
    <t>COST</t>
  </si>
  <si>
    <t>Sub-Provider</t>
  </si>
  <si>
    <t>Long-Term</t>
  </si>
  <si>
    <t>ASC</t>
  </si>
  <si>
    <r>
      <t>Respiratory Therapy</t>
    </r>
    <r>
      <rPr>
        <sz val="12"/>
        <rFont val="Arial"/>
        <family val="2"/>
      </rPr>
      <t xml:space="preserve"> (Oxygen &amp; Inhalation)</t>
    </r>
  </si>
  <si>
    <t>a.  Psychiatric</t>
  </si>
  <si>
    <t>b.  Rehabilitation</t>
  </si>
  <si>
    <t>Other Organ Acquisition (Specify)</t>
  </si>
  <si>
    <t>SUBTOTAL ACUTE CARE (Lines 30-35)</t>
  </si>
  <si>
    <t>TOTAL (Lines 30 -  46)</t>
  </si>
  <si>
    <t>Grand Total (Lines 7, 8(a), 9, 10, 11(a-h))</t>
  </si>
  <si>
    <t>(Specify here)</t>
  </si>
  <si>
    <t xml:space="preserve">c.  Other </t>
  </si>
  <si>
    <t xml:space="preserve">d.  Other </t>
  </si>
  <si>
    <t xml:space="preserve">e.  Other </t>
  </si>
  <si>
    <t xml:space="preserve">f.   Other </t>
  </si>
  <si>
    <t xml:space="preserve">g.  Other </t>
  </si>
  <si>
    <t xml:space="preserve">h.  Other </t>
  </si>
  <si>
    <t>Other Non Distinct Part</t>
  </si>
  <si>
    <t>Subprovider</t>
  </si>
  <si>
    <t>SUBTOTAL ACUTE CARE (Sum of Lines 30-35)</t>
  </si>
  <si>
    <t>SUBTOTALS  (Sum of lines 1-117)</t>
  </si>
  <si>
    <t>TOTAL (Sum of lines 1-199)</t>
  </si>
  <si>
    <t>A.  Other</t>
  </si>
  <si>
    <t>B.  Other</t>
  </si>
  <si>
    <t>C.  Other</t>
  </si>
  <si>
    <t>D.  Other</t>
  </si>
  <si>
    <t>E.  Other</t>
  </si>
  <si>
    <t xml:space="preserve">Other Ancillary </t>
  </si>
  <si>
    <t xml:space="preserve">A. Other Outpatient Service </t>
  </si>
  <si>
    <t xml:space="preserve">B. Other Outpatient Service </t>
  </si>
  <si>
    <t xml:space="preserve">C. Other Outpatient Service </t>
  </si>
  <si>
    <t xml:space="preserve">Other Reimbursable </t>
  </si>
  <si>
    <t>Outpatient Rehabilitation Provider</t>
  </si>
  <si>
    <t>Paramedical Ed. Program</t>
  </si>
  <si>
    <t>Other General Service</t>
  </si>
  <si>
    <t>Other Nonreimbursable</t>
  </si>
  <si>
    <r>
      <t>Intern-Resident Service</t>
    </r>
    <r>
      <rPr>
        <sz val="10"/>
        <rFont val="Arial"/>
        <family val="2"/>
      </rPr>
      <t xml:space="preserve"> (Not Appvd Tchng Program)</t>
    </r>
  </si>
  <si>
    <t>Other Special Care</t>
  </si>
  <si>
    <t>SUBTOTALS (Sum of Lines 1 - 101)</t>
  </si>
  <si>
    <t>Other Organ Acquisition</t>
  </si>
  <si>
    <t xml:space="preserve">D. Other Outpatient Service </t>
  </si>
  <si>
    <t xml:space="preserve">E. Other Outpatient Service </t>
  </si>
  <si>
    <t xml:space="preserve">Other Special Purpose </t>
  </si>
  <si>
    <t>Inpatient &amp;</t>
  </si>
  <si>
    <t>WORKSHEET 9.1</t>
  </si>
  <si>
    <t>WORKSHEET 9.2</t>
  </si>
  <si>
    <t>WORKSHEET 9.4</t>
  </si>
  <si>
    <t>WORKSHEET 9.3</t>
  </si>
  <si>
    <t>WORKSHEET 9.16</t>
  </si>
  <si>
    <t>WORKSHEET 9.15</t>
  </si>
  <si>
    <t>WORKSHEET 9.14A</t>
  </si>
  <si>
    <t>WORKSHEET 9.14B</t>
  </si>
  <si>
    <t>WORKSHEET 9.14C</t>
  </si>
  <si>
    <t>WORKSHEET 9.14D</t>
  </si>
  <si>
    <t>WORKSHEET 9.5</t>
  </si>
  <si>
    <t>WORKSHEET 9.6</t>
  </si>
  <si>
    <t>WORKSHEET 9.7</t>
  </si>
  <si>
    <t>WORKSHEET 9.8</t>
  </si>
  <si>
    <t>WORKSHEET 9.9</t>
  </si>
  <si>
    <t>WORKSHEET 9.10</t>
  </si>
  <si>
    <t>WORKSHEET 9.11</t>
  </si>
  <si>
    <t>WORKSHEET 9.12</t>
  </si>
  <si>
    <t>WORKSHEET 9.13</t>
  </si>
  <si>
    <t>SUBPROVIDER - OTHER (COST CENTER LINE 42)  - ALL PAYORS</t>
  </si>
  <si>
    <t>TOTAL DPU  - ALL PAYORS</t>
  </si>
  <si>
    <t>GRAND TOTAL  - ALL PAYORS</t>
  </si>
  <si>
    <t>HOSPICE - ALL PAYORS</t>
  </si>
  <si>
    <t>ACUTE HOSPITAL - ALL PAYORS</t>
  </si>
  <si>
    <t>PSYCHIATRIC - ALL PAYORS</t>
  </si>
  <si>
    <t>REHABILITATION - ALL PAYORS</t>
  </si>
  <si>
    <t>SKILLED NURSING UNIT - ALL PAYORS</t>
  </si>
  <si>
    <t>SWING BED - ALL PAYORS</t>
  </si>
  <si>
    <t>NURSING FACILITY - ALL PAYORS</t>
  </si>
  <si>
    <t>OTHER LONG TERM - ALL PAYORS</t>
  </si>
  <si>
    <t>AMBULATORY SURGICAL CENTER - ALL PAYORS</t>
  </si>
  <si>
    <t>HOME HEALTH AGENCY - ALL PAYORS</t>
  </si>
  <si>
    <t>WORKSHEET 9.14E</t>
  </si>
  <si>
    <t>FQHC / (OTHER - Specify)  - ALL PAYORS</t>
  </si>
  <si>
    <t>RHC / (OTHER - Specify) - ALL PAYORS</t>
  </si>
  <si>
    <t>Rural Health Clinic (RHC)/Other</t>
  </si>
  <si>
    <r>
      <t xml:space="preserve">Federally Qualified Health Center </t>
    </r>
    <r>
      <rPr>
        <sz val="9"/>
        <rFont val="Arial"/>
        <family val="2"/>
      </rPr>
      <t>(FQHC)</t>
    </r>
  </si>
  <si>
    <t>Other Special Purpose</t>
  </si>
  <si>
    <t>ANCILLARY COST CENTERS</t>
  </si>
  <si>
    <t>Enter Hospital Name Here</t>
  </si>
  <si>
    <t>Enter Provider Number Here</t>
  </si>
  <si>
    <t>Enter FYE Here</t>
  </si>
  <si>
    <t xml:space="preserve">b)   Number of Hours </t>
  </si>
  <si>
    <t>Line 42</t>
  </si>
  <si>
    <t>Subprovider - IPF (2)</t>
  </si>
  <si>
    <t>Subprovider - IRF (2)</t>
  </si>
  <si>
    <t>A. Skilled Nursing Facility (2)</t>
  </si>
  <si>
    <t>Nursing Facility (2)</t>
  </si>
  <si>
    <t>Subprovider (2)</t>
  </si>
  <si>
    <t>INPATIENT DISTINCT PART UNITS (2)</t>
  </si>
  <si>
    <t>OUTPATIENT DISTINCT PART UNITS (3)</t>
  </si>
  <si>
    <t>Ambulatory Surgery (3)</t>
  </si>
  <si>
    <t>Home Health (3)</t>
  </si>
  <si>
    <t>Subprovider - IPF (1)</t>
  </si>
  <si>
    <t>Subprovider - IRF (1)</t>
  </si>
  <si>
    <t>Subprovider (1)</t>
  </si>
  <si>
    <t>A. Skilled Nursing Facility (1)</t>
  </si>
  <si>
    <t>Nursing Facility (1)</t>
  </si>
  <si>
    <t>(1)  Other Governmental refers to Workers Compensation, Dept of Labor Black Lung, CHAMPUS, Handicapped Children - Title V and 1950 and 1974 Benefit Trust Funds of UMWA.</t>
  </si>
  <si>
    <t>(3)  Separate cost entity providing clearly different services in a physically separate location or building.(See instructions - definitions)</t>
  </si>
  <si>
    <t>(1)  Separate cost entity providing clearly different services in a physically separate location or building.</t>
  </si>
  <si>
    <t>Ambulatory Surgical Center (Distinct Part)(1)</t>
  </si>
  <si>
    <t>OTHER COST CENTERS(2)</t>
  </si>
  <si>
    <t>Ambulatory Surgical Center (Distinct Part)(2)</t>
  </si>
  <si>
    <t>INPATIENT DISTINCT PART UNITS (1)</t>
  </si>
  <si>
    <t>or Cost per Day (3)</t>
  </si>
  <si>
    <t>(See Notes  4 - 6)</t>
  </si>
  <si>
    <t>Adult &amp; Pediatrics (General Routine Care) (3)</t>
  </si>
  <si>
    <t>B. Swing Bed - SNF (3)</t>
  </si>
  <si>
    <t>Observation Beds (3)</t>
  </si>
  <si>
    <t>(2) Column 2 appropriate utilization for Lines 30 - 46, and 92.</t>
  </si>
  <si>
    <t>(1) Separate cost entity providing clearly different services in a physically separate location or building.</t>
  </si>
  <si>
    <t xml:space="preserve">unless costs are carried forward from Worksheet 6.  </t>
  </si>
  <si>
    <t>(3) Total costs for Lines 30, 44B, and 92 are calculated using an aggregate cost per day with equivalent days,</t>
  </si>
  <si>
    <t>(5) Lines 50 - 91 and 93 - 200E equals Column 1 divided by appropriate revenue in Column 3.</t>
  </si>
  <si>
    <t>(4) Lines 31 - 46B and 92 equals Column 1 divided by appropriate patient utilization days in Column 2.</t>
  </si>
  <si>
    <t>(6) Use 6 decimal places in the ratio in column 4.</t>
  </si>
  <si>
    <t>Term</t>
  </si>
  <si>
    <t>(2) Lines 30 - 46 carry forward the appropriate expenses from Worksheet 6-C, Column 2.</t>
  </si>
  <si>
    <t>Observation Beds (4)</t>
  </si>
  <si>
    <t>(4) Line 92 pulls the observation expense from Worksheet 6-C, Column 2 and allocates it based on revenue on Worksheet 7.</t>
  </si>
  <si>
    <t>(3) Lines 50 - 91 and 93 - 194 multiply the cost to charge ratio calculated on Worksheet 6-C with the respective revenue amounts from Worksheet 7.</t>
  </si>
  <si>
    <t>OTHER COST CENTERS</t>
  </si>
  <si>
    <t>(2)  Cost Centers for the accumulation of costs that will be excluded from rate determinations (See Instructions)</t>
  </si>
  <si>
    <t>(1) Column 1 plus or minus column 2; minus column 3 and minus column 4 equals column 5; Columns 6 - 8 equal Column 5.</t>
  </si>
  <si>
    <t>(3) Other expense is all expense except salaries and wages.</t>
  </si>
  <si>
    <t>(4) Cost Centers for the accumulation of costs that will be excluded from rate determinations (See Instructions)</t>
  </si>
  <si>
    <t>Subprovider - IPF (5)</t>
  </si>
  <si>
    <t>Subprovider - IRF (5)</t>
  </si>
  <si>
    <t>Subprovider (5)</t>
  </si>
  <si>
    <t>A. Skilled Nursing Facility (5)</t>
  </si>
  <si>
    <t>Nursing Facility (5)</t>
  </si>
  <si>
    <t>(5) Separate cost entity providing clearly different services in a physically separate location or building.</t>
  </si>
  <si>
    <t xml:space="preserve">Subprovider - IPF </t>
  </si>
  <si>
    <t xml:space="preserve">Subprovider - IRF </t>
  </si>
  <si>
    <t xml:space="preserve">Subprovider </t>
  </si>
  <si>
    <t xml:space="preserve">A. Skilled Nursing Facility </t>
  </si>
  <si>
    <t xml:space="preserve">Nursing Facility </t>
  </si>
  <si>
    <t>(2) Other Govt. refers to Workers Comp, Dept. of Labor Black Lung, CHAMPUS, Handicapped Children - Title V &amp; 1950 &amp; 1974 Benefit Trust Plans of UMWA (See Instructions)</t>
  </si>
  <si>
    <t>(2) Worksheet 8-C Part 1, Col. 8 + Worksheet 8-C Part 2 Col. 18.</t>
  </si>
  <si>
    <t>Adjustments (4)</t>
  </si>
  <si>
    <t>RECONCILIATION:  OTHER OPERATING AND NONOPERATING REVENUE (1)</t>
  </si>
  <si>
    <t>Total Unit Expenses</t>
  </si>
  <si>
    <t>(OTHER - Specify) - ALL PAYORS</t>
  </si>
  <si>
    <t>1A</t>
  </si>
  <si>
    <t>1B</t>
  </si>
  <si>
    <t>Total Unit Gross Patient Revenue</t>
  </si>
  <si>
    <t>Other Gov't (1)</t>
  </si>
  <si>
    <t>Gross Patient Revenue (Hospital) (2)</t>
  </si>
  <si>
    <t>Operating Expenses (4)</t>
  </si>
  <si>
    <t>Professional Fee Expenses (5)</t>
  </si>
  <si>
    <t>Other Operating Revenue (6)</t>
  </si>
  <si>
    <t>Other Excluded Expenses (7)</t>
  </si>
  <si>
    <t>Other Operating Revenue (8)</t>
  </si>
  <si>
    <t>Non-Operating Revenue (8)</t>
  </si>
  <si>
    <t>Extraordinary Item (9)</t>
  </si>
  <si>
    <t>Income Tax (9)</t>
  </si>
  <si>
    <t>(5) Reconciliation of Worksheet 5 Offset Expenses:  In Column 1, Line 6A, add back the total amount of Professional Fee Expenses from Worksheet 5, Column 3 that should be attributed to this unit of the hospital.</t>
  </si>
  <si>
    <t>(6) Reconciliation of Worksheet 5 Offset Expenses:  In Column 1, Line 6B, add back the total amount of Other Operating Revenues from Worksheet 5, Column 4 that should be attributed to this unit of the hospital.</t>
  </si>
  <si>
    <t>(7) Reconciliation of Excluded Expenses:  In Column 1, Line 6C, add back the amount of Other Cost Centers in (Lines 190 - 194) that were not already carried forward and that should be attributed to this unit of the hospital.</t>
  </si>
  <si>
    <t>(4) Operating Expenses and other Offsets of Expenses added back in Lines 6A - 6C are to be allocated to payor categories based on Gross Patient Revenue unless a hospital can demonstrate a more appropriate method.</t>
  </si>
  <si>
    <t>(8) Other Operating Revenue and Non-Operating Revenue is carried forward from Worksheet 5-C and allocated to each unit based on Gross Patient Revenue.</t>
  </si>
  <si>
    <t xml:space="preserve">(9) Enter any extraordinary Item or Income Tax amount in Worksheet 9.16.  An allocation to each unit will be made based on Gross Patient Revenue.  Extraordinary Losses and Income Taxes must be entered as </t>
  </si>
  <si>
    <t>negative numbers; Extraordinary Gains and Income Tax Credits must be entered as positive numbers.</t>
  </si>
  <si>
    <t>(1) Other Govt. refers to Workers Compensation, Dept. of Labor Black Lung, CHAMPUS, Handicapped Children and Other Governmental payors.  See Worksheet 1A.</t>
  </si>
  <si>
    <t>(3) Gross Patient Professional Fee Revenues that should be attributed to this unit of the hospital.  Professional Fee Revenues should not be included in prior worksheets.</t>
  </si>
  <si>
    <t xml:space="preserve">(2) Gross Patient Revenue for the technical component only.  The total amount must be carried forward by unit from the respective unit columns on Worksheet 7 and reported in the appropriate payor category. </t>
  </si>
  <si>
    <t>(10) See instructions issued November 20, 2009 related to derivative agreements and the adoption of accounting standards that impact unrealized market gains and losses.</t>
  </si>
  <si>
    <t>Unrealized Market Changes on SWAPS</t>
  </si>
  <si>
    <t>and/or Adoption of certain SFAS (10)</t>
  </si>
  <si>
    <t>Gross Patient Revenue (Pro. Fee) (3)</t>
  </si>
  <si>
    <t>(1) Only Other Operating Revenues in Column 1 are to be used as an offset to expense on Worksheet 5.</t>
  </si>
  <si>
    <t>(2)  Ambulatory Surgery Procedures is the number of patients who had surgery performed.  (ie  approximates number of visits)(See instructions)</t>
  </si>
  <si>
    <t>NOTE:  Also see Worksheet 4-A</t>
  </si>
  <si>
    <t>Equivalent Inpatient Days(1)</t>
  </si>
  <si>
    <t>(1) See instructions</t>
  </si>
  <si>
    <t>Note:  Do not enter data in shaded areas; provide total amount only.  Unshaded areas require inpatient and outpatient breakdown.</t>
  </si>
  <si>
    <t>Note:  * SEE INSTRUCTIONS</t>
  </si>
  <si>
    <t>(1)  Also See Worksheet 4.</t>
  </si>
  <si>
    <t>(2) If services are not provided please mark N/A in this column.</t>
  </si>
  <si>
    <t>(2) Salary reclassifications and adjustments should be considered in determining wages in columns 6 and 7.</t>
  </si>
  <si>
    <t>(1) Only Other Operating Revenues in Column 1 are to be used as an offset to expense on Worksheet 5, Column 4.</t>
  </si>
  <si>
    <t>(Col. 1 WS5-C)</t>
  </si>
  <si>
    <t>OTHER COST CENTERS (2)</t>
  </si>
  <si>
    <t>Ambulatory Surgical Center (Distinct Part)</t>
  </si>
  <si>
    <t>Ambulatory Surgical Center (Distinct Part) (1)</t>
  </si>
  <si>
    <t>(2) Cost centers for the accumulation of costs that will be excluded from rate determination (See Instructions).</t>
  </si>
  <si>
    <t>Revenue (1)</t>
  </si>
  <si>
    <r>
      <t xml:space="preserve">C.  Total Number of </t>
    </r>
    <r>
      <rPr>
        <b/>
        <u/>
        <sz val="12"/>
        <rFont val="Arial"/>
        <family val="2"/>
      </rPr>
      <t>diagnostic</t>
    </r>
    <r>
      <rPr>
        <sz val="12"/>
        <rFont val="Arial"/>
        <family val="2"/>
      </rPr>
      <t xml:space="preserve"> cardiac catherization procedures:</t>
    </r>
  </si>
  <si>
    <r>
      <t xml:space="preserve">D.  Total number of </t>
    </r>
    <r>
      <rPr>
        <b/>
        <u/>
        <sz val="12"/>
        <rFont val="Arial"/>
        <family val="2"/>
      </rPr>
      <t>therapeutic</t>
    </r>
    <r>
      <rPr>
        <sz val="12"/>
        <rFont val="Arial"/>
        <family val="2"/>
      </rPr>
      <t xml:space="preserve"> cardiac catherization procedures:</t>
    </r>
  </si>
  <si>
    <r>
      <t xml:space="preserve">E.  Total number of </t>
    </r>
    <r>
      <rPr>
        <b/>
        <u/>
        <sz val="12"/>
        <rFont val="Arial"/>
        <family val="2"/>
      </rPr>
      <t>other</t>
    </r>
    <r>
      <rPr>
        <sz val="12"/>
        <rFont val="Arial"/>
        <family val="2"/>
      </rPr>
      <t xml:space="preserve"> procedures performed in cath labs.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</si>
</sst>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000"/>
    <numFmt numFmtId="167" formatCode="0.00000"/>
    <numFmt numFmtId="168" formatCode="mmmm\ d\,\ yyyy"/>
    <numFmt numFmtId="169" formatCode="#,##0.0_);\(#,##0.0\)"/>
  </numFmts>
  <fonts count="17" x14ac:knownFonts="1">
    <font>
      <sz val="12"/>
      <name val="Arial"/>
    </font>
    <font>
      <sz val="11"/>
      <color theme="1"/>
      <name val="Calibri"/>
      <family val="2"/>
      <scheme val="minor"/>
    </font>
    <font>
      <b/>
      <sz val="14"/>
      <name val="Arial"/>
      <family val="2"/>
    </font>
    <font>
      <b/>
      <sz val="12"/>
      <name val="Arial"/>
      <family val="2"/>
    </font>
    <font>
      <sz val="12"/>
      <name val="Arial"/>
      <family val="2"/>
    </font>
    <font>
      <sz val="10"/>
      <name val="Arial"/>
      <family val="2"/>
    </font>
    <font>
      <u/>
      <sz val="12"/>
      <name val="Arial"/>
      <family val="2"/>
    </font>
    <font>
      <b/>
      <sz val="12"/>
      <name val="Arial"/>
      <family val="2"/>
    </font>
    <font>
      <sz val="12"/>
      <name val="Arial"/>
      <family val="2"/>
    </font>
    <font>
      <sz val="10"/>
      <name val="Arial"/>
      <family val="2"/>
    </font>
    <font>
      <sz val="11"/>
      <name val="Arial"/>
      <family val="2"/>
    </font>
    <font>
      <sz val="14"/>
      <name val="Arial"/>
      <family val="2"/>
    </font>
    <font>
      <sz val="12"/>
      <name val="Arial"/>
      <family val="2"/>
    </font>
    <font>
      <sz val="12"/>
      <color rgb="FFFF0000"/>
      <name val="Arial"/>
      <family val="2"/>
    </font>
    <font>
      <sz val="9"/>
      <name val="Arial"/>
      <family val="2"/>
    </font>
    <font>
      <b/>
      <sz val="11"/>
      <name val="Arial"/>
      <family val="2"/>
    </font>
    <font>
      <b/>
      <u/>
      <sz val="12"/>
      <name val="Arial"/>
      <family val="2"/>
    </font>
  </fonts>
  <fills count="5">
    <fill>
      <patternFill patternType="none"/>
    </fill>
    <fill>
      <patternFill patternType="gray125"/>
    </fill>
    <fill>
      <patternFill patternType="solid">
        <fgColor indexed="55"/>
        <bgColor indexed="64"/>
      </patternFill>
    </fill>
    <fill>
      <patternFill patternType="solid">
        <fgColor theme="4" tint="0.79998168889431442"/>
        <bgColor indexed="64"/>
      </patternFill>
    </fill>
    <fill>
      <patternFill patternType="solid">
        <fgColor theme="0" tint="-0.499984740745262"/>
        <bgColor indexed="64"/>
      </patternFill>
    </fill>
  </fills>
  <borders count="72">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top style="double">
        <color indexed="8"/>
      </top>
      <bottom/>
      <diagonal/>
    </border>
    <border>
      <left/>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top style="thin">
        <color indexed="64"/>
      </top>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right style="thin">
        <color indexed="8"/>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top/>
      <bottom/>
      <diagonal/>
    </border>
    <border>
      <left/>
      <right style="thin">
        <color indexed="8"/>
      </right>
      <top style="thin">
        <color indexed="8"/>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right/>
      <top/>
      <bottom style="thin">
        <color indexed="8"/>
      </bottom>
      <diagonal/>
    </border>
    <border>
      <left style="thin">
        <color indexed="8"/>
      </left>
      <right style="thin">
        <color auto="1"/>
      </right>
      <top/>
      <bottom/>
      <diagonal/>
    </border>
    <border>
      <left style="thin">
        <color indexed="8"/>
      </left>
      <right style="thin">
        <color auto="1"/>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diagonal/>
    </border>
    <border>
      <left/>
      <right style="thin">
        <color indexed="64"/>
      </right>
      <top/>
      <bottom/>
      <diagonal/>
    </border>
    <border>
      <left style="thin">
        <color indexed="8"/>
      </left>
      <right/>
      <top style="thin">
        <color indexed="64"/>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64"/>
      </right>
      <top style="thin">
        <color indexed="8"/>
      </top>
      <bottom/>
      <diagonal/>
    </border>
    <border>
      <left style="thin">
        <color indexed="8"/>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right style="thin">
        <color indexed="64"/>
      </right>
      <top style="thin">
        <color indexed="8"/>
      </top>
      <bottom style="thin">
        <color indexed="64"/>
      </bottom>
      <diagonal/>
    </border>
    <border>
      <left style="thin">
        <color indexed="8"/>
      </left>
      <right style="thin">
        <color indexed="64"/>
      </right>
      <top/>
      <bottom style="thin">
        <color indexed="64"/>
      </bottom>
      <diagonal/>
    </border>
    <border>
      <left/>
      <right/>
      <top style="thin">
        <color indexed="8"/>
      </top>
      <bottom style="thin">
        <color auto="1"/>
      </bottom>
      <diagonal/>
    </border>
    <border>
      <left/>
      <right style="thin">
        <color indexed="8"/>
      </right>
      <top/>
      <bottom style="thin">
        <color indexed="8"/>
      </bottom>
      <diagonal/>
    </border>
  </borders>
  <cellStyleXfs count="20">
    <xf numFmtId="3" fontId="0" fillId="0" borderId="0"/>
    <xf numFmtId="3" fontId="8" fillId="0" borderId="0"/>
    <xf numFmtId="0" fontId="4" fillId="0" borderId="0"/>
    <xf numFmtId="0" fontId="4" fillId="0" borderId="0"/>
    <xf numFmtId="0" fontId="4" fillId="0" borderId="0"/>
    <xf numFmtId="16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0" fontId="1" fillId="0" borderId="0"/>
  </cellStyleXfs>
  <cellXfs count="1540">
    <xf numFmtId="3" fontId="0" fillId="0" borderId="0" xfId="0" applyNumberFormat="1" applyFont="1" applyAlignment="1"/>
    <xf numFmtId="0" fontId="2" fillId="0" borderId="0" xfId="0" applyNumberFormat="1" applyFont="1" applyAlignment="1">
      <alignment horizontal="centerContinuous"/>
    </xf>
    <xf numFmtId="3" fontId="0" fillId="0" borderId="0" xfId="0" applyFont="1" applyAlignment="1">
      <alignment horizontal="centerContinuous"/>
    </xf>
    <xf numFmtId="0" fontId="3" fillId="0" borderId="0" xfId="0" applyNumberFormat="1" applyFont="1" applyAlignment="1"/>
    <xf numFmtId="0" fontId="0" fillId="0" borderId="0" xfId="0" applyNumberFormat="1" applyFont="1" applyAlignment="1"/>
    <xf numFmtId="3" fontId="3" fillId="0" borderId="1" xfId="0" applyNumberFormat="1" applyFont="1" applyBorder="1" applyAlignment="1"/>
    <xf numFmtId="0" fontId="2" fillId="0" borderId="1" xfId="0" applyNumberFormat="1" applyFont="1" applyBorder="1" applyAlignment="1">
      <alignment horizontal="centerContinuous"/>
    </xf>
    <xf numFmtId="3" fontId="3" fillId="0" borderId="2" xfId="0" applyFont="1" applyBorder="1" applyAlignment="1">
      <alignment horizontal="centerContinuous"/>
    </xf>
    <xf numFmtId="0" fontId="3" fillId="0" borderId="1" xfId="0" applyNumberFormat="1" applyFont="1" applyBorder="1" applyAlignment="1">
      <alignment horizontal="center"/>
    </xf>
    <xf numFmtId="3" fontId="3" fillId="0" borderId="2" xfId="0" applyNumberFormat="1" applyFont="1" applyBorder="1" applyAlignment="1"/>
    <xf numFmtId="3" fontId="0" fillId="0" borderId="3" xfId="0" applyNumberFormat="1" applyFont="1" applyBorder="1" applyAlignment="1"/>
    <xf numFmtId="3" fontId="3" fillId="0" borderId="3" xfId="0" applyNumberFormat="1" applyFont="1" applyBorder="1" applyAlignment="1"/>
    <xf numFmtId="0" fontId="2" fillId="0" borderId="3" xfId="0" applyNumberFormat="1" applyFont="1" applyBorder="1" applyAlignment="1">
      <alignment horizontal="centerContinuous"/>
    </xf>
    <xf numFmtId="3" fontId="3" fillId="0" borderId="0" xfId="0" applyFont="1" applyAlignment="1">
      <alignment horizontal="centerContinuous"/>
    </xf>
    <xf numFmtId="0" fontId="0" fillId="0" borderId="1" xfId="0" applyNumberFormat="1" applyFont="1" applyBorder="1" applyAlignment="1">
      <alignment horizontal="center"/>
    </xf>
    <xf numFmtId="0" fontId="0" fillId="0" borderId="3" xfId="0" applyNumberFormat="1" applyFont="1" applyBorder="1" applyAlignment="1">
      <alignment horizontal="center"/>
    </xf>
    <xf numFmtId="0" fontId="3" fillId="0" borderId="1" xfId="0" applyNumberFormat="1" applyFont="1" applyBorder="1" applyAlignment="1"/>
    <xf numFmtId="0" fontId="0" fillId="0" borderId="1" xfId="0" applyNumberFormat="1" applyFont="1" applyBorder="1" applyAlignment="1"/>
    <xf numFmtId="3" fontId="0" fillId="0" borderId="1" xfId="0" applyNumberFormat="1" applyFont="1" applyBorder="1" applyAlignment="1" applyProtection="1">
      <protection locked="0"/>
    </xf>
    <xf numFmtId="3" fontId="0" fillId="0" borderId="1" xfId="0" applyNumberFormat="1" applyFont="1" applyBorder="1" applyAlignment="1"/>
    <xf numFmtId="0" fontId="0" fillId="0" borderId="2" xfId="0" applyNumberFormat="1" applyFont="1" applyBorder="1" applyAlignment="1"/>
    <xf numFmtId="3" fontId="0" fillId="0" borderId="2" xfId="0" applyNumberFormat="1" applyFont="1" applyBorder="1" applyAlignment="1"/>
    <xf numFmtId="0" fontId="3" fillId="0" borderId="0" xfId="4" applyNumberFormat="1" applyFont="1" applyAlignment="1">
      <alignment horizontal="centerContinuous"/>
    </xf>
    <xf numFmtId="0" fontId="4" fillId="0" borderId="0" xfId="4" applyNumberFormat="1" applyFont="1" applyAlignment="1">
      <alignment horizontal="centerContinuous"/>
    </xf>
    <xf numFmtId="0" fontId="4" fillId="0" borderId="0" xfId="4" applyFont="1" applyAlignment="1"/>
    <xf numFmtId="0" fontId="4" fillId="0" borderId="0" xfId="4" applyNumberFormat="1" applyFont="1" applyAlignment="1"/>
    <xf numFmtId="0" fontId="3" fillId="0" borderId="0" xfId="4" applyFont="1" applyAlignment="1"/>
    <xf numFmtId="0" fontId="4" fillId="0" borderId="1" xfId="4" applyFont="1" applyBorder="1" applyAlignment="1"/>
    <xf numFmtId="0" fontId="4" fillId="0" borderId="2" xfId="4" applyBorder="1" applyAlignment="1"/>
    <xf numFmtId="0" fontId="4" fillId="0" borderId="3" xfId="4" applyFont="1" applyBorder="1" applyAlignment="1"/>
    <xf numFmtId="0" fontId="3" fillId="0" borderId="3" xfId="4" applyNumberFormat="1" applyFont="1" applyBorder="1" applyAlignment="1">
      <alignment horizontal="centerContinuous"/>
    </xf>
    <xf numFmtId="0" fontId="4" fillId="0" borderId="3" xfId="4" applyNumberFormat="1" applyFont="1" applyBorder="1" applyAlignment="1">
      <alignment horizontal="center"/>
    </xf>
    <xf numFmtId="0" fontId="4" fillId="0" borderId="1" xfId="4" applyNumberFormat="1" applyFont="1" applyBorder="1" applyAlignment="1">
      <alignment horizontal="center"/>
    </xf>
    <xf numFmtId="0" fontId="4" fillId="0" borderId="1" xfId="4" applyNumberFormat="1" applyFont="1" applyBorder="1" applyAlignment="1"/>
    <xf numFmtId="0" fontId="4" fillId="0" borderId="2" xfId="4" applyFont="1" applyBorder="1" applyAlignment="1"/>
    <xf numFmtId="3" fontId="4" fillId="0" borderId="1" xfId="4" applyNumberFormat="1" applyFont="1" applyBorder="1" applyAlignment="1" applyProtection="1">
      <protection locked="0"/>
    </xf>
    <xf numFmtId="3" fontId="4" fillId="0" borderId="1" xfId="4" applyNumberFormat="1" applyFont="1" applyBorder="1" applyAlignment="1"/>
    <xf numFmtId="3" fontId="4" fillId="0" borderId="3" xfId="4" applyNumberFormat="1" applyFont="1" applyBorder="1" applyAlignment="1"/>
    <xf numFmtId="0" fontId="4" fillId="0" borderId="3" xfId="4" applyNumberFormat="1" applyFont="1" applyBorder="1" applyAlignment="1"/>
    <xf numFmtId="3" fontId="4" fillId="0" borderId="3" xfId="4" applyNumberFormat="1" applyFont="1" applyBorder="1" applyAlignment="1" applyProtection="1">
      <protection locked="0"/>
    </xf>
    <xf numFmtId="0" fontId="4" fillId="0" borderId="2" xfId="4" applyNumberFormat="1" applyFont="1" applyBorder="1" applyAlignment="1"/>
    <xf numFmtId="0" fontId="5" fillId="0" borderId="0" xfId="4" applyNumberFormat="1" applyFont="1" applyAlignment="1"/>
    <xf numFmtId="0" fontId="4" fillId="0" borderId="0" xfId="5" applyNumberFormat="1" applyFont="1" applyAlignment="1"/>
    <xf numFmtId="0" fontId="3" fillId="0" borderId="0" xfId="5" applyNumberFormat="1" applyFont="1" applyAlignment="1">
      <alignment horizontal="centerContinuous"/>
    </xf>
    <xf numFmtId="0" fontId="4" fillId="0" borderId="0" xfId="5" applyNumberFormat="1" applyFont="1" applyAlignment="1">
      <alignment horizontal="right"/>
    </xf>
    <xf numFmtId="0" fontId="4" fillId="0" borderId="1" xfId="5" applyNumberFormat="1" applyFont="1" applyBorder="1" applyAlignment="1"/>
    <xf numFmtId="0" fontId="4" fillId="0" borderId="1" xfId="5" applyNumberFormat="1" applyFont="1" applyBorder="1" applyAlignment="1">
      <alignment horizontal="centerContinuous"/>
    </xf>
    <xf numFmtId="0" fontId="4" fillId="0" borderId="2" xfId="5" applyNumberFormat="1" applyFont="1" applyBorder="1" applyAlignment="1">
      <alignment horizontal="centerContinuous"/>
    </xf>
    <xf numFmtId="0" fontId="4" fillId="0" borderId="3" xfId="5" applyNumberFormat="1" applyFont="1" applyBorder="1" applyAlignment="1"/>
    <xf numFmtId="0" fontId="4" fillId="0" borderId="3" xfId="5" applyNumberFormat="1" applyFont="1" applyBorder="1" applyAlignment="1">
      <alignment horizontal="center"/>
    </xf>
    <xf numFmtId="0" fontId="4" fillId="0" borderId="1" xfId="5" applyNumberFormat="1" applyFont="1" applyBorder="1" applyAlignment="1">
      <alignment horizontal="center"/>
    </xf>
    <xf numFmtId="3" fontId="4" fillId="0" borderId="1" xfId="5" applyNumberFormat="1" applyFont="1" applyBorder="1" applyAlignment="1" applyProtection="1">
      <protection locked="0"/>
    </xf>
    <xf numFmtId="164" fontId="4" fillId="0" borderId="1" xfId="5" applyNumberFormat="1" applyFont="1" applyBorder="1" applyAlignment="1" applyProtection="1">
      <protection locked="0"/>
    </xf>
    <xf numFmtId="3" fontId="4" fillId="0" borderId="0" xfId="5" applyNumberFormat="1" applyFont="1" applyAlignment="1"/>
    <xf numFmtId="164" fontId="4" fillId="0" borderId="0" xfId="5" applyNumberFormat="1" applyFont="1" applyAlignment="1"/>
    <xf numFmtId="3" fontId="4" fillId="0" borderId="1" xfId="5" applyNumberFormat="1" applyFont="1" applyBorder="1" applyAlignment="1">
      <alignment horizontal="centerContinuous"/>
    </xf>
    <xf numFmtId="164" fontId="4" fillId="0" borderId="2" xfId="5" applyFont="1" applyBorder="1" applyAlignment="1">
      <alignment horizontal="centerContinuous"/>
    </xf>
    <xf numFmtId="3" fontId="4" fillId="0" borderId="1" xfId="5" applyNumberFormat="1" applyFont="1" applyBorder="1" applyAlignment="1">
      <alignment horizontal="center"/>
    </xf>
    <xf numFmtId="164" fontId="4" fillId="0" borderId="1" xfId="5" applyNumberFormat="1" applyFont="1" applyBorder="1" applyAlignment="1">
      <alignment horizontal="center"/>
    </xf>
    <xf numFmtId="4" fontId="4" fillId="0" borderId="1" xfId="5" applyNumberFormat="1" applyFont="1" applyBorder="1" applyAlignment="1" applyProtection="1">
      <protection locked="0"/>
    </xf>
    <xf numFmtId="0" fontId="4" fillId="0" borderId="0" xfId="6" applyNumberFormat="1" applyFont="1" applyAlignment="1"/>
    <xf numFmtId="0" fontId="4" fillId="0" borderId="0" xfId="6" applyFont="1" applyAlignment="1"/>
    <xf numFmtId="0" fontId="4" fillId="0" borderId="0" xfId="6" applyNumberFormat="1" applyFont="1" applyAlignment="1">
      <alignment horizontal="centerContinuous"/>
    </xf>
    <xf numFmtId="0" fontId="4" fillId="0" borderId="1" xfId="6" applyFont="1" applyBorder="1" applyAlignment="1">
      <alignment horizontal="center"/>
    </xf>
    <xf numFmtId="0" fontId="4" fillId="0" borderId="1" xfId="6" applyFont="1" applyBorder="1" applyAlignment="1"/>
    <xf numFmtId="0" fontId="4" fillId="0" borderId="2" xfId="6" applyBorder="1" applyAlignment="1"/>
    <xf numFmtId="0" fontId="4" fillId="0" borderId="2" xfId="6" applyNumberFormat="1" applyFont="1" applyBorder="1" applyAlignment="1"/>
    <xf numFmtId="0" fontId="4" fillId="0" borderId="0" xfId="7" applyFont="1" applyAlignment="1"/>
    <xf numFmtId="0" fontId="4" fillId="0" borderId="0" xfId="7" applyNumberFormat="1" applyFont="1" applyAlignment="1"/>
    <xf numFmtId="0" fontId="3" fillId="0" borderId="0" xfId="7" applyNumberFormat="1" applyFont="1" applyAlignment="1">
      <alignment horizontal="centerContinuous"/>
    </xf>
    <xf numFmtId="0" fontId="4" fillId="0" borderId="0" xfId="7" applyNumberFormat="1" applyFont="1" applyAlignment="1">
      <alignment horizontal="centerContinuous"/>
    </xf>
    <xf numFmtId="0" fontId="4" fillId="0" borderId="1" xfId="7" applyFont="1" applyBorder="1" applyAlignment="1"/>
    <xf numFmtId="0" fontId="4" fillId="0" borderId="2" xfId="7" applyFont="1" applyBorder="1" applyAlignment="1"/>
    <xf numFmtId="0" fontId="4" fillId="0" borderId="2" xfId="7" applyNumberFormat="1" applyFont="1" applyBorder="1" applyAlignment="1"/>
    <xf numFmtId="0" fontId="4" fillId="0" borderId="0" xfId="8" applyFont="1" applyAlignment="1"/>
    <xf numFmtId="0" fontId="4" fillId="0" borderId="0" xfId="8" applyNumberFormat="1" applyFont="1" applyAlignment="1"/>
    <xf numFmtId="0" fontId="3" fillId="0" borderId="0" xfId="8" applyNumberFormat="1" applyFont="1" applyAlignment="1">
      <alignment horizontal="centerContinuous"/>
    </xf>
    <xf numFmtId="0" fontId="3" fillId="0" borderId="0" xfId="8" applyFont="1" applyAlignment="1"/>
    <xf numFmtId="0" fontId="4" fillId="0" borderId="1" xfId="8" applyFont="1" applyBorder="1" applyAlignment="1"/>
    <xf numFmtId="0" fontId="4" fillId="0" borderId="2" xfId="8" applyBorder="1" applyAlignment="1"/>
    <xf numFmtId="0" fontId="4" fillId="0" borderId="1" xfId="8" applyNumberFormat="1" applyFont="1" applyBorder="1" applyAlignment="1">
      <alignment horizontal="center"/>
    </xf>
    <xf numFmtId="0" fontId="4" fillId="0" borderId="1" xfId="8" applyNumberFormat="1" applyFont="1" applyBorder="1" applyAlignment="1">
      <alignment horizontal="centerContinuous"/>
    </xf>
    <xf numFmtId="0" fontId="4" fillId="0" borderId="2" xfId="8" applyNumberFormat="1" applyFont="1" applyBorder="1" applyAlignment="1">
      <alignment horizontal="centerContinuous"/>
    </xf>
    <xf numFmtId="0" fontId="4" fillId="0" borderId="3" xfId="8" applyFont="1" applyBorder="1" applyAlignment="1"/>
    <xf numFmtId="0" fontId="4" fillId="0" borderId="3" xfId="8" applyNumberFormat="1" applyFont="1" applyBorder="1" applyAlignment="1">
      <alignment horizontal="center"/>
    </xf>
    <xf numFmtId="0" fontId="4" fillId="0" borderId="3" xfId="8" applyNumberFormat="1" applyFont="1" applyBorder="1" applyAlignment="1">
      <alignment horizontal="centerContinuous"/>
    </xf>
    <xf numFmtId="0" fontId="4" fillId="0" borderId="0" xfId="8" applyNumberFormat="1" applyFont="1" applyAlignment="1">
      <alignment horizontal="centerContinuous"/>
    </xf>
    <xf numFmtId="0" fontId="4" fillId="0" borderId="1" xfId="8" applyNumberFormat="1" applyFont="1" applyBorder="1" applyAlignment="1"/>
    <xf numFmtId="0" fontId="4" fillId="0" borderId="2" xfId="8" applyFont="1" applyBorder="1" applyAlignment="1"/>
    <xf numFmtId="3" fontId="4" fillId="0" borderId="1" xfId="8" applyNumberFormat="1" applyFont="1" applyBorder="1" applyAlignment="1"/>
    <xf numFmtId="0" fontId="4" fillId="0" borderId="2" xfId="8" applyNumberFormat="1" applyFont="1" applyBorder="1" applyAlignment="1"/>
    <xf numFmtId="3" fontId="4" fillId="0" borderId="2" xfId="8" applyNumberFormat="1" applyFont="1" applyBorder="1" applyAlignment="1"/>
    <xf numFmtId="3" fontId="4" fillId="0" borderId="0" xfId="8" applyNumberFormat="1" applyFont="1" applyAlignment="1"/>
    <xf numFmtId="3" fontId="4" fillId="0" borderId="1" xfId="8" applyNumberFormat="1" applyFont="1" applyBorder="1" applyAlignment="1">
      <alignment horizontal="center"/>
    </xf>
    <xf numFmtId="3" fontId="4" fillId="0" borderId="1" xfId="8" applyNumberFormat="1" applyFont="1" applyBorder="1" applyAlignment="1">
      <alignment horizontal="centerContinuous"/>
    </xf>
    <xf numFmtId="3" fontId="4" fillId="0" borderId="2" xfId="8" applyNumberFormat="1" applyFont="1" applyBorder="1" applyAlignment="1">
      <alignment horizontal="centerContinuous"/>
    </xf>
    <xf numFmtId="3" fontId="4" fillId="0" borderId="3" xfId="8" applyNumberFormat="1" applyFont="1" applyBorder="1" applyAlignment="1"/>
    <xf numFmtId="3" fontId="4" fillId="0" borderId="3" xfId="8" applyNumberFormat="1" applyFont="1" applyBorder="1" applyAlignment="1">
      <alignment horizontal="center"/>
    </xf>
    <xf numFmtId="3" fontId="4" fillId="0" borderId="3" xfId="8" applyNumberFormat="1" applyFont="1" applyBorder="1" applyAlignment="1">
      <alignment horizontal="centerContinuous"/>
    </xf>
    <xf numFmtId="3" fontId="4" fillId="0" borderId="0" xfId="8" applyNumberFormat="1" applyFont="1" applyAlignment="1">
      <alignment horizontal="centerContinuous"/>
    </xf>
    <xf numFmtId="0" fontId="4" fillId="0" borderId="0" xfId="9" applyFont="1" applyAlignment="1"/>
    <xf numFmtId="0" fontId="4" fillId="0" borderId="0" xfId="9" applyNumberFormat="1" applyFont="1" applyAlignment="1"/>
    <xf numFmtId="0" fontId="3" fillId="0" borderId="0" xfId="9" applyNumberFormat="1" applyFont="1" applyAlignment="1">
      <alignment horizontal="centerContinuous"/>
    </xf>
    <xf numFmtId="0" fontId="4" fillId="0" borderId="0" xfId="9" applyNumberFormat="1" applyFont="1" applyAlignment="1">
      <alignment horizontal="centerContinuous"/>
    </xf>
    <xf numFmtId="0" fontId="4" fillId="0" borderId="1" xfId="9" applyFont="1" applyBorder="1" applyAlignment="1"/>
    <xf numFmtId="0" fontId="4" fillId="0" borderId="2" xfId="9" applyBorder="1" applyAlignment="1"/>
    <xf numFmtId="0" fontId="4" fillId="0" borderId="1" xfId="9" applyNumberFormat="1" applyFont="1" applyBorder="1" applyAlignment="1">
      <alignment horizontal="centerContinuous"/>
    </xf>
    <xf numFmtId="0" fontId="4" fillId="0" borderId="2" xfId="9" applyNumberFormat="1" applyFont="1" applyBorder="1" applyAlignment="1">
      <alignment horizontal="centerContinuous"/>
    </xf>
    <xf numFmtId="0" fontId="4" fillId="0" borderId="3" xfId="9" applyFont="1" applyBorder="1" applyAlignment="1"/>
    <xf numFmtId="0" fontId="4" fillId="0" borderId="3" xfId="9" applyNumberFormat="1" applyFont="1" applyBorder="1" applyAlignment="1">
      <alignment horizontal="centerContinuous"/>
    </xf>
    <xf numFmtId="0" fontId="4" fillId="0" borderId="1" xfId="9" applyNumberFormat="1" applyFont="1" applyBorder="1" applyAlignment="1">
      <alignment horizontal="center"/>
    </xf>
    <xf numFmtId="0" fontId="4" fillId="0" borderId="3" xfId="9" applyNumberFormat="1" applyFont="1" applyBorder="1" applyAlignment="1">
      <alignment horizontal="center"/>
    </xf>
    <xf numFmtId="0" fontId="4" fillId="0" borderId="2" xfId="9" applyFont="1" applyBorder="1" applyAlignment="1"/>
    <xf numFmtId="3" fontId="4" fillId="0" borderId="1" xfId="9" applyNumberFormat="1" applyFont="1" applyBorder="1" applyAlignment="1"/>
    <xf numFmtId="0" fontId="4" fillId="0" borderId="1" xfId="9" applyNumberFormat="1" applyFont="1" applyBorder="1" applyAlignment="1"/>
    <xf numFmtId="0" fontId="4" fillId="0" borderId="1" xfId="9" applyNumberFormat="1" applyFont="1" applyBorder="1" applyAlignment="1" applyProtection="1">
      <protection locked="0"/>
    </xf>
    <xf numFmtId="3" fontId="4" fillId="0" borderId="1" xfId="9" applyNumberFormat="1" applyFont="1" applyBorder="1" applyAlignment="1" applyProtection="1">
      <protection locked="0"/>
    </xf>
    <xf numFmtId="4" fontId="4" fillId="0" borderId="1" xfId="9" applyNumberFormat="1" applyFont="1" applyBorder="1" applyAlignment="1" applyProtection="1">
      <protection locked="0"/>
    </xf>
    <xf numFmtId="0" fontId="4" fillId="0" borderId="2" xfId="9" applyNumberFormat="1" applyBorder="1"/>
    <xf numFmtId="0" fontId="4" fillId="0" borderId="2" xfId="9" applyNumberFormat="1" applyFont="1" applyBorder="1" applyAlignment="1" applyProtection="1">
      <protection locked="0"/>
    </xf>
    <xf numFmtId="3" fontId="4" fillId="0" borderId="2" xfId="9" applyNumberFormat="1" applyFont="1" applyBorder="1" applyAlignment="1"/>
    <xf numFmtId="3" fontId="4" fillId="0" borderId="0" xfId="9" applyNumberFormat="1" applyFont="1" applyAlignment="1"/>
    <xf numFmtId="0" fontId="3" fillId="0" borderId="0" xfId="10" applyFont="1" applyAlignment="1"/>
    <xf numFmtId="0" fontId="4" fillId="0" borderId="0" xfId="10" applyFont="1" applyAlignment="1"/>
    <xf numFmtId="0" fontId="4" fillId="0" borderId="0" xfId="10" applyNumberFormat="1" applyFont="1" applyAlignment="1"/>
    <xf numFmtId="0" fontId="3" fillId="0" borderId="0" xfId="10" applyNumberFormat="1" applyFont="1" applyAlignment="1">
      <alignment horizontal="centerContinuous"/>
    </xf>
    <xf numFmtId="0" fontId="4" fillId="0" borderId="0" xfId="10" applyNumberFormat="1" applyFont="1" applyAlignment="1">
      <alignment horizontal="centerContinuous"/>
    </xf>
    <xf numFmtId="0" fontId="4" fillId="0" borderId="1" xfId="10" applyFont="1" applyBorder="1" applyAlignment="1"/>
    <xf numFmtId="0" fontId="4" fillId="0" borderId="2" xfId="10" applyBorder="1" applyAlignment="1"/>
    <xf numFmtId="0" fontId="4" fillId="0" borderId="1" xfId="10" applyNumberFormat="1" applyFont="1" applyBorder="1" applyAlignment="1">
      <alignment horizontal="centerContinuous"/>
    </xf>
    <xf numFmtId="0" fontId="4" fillId="0" borderId="2" xfId="10" applyNumberFormat="1" applyFont="1" applyBorder="1" applyAlignment="1">
      <alignment horizontal="centerContinuous"/>
    </xf>
    <xf numFmtId="0" fontId="4" fillId="0" borderId="3" xfId="10" applyFont="1" applyBorder="1" applyAlignment="1"/>
    <xf numFmtId="0" fontId="4" fillId="0" borderId="3" xfId="10" applyNumberFormat="1" applyFont="1" applyBorder="1" applyAlignment="1">
      <alignment horizontal="centerContinuous"/>
    </xf>
    <xf numFmtId="0" fontId="4" fillId="0" borderId="3" xfId="10" applyNumberFormat="1" applyFont="1" applyBorder="1" applyAlignment="1">
      <alignment horizontal="center"/>
    </xf>
    <xf numFmtId="0" fontId="4" fillId="0" borderId="2" xfId="10" applyFont="1" applyBorder="1" applyAlignment="1"/>
    <xf numFmtId="0" fontId="4" fillId="0" borderId="3" xfId="10" applyNumberFormat="1" applyFont="1" applyBorder="1" applyAlignment="1"/>
    <xf numFmtId="0" fontId="4" fillId="0" borderId="3" xfId="10" applyNumberFormat="1" applyFont="1" applyBorder="1" applyAlignment="1" applyProtection="1">
      <protection locked="0"/>
    </xf>
    <xf numFmtId="3" fontId="4" fillId="0" borderId="3" xfId="10" applyNumberFormat="1" applyFont="1" applyBorder="1" applyAlignment="1" applyProtection="1">
      <protection locked="0"/>
    </xf>
    <xf numFmtId="0" fontId="4" fillId="0" borderId="0" xfId="10" applyNumberFormat="1" applyFont="1" applyAlignment="1" applyProtection="1">
      <protection locked="0"/>
    </xf>
    <xf numFmtId="0" fontId="4" fillId="0" borderId="1" xfId="10" applyNumberFormat="1" applyFont="1" applyBorder="1" applyAlignment="1"/>
    <xf numFmtId="0" fontId="4" fillId="0" borderId="1" xfId="10" applyNumberFormat="1" applyFont="1" applyBorder="1" applyAlignment="1" applyProtection="1">
      <protection locked="0"/>
    </xf>
    <xf numFmtId="3" fontId="4" fillId="0" borderId="1" xfId="10" applyNumberFormat="1" applyFont="1" applyBorder="1" applyAlignment="1" applyProtection="1">
      <protection locked="0"/>
    </xf>
    <xf numFmtId="0" fontId="4" fillId="0" borderId="2" xfId="10" applyNumberFormat="1" applyFont="1" applyBorder="1" applyAlignment="1" applyProtection="1">
      <protection locked="0"/>
    </xf>
    <xf numFmtId="3" fontId="4" fillId="0" borderId="1" xfId="10" applyNumberFormat="1" applyFont="1" applyBorder="1" applyAlignment="1"/>
    <xf numFmtId="0" fontId="4" fillId="0" borderId="0" xfId="11" applyFont="1" applyAlignment="1"/>
    <xf numFmtId="0" fontId="4" fillId="0" borderId="0" xfId="11" applyNumberFormat="1" applyFont="1" applyAlignment="1"/>
    <xf numFmtId="0" fontId="4" fillId="0" borderId="0" xfId="11" applyNumberFormat="1" applyFont="1" applyAlignment="1">
      <alignment horizontal="centerContinuous"/>
    </xf>
    <xf numFmtId="0" fontId="4" fillId="0" borderId="1" xfId="11" applyNumberFormat="1" applyFont="1" applyBorder="1" applyAlignment="1">
      <alignment horizontal="center"/>
    </xf>
    <xf numFmtId="0" fontId="4" fillId="0" borderId="3" xfId="11" applyNumberFormat="1" applyFont="1" applyBorder="1" applyAlignment="1">
      <alignment horizontal="center"/>
    </xf>
    <xf numFmtId="3" fontId="4" fillId="0" borderId="0" xfId="11" applyNumberFormat="1" applyFont="1" applyAlignment="1"/>
    <xf numFmtId="3" fontId="4" fillId="0" borderId="1" xfId="11" applyNumberFormat="1" applyFont="1" applyBorder="1" applyAlignment="1">
      <alignment horizontal="center"/>
    </xf>
    <xf numFmtId="3" fontId="4" fillId="0" borderId="3" xfId="11" applyNumberFormat="1" applyFont="1" applyBorder="1" applyAlignment="1">
      <alignment horizontal="center"/>
    </xf>
    <xf numFmtId="3" fontId="4" fillId="0" borderId="3" xfId="11" applyNumberFormat="1" applyFont="1" applyBorder="1" applyAlignment="1"/>
    <xf numFmtId="0" fontId="4" fillId="0" borderId="0" xfId="12" applyFont="1" applyAlignment="1"/>
    <xf numFmtId="0" fontId="4" fillId="0" borderId="0" xfId="12" applyNumberFormat="1" applyFont="1" applyAlignment="1"/>
    <xf numFmtId="0" fontId="3" fillId="0" borderId="0" xfId="12" applyNumberFormat="1" applyFont="1" applyAlignment="1">
      <alignment horizontal="centerContinuous"/>
    </xf>
    <xf numFmtId="0" fontId="4" fillId="0" borderId="1" xfId="12" applyNumberFormat="1" applyFont="1" applyBorder="1" applyAlignment="1"/>
    <xf numFmtId="0" fontId="4" fillId="0" borderId="2" xfId="12" applyNumberFormat="1" applyFont="1" applyBorder="1" applyAlignment="1"/>
    <xf numFmtId="0" fontId="4" fillId="0" borderId="1" xfId="12" applyFont="1" applyBorder="1" applyAlignment="1">
      <alignment horizontal="center"/>
    </xf>
    <xf numFmtId="0" fontId="4" fillId="0" borderId="3" xfId="12" applyNumberFormat="1" applyFont="1" applyBorder="1" applyAlignment="1"/>
    <xf numFmtId="0" fontId="4" fillId="0" borderId="0" xfId="12" applyNumberFormat="1" applyFont="1" applyAlignment="1">
      <alignment horizontal="centerContinuous"/>
    </xf>
    <xf numFmtId="0" fontId="4" fillId="0" borderId="3" xfId="12" applyFont="1" applyBorder="1" applyAlignment="1">
      <alignment horizontal="center"/>
    </xf>
    <xf numFmtId="0" fontId="4" fillId="0" borderId="1" xfId="12" applyFont="1" applyBorder="1" applyAlignment="1"/>
    <xf numFmtId="0" fontId="4" fillId="0" borderId="2" xfId="12" applyNumberFormat="1" applyBorder="1"/>
    <xf numFmtId="0" fontId="4" fillId="0" borderId="2" xfId="12" applyBorder="1"/>
    <xf numFmtId="0" fontId="4" fillId="0" borderId="0" xfId="12" applyFont="1" applyAlignment="1">
      <alignment horizontal="center"/>
    </xf>
    <xf numFmtId="3" fontId="4" fillId="0" borderId="1" xfId="12" applyNumberFormat="1" applyFont="1" applyBorder="1" applyAlignment="1" applyProtection="1">
      <protection locked="0"/>
    </xf>
    <xf numFmtId="0" fontId="4" fillId="0" borderId="0" xfId="12"/>
    <xf numFmtId="3" fontId="4" fillId="0" borderId="2" xfId="12" applyNumberFormat="1" applyBorder="1"/>
    <xf numFmtId="0" fontId="4" fillId="0" borderId="0" xfId="13" applyFont="1" applyAlignment="1"/>
    <xf numFmtId="0" fontId="4" fillId="0" borderId="0" xfId="13" applyNumberFormat="1" applyFont="1" applyAlignment="1"/>
    <xf numFmtId="0" fontId="3" fillId="0" borderId="0" xfId="13" applyNumberFormat="1" applyFont="1" applyAlignment="1">
      <alignment horizontal="centerContinuous"/>
    </xf>
    <xf numFmtId="0" fontId="4" fillId="0" borderId="3" xfId="13" applyFont="1" applyBorder="1" applyAlignment="1"/>
    <xf numFmtId="0" fontId="4" fillId="0" borderId="3" xfId="13" applyNumberFormat="1" applyFont="1" applyBorder="1" applyAlignment="1">
      <alignment horizontal="centerContinuous"/>
    </xf>
    <xf numFmtId="0" fontId="4" fillId="0" borderId="2" xfId="13" applyFont="1" applyBorder="1" applyAlignment="1"/>
    <xf numFmtId="3" fontId="4" fillId="0" borderId="0" xfId="13" applyNumberFormat="1" applyFont="1" applyAlignment="1"/>
    <xf numFmtId="0" fontId="4" fillId="0" borderId="0" xfId="14" applyFont="1" applyAlignment="1"/>
    <xf numFmtId="0" fontId="4" fillId="0" borderId="0" xfId="14" applyNumberFormat="1" applyFont="1" applyAlignment="1"/>
    <xf numFmtId="0" fontId="3" fillId="0" borderId="0" xfId="14" applyNumberFormat="1" applyFont="1" applyAlignment="1">
      <alignment horizontal="centerContinuous"/>
    </xf>
    <xf numFmtId="0" fontId="4" fillId="0" borderId="0" xfId="14" applyNumberFormat="1" applyFont="1" applyAlignment="1">
      <alignment horizontal="centerContinuous"/>
    </xf>
    <xf numFmtId="0" fontId="4" fillId="0" borderId="3" xfId="14" applyFont="1" applyBorder="1" applyAlignment="1"/>
    <xf numFmtId="0" fontId="3" fillId="0" borderId="3" xfId="14" applyNumberFormat="1" applyFont="1" applyBorder="1" applyAlignment="1">
      <alignment horizontal="centerContinuous"/>
    </xf>
    <xf numFmtId="0" fontId="4" fillId="0" borderId="3" xfId="14" applyNumberFormat="1" applyFont="1" applyBorder="1" applyAlignment="1">
      <alignment horizontal="center"/>
    </xf>
    <xf numFmtId="3" fontId="4" fillId="0" borderId="1" xfId="14" applyNumberFormat="1" applyFont="1" applyBorder="1" applyAlignment="1" applyProtection="1">
      <protection locked="0"/>
    </xf>
    <xf numFmtId="3" fontId="4" fillId="0" borderId="0" xfId="14" applyNumberFormat="1" applyFont="1" applyAlignment="1"/>
    <xf numFmtId="3" fontId="4" fillId="0" borderId="3" xfId="14" applyNumberFormat="1" applyFont="1" applyBorder="1" applyAlignment="1">
      <alignment horizontal="center"/>
    </xf>
    <xf numFmtId="0" fontId="4" fillId="0" borderId="0" xfId="15" applyFont="1" applyAlignment="1"/>
    <xf numFmtId="0" fontId="4" fillId="0" borderId="0" xfId="15" applyNumberFormat="1" applyFont="1" applyAlignment="1"/>
    <xf numFmtId="0" fontId="3" fillId="0" borderId="0" xfId="15" applyNumberFormat="1" applyFont="1" applyAlignment="1">
      <alignment horizontal="centerContinuous"/>
    </xf>
    <xf numFmtId="0" fontId="4" fillId="0" borderId="0" xfId="15" applyNumberFormat="1" applyFont="1" applyAlignment="1">
      <alignment horizontal="centerContinuous"/>
    </xf>
    <xf numFmtId="0" fontId="4" fillId="0" borderId="0" xfId="15" applyNumberFormat="1" applyFont="1" applyAlignment="1">
      <alignment horizontal="center"/>
    </xf>
    <xf numFmtId="0" fontId="3" fillId="0" borderId="0" xfId="15" applyFont="1" applyAlignment="1"/>
    <xf numFmtId="3" fontId="4" fillId="0" borderId="0" xfId="15" applyNumberFormat="1" applyFont="1" applyAlignment="1"/>
    <xf numFmtId="0" fontId="4" fillId="0" borderId="0" xfId="15" applyNumberFormat="1" applyFont="1" applyAlignment="1" applyProtection="1">
      <protection locked="0"/>
    </xf>
    <xf numFmtId="0" fontId="3" fillId="0" borderId="0" xfId="15" applyNumberFormat="1" applyFont="1" applyAlignment="1" applyProtection="1">
      <protection locked="0"/>
    </xf>
    <xf numFmtId="0" fontId="4" fillId="0" borderId="0" xfId="16" applyFont="1" applyAlignment="1"/>
    <xf numFmtId="0" fontId="4" fillId="0" borderId="0" xfId="16" applyNumberFormat="1" applyFont="1" applyAlignment="1"/>
    <xf numFmtId="0" fontId="3" fillId="0" borderId="0" xfId="16" applyNumberFormat="1" applyFont="1" applyAlignment="1">
      <alignment horizontal="centerContinuous"/>
    </xf>
    <xf numFmtId="0" fontId="4" fillId="0" borderId="0" xfId="16" applyNumberFormat="1" applyFont="1" applyAlignment="1">
      <alignment horizontal="centerContinuous"/>
    </xf>
    <xf numFmtId="0" fontId="4" fillId="0" borderId="1" xfId="16" applyFont="1" applyBorder="1" applyAlignment="1"/>
    <xf numFmtId="0" fontId="4" fillId="0" borderId="2" xfId="16" applyBorder="1" applyAlignment="1"/>
    <xf numFmtId="0" fontId="4" fillId="0" borderId="1" xfId="16" applyNumberFormat="1" applyFont="1" applyBorder="1" applyAlignment="1">
      <alignment horizontal="center"/>
    </xf>
    <xf numFmtId="0" fontId="4" fillId="0" borderId="3" xfId="16" applyFont="1" applyBorder="1" applyAlignment="1"/>
    <xf numFmtId="0" fontId="3" fillId="0" borderId="3" xfId="16" applyNumberFormat="1" applyFont="1" applyBorder="1" applyAlignment="1">
      <alignment horizontal="centerContinuous"/>
    </xf>
    <xf numFmtId="0" fontId="4" fillId="0" borderId="3" xfId="16" applyNumberFormat="1" applyFont="1" applyBorder="1" applyAlignment="1">
      <alignment horizontal="center"/>
    </xf>
    <xf numFmtId="0" fontId="4" fillId="0" borderId="2" xfId="16" applyFont="1" applyBorder="1" applyAlignment="1"/>
    <xf numFmtId="3" fontId="4" fillId="0" borderId="1" xfId="16" applyNumberFormat="1" applyFont="1" applyBorder="1" applyAlignment="1"/>
    <xf numFmtId="3" fontId="4" fillId="0" borderId="1" xfId="16" applyNumberFormat="1" applyFont="1" applyBorder="1" applyAlignment="1" applyProtection="1">
      <protection locked="0"/>
    </xf>
    <xf numFmtId="0" fontId="3" fillId="0" borderId="1" xfId="16" applyFont="1" applyBorder="1" applyAlignment="1"/>
    <xf numFmtId="0" fontId="3" fillId="0" borderId="1" xfId="16" applyNumberFormat="1" applyFont="1" applyBorder="1" applyAlignment="1">
      <alignment horizontal="centerContinuous"/>
    </xf>
    <xf numFmtId="0" fontId="4" fillId="0" borderId="2" xfId="16" applyNumberFormat="1" applyFont="1" applyBorder="1" applyAlignment="1">
      <alignment horizontal="centerContinuous"/>
    </xf>
    <xf numFmtId="167" fontId="4" fillId="0" borderId="0" xfId="16" applyNumberFormat="1" applyFont="1" applyAlignment="1"/>
    <xf numFmtId="0" fontId="4" fillId="0" borderId="0" xfId="17" applyFont="1" applyAlignment="1"/>
    <xf numFmtId="0" fontId="4" fillId="0" borderId="0" xfId="17" applyNumberFormat="1" applyFont="1" applyAlignment="1"/>
    <xf numFmtId="0" fontId="4" fillId="0" borderId="0" xfId="17" applyNumberFormat="1" applyFont="1" applyAlignment="1">
      <alignment horizontal="centerContinuous"/>
    </xf>
    <xf numFmtId="0" fontId="4" fillId="0" borderId="1" xfId="17" applyFont="1" applyBorder="1" applyAlignment="1"/>
    <xf numFmtId="0" fontId="4" fillId="0" borderId="2" xfId="17" applyBorder="1" applyAlignment="1"/>
    <xf numFmtId="0" fontId="4" fillId="0" borderId="1" xfId="17" applyNumberFormat="1" applyFont="1" applyBorder="1" applyAlignment="1">
      <alignment horizontal="center"/>
    </xf>
    <xf numFmtId="0" fontId="4" fillId="0" borderId="3" xfId="17" applyFont="1" applyBorder="1" applyAlignment="1"/>
    <xf numFmtId="0" fontId="4" fillId="0" borderId="3" xfId="17" applyNumberFormat="1" applyFont="1" applyBorder="1" applyAlignment="1">
      <alignment horizontal="center"/>
    </xf>
    <xf numFmtId="0" fontId="4" fillId="0" borderId="2" xfId="17" applyFont="1" applyBorder="1" applyAlignment="1"/>
    <xf numFmtId="3" fontId="4" fillId="0" borderId="1" xfId="17" applyNumberFormat="1" applyFont="1" applyBorder="1" applyAlignment="1"/>
    <xf numFmtId="167" fontId="4" fillId="0" borderId="1" xfId="17" applyNumberFormat="1" applyFont="1" applyBorder="1" applyAlignment="1"/>
    <xf numFmtId="3" fontId="4" fillId="0" borderId="1" xfId="17" applyNumberFormat="1" applyFont="1" applyBorder="1" applyAlignment="1" applyProtection="1">
      <protection locked="0"/>
    </xf>
    <xf numFmtId="167" fontId="4" fillId="0" borderId="2" xfId="17" applyNumberFormat="1" applyFont="1" applyBorder="1" applyAlignment="1"/>
    <xf numFmtId="167" fontId="4" fillId="0" borderId="0" xfId="17" applyNumberFormat="1" applyFont="1" applyAlignment="1"/>
    <xf numFmtId="167" fontId="4" fillId="0" borderId="0" xfId="17" applyNumberFormat="1" applyFont="1" applyAlignment="1">
      <alignment horizontal="centerContinuous"/>
    </xf>
    <xf numFmtId="167" fontId="4" fillId="0" borderId="1" xfId="17" applyNumberFormat="1" applyFont="1" applyBorder="1" applyAlignment="1">
      <alignment horizontal="center"/>
    </xf>
    <xf numFmtId="167" fontId="4" fillId="0" borderId="3" xfId="17" applyNumberFormat="1" applyFont="1" applyBorder="1" applyAlignment="1">
      <alignment horizontal="center"/>
    </xf>
    <xf numFmtId="167" fontId="4" fillId="0" borderId="3" xfId="17" applyNumberFormat="1" applyFont="1" applyBorder="1" applyAlignment="1"/>
    <xf numFmtId="0" fontId="4" fillId="0" borderId="3" xfId="17" applyNumberFormat="1" applyFont="1" applyBorder="1" applyAlignment="1"/>
    <xf numFmtId="0" fontId="4" fillId="0" borderId="0" xfId="17" applyNumberFormat="1" applyFont="1" applyAlignment="1">
      <alignment horizontal="center"/>
    </xf>
    <xf numFmtId="0" fontId="4" fillId="0" borderId="0" xfId="0" applyNumberFormat="1" applyFont="1" applyAlignment="1"/>
    <xf numFmtId="0" fontId="4" fillId="0" borderId="0" xfId="0" applyNumberFormat="1" applyFont="1" applyAlignment="1" applyProtection="1">
      <protection locked="0"/>
    </xf>
    <xf numFmtId="0" fontId="3" fillId="0" borderId="0" xfId="0" applyNumberFormat="1" applyFont="1" applyAlignment="1">
      <alignment horizontal="centerContinuous"/>
    </xf>
    <xf numFmtId="0" fontId="4" fillId="0" borderId="0" xfId="0" applyNumberFormat="1" applyFont="1" applyAlignment="1">
      <alignment horizontal="centerContinuous"/>
    </xf>
    <xf numFmtId="0" fontId="4" fillId="0" borderId="0" xfId="0" applyNumberFormat="1" applyFont="1" applyAlignment="1" applyProtection="1">
      <alignment horizontal="centerContinuous"/>
      <protection locked="0"/>
    </xf>
    <xf numFmtId="0" fontId="0" fillId="0" borderId="0" xfId="0" applyNumberFormat="1" applyProtection="1">
      <protection locked="0"/>
    </xf>
    <xf numFmtId="0" fontId="4" fillId="0" borderId="1" xfId="0" applyNumberFormat="1" applyFont="1" applyBorder="1" applyAlignment="1"/>
    <xf numFmtId="0" fontId="4" fillId="0" borderId="2" xfId="0" applyNumberFormat="1" applyFont="1" applyBorder="1" applyAlignment="1"/>
    <xf numFmtId="0" fontId="4" fillId="0" borderId="3" xfId="0" applyNumberFormat="1" applyFont="1" applyBorder="1" applyAlignment="1"/>
    <xf numFmtId="0" fontId="3" fillId="0" borderId="3" xfId="0" applyNumberFormat="1" applyFont="1" applyBorder="1" applyAlignment="1">
      <alignment horizontal="centerContinuous"/>
    </xf>
    <xf numFmtId="0" fontId="4" fillId="0" borderId="1" xfId="0" applyNumberFormat="1" applyFont="1" applyBorder="1" applyAlignment="1" applyProtection="1">
      <protection locked="0"/>
    </xf>
    <xf numFmtId="0" fontId="4" fillId="0" borderId="1" xfId="0" applyNumberFormat="1" applyFont="1" applyBorder="1" applyAlignment="1">
      <alignment horizontal="center"/>
    </xf>
    <xf numFmtId="3" fontId="4" fillId="0" borderId="1" xfId="0" applyFont="1" applyBorder="1" applyAlignment="1"/>
    <xf numFmtId="3" fontId="4" fillId="0" borderId="3" xfId="0" applyFont="1" applyBorder="1" applyAlignment="1"/>
    <xf numFmtId="3" fontId="4" fillId="0" borderId="2" xfId="0" applyNumberFormat="1" applyFont="1" applyBorder="1" applyAlignment="1"/>
    <xf numFmtId="3" fontId="4" fillId="0" borderId="0" xfId="0" applyNumberFormat="1" applyFont="1" applyAlignment="1"/>
    <xf numFmtId="3" fontId="4" fillId="0" borderId="0" xfId="0" applyFont="1" applyAlignment="1"/>
    <xf numFmtId="3" fontId="4" fillId="0" borderId="0" xfId="0" applyNumberFormat="1" applyFont="1" applyAlignment="1">
      <alignment horizontal="centerContinuous"/>
    </xf>
    <xf numFmtId="3" fontId="4" fillId="0" borderId="0" xfId="0" applyNumberFormat="1" applyFont="1" applyAlignment="1" applyProtection="1">
      <alignment horizontal="centerContinuous"/>
      <protection locked="0"/>
    </xf>
    <xf numFmtId="3" fontId="0" fillId="0" borderId="0" xfId="0" applyAlignment="1"/>
    <xf numFmtId="0" fontId="3" fillId="0" borderId="2" xfId="0" applyNumberFormat="1" applyFont="1" applyBorder="1" applyAlignment="1"/>
    <xf numFmtId="0" fontId="3" fillId="0" borderId="3" xfId="0" applyNumberFormat="1" applyFont="1" applyBorder="1" applyAlignment="1">
      <alignment horizontal="center"/>
    </xf>
    <xf numFmtId="0" fontId="3" fillId="0" borderId="3" xfId="0" applyNumberFormat="1" applyFont="1" applyBorder="1" applyAlignment="1"/>
    <xf numFmtId="3" fontId="4" fillId="0" borderId="3" xfId="0" applyNumberFormat="1" applyFont="1" applyBorder="1" applyAlignment="1" applyProtection="1">
      <protection locked="0"/>
    </xf>
    <xf numFmtId="3" fontId="4" fillId="0" borderId="1" xfId="0" applyNumberFormat="1" applyFont="1" applyBorder="1" applyAlignment="1" applyProtection="1">
      <protection locked="0"/>
    </xf>
    <xf numFmtId="3" fontId="0" fillId="0" borderId="2" xfId="0" applyBorder="1" applyAlignment="1"/>
    <xf numFmtId="0" fontId="4" fillId="0" borderId="0" xfId="2" applyFont="1" applyAlignment="1"/>
    <xf numFmtId="0" fontId="4" fillId="0" borderId="0" xfId="2" applyNumberFormat="1" applyFont="1" applyAlignment="1"/>
    <xf numFmtId="0" fontId="3" fillId="0" borderId="0" xfId="2" applyNumberFormat="1" applyFont="1" applyAlignment="1">
      <alignment horizontal="centerContinuous"/>
    </xf>
    <xf numFmtId="0" fontId="4" fillId="0" borderId="0" xfId="2" applyNumberFormat="1" applyFont="1" applyAlignment="1">
      <alignment horizontal="centerContinuous"/>
    </xf>
    <xf numFmtId="0" fontId="3" fillId="0" borderId="0" xfId="2" applyNumberFormat="1" applyFont="1" applyAlignment="1">
      <alignment horizontal="center"/>
    </xf>
    <xf numFmtId="0" fontId="4" fillId="0" borderId="1" xfId="2" applyFont="1" applyBorder="1" applyAlignment="1"/>
    <xf numFmtId="0" fontId="4" fillId="0" borderId="2" xfId="2" applyBorder="1" applyAlignment="1"/>
    <xf numFmtId="0" fontId="4" fillId="0" borderId="3" xfId="2" applyFont="1" applyBorder="1" applyAlignment="1"/>
    <xf numFmtId="0" fontId="4" fillId="0" borderId="3" xfId="2" applyNumberFormat="1" applyFont="1" applyBorder="1" applyAlignment="1">
      <alignment horizontal="centerContinuous"/>
    </xf>
    <xf numFmtId="0" fontId="4" fillId="0" borderId="3" xfId="2" applyNumberFormat="1" applyFont="1" applyBorder="1" applyAlignment="1">
      <alignment horizontal="center"/>
    </xf>
    <xf numFmtId="0" fontId="4" fillId="0" borderId="1" xfId="2" applyNumberFormat="1" applyFont="1" applyBorder="1" applyAlignment="1"/>
    <xf numFmtId="0" fontId="4" fillId="0" borderId="2" xfId="2" applyFont="1" applyBorder="1" applyAlignment="1"/>
    <xf numFmtId="0" fontId="4" fillId="0" borderId="1" xfId="2" applyNumberFormat="1" applyFont="1" applyBorder="1" applyAlignment="1">
      <alignment horizontal="centerContinuous"/>
    </xf>
    <xf numFmtId="3" fontId="4" fillId="0" borderId="1" xfId="2" applyNumberFormat="1" applyFont="1" applyBorder="1" applyAlignment="1"/>
    <xf numFmtId="165" fontId="4" fillId="0" borderId="1" xfId="2" applyNumberFormat="1" applyFont="1" applyBorder="1" applyAlignment="1"/>
    <xf numFmtId="0" fontId="4" fillId="0" borderId="3" xfId="2" applyNumberFormat="1" applyFont="1" applyBorder="1" applyAlignment="1"/>
    <xf numFmtId="3" fontId="4" fillId="0" borderId="3" xfId="2" applyNumberFormat="1" applyFont="1" applyBorder="1" applyAlignment="1"/>
    <xf numFmtId="165" fontId="4" fillId="0" borderId="3" xfId="2" applyNumberFormat="1" applyFont="1" applyBorder="1" applyAlignment="1"/>
    <xf numFmtId="0" fontId="4" fillId="0" borderId="2" xfId="2" applyNumberFormat="1" applyFont="1" applyBorder="1" applyAlignment="1"/>
    <xf numFmtId="3" fontId="4" fillId="0" borderId="2" xfId="2" applyNumberFormat="1" applyFont="1" applyBorder="1" applyAlignment="1"/>
    <xf numFmtId="165" fontId="4" fillId="0" borderId="2" xfId="2" applyNumberFormat="1" applyFont="1" applyBorder="1" applyAlignment="1"/>
    <xf numFmtId="3" fontId="4" fillId="0" borderId="0" xfId="2" applyNumberFormat="1" applyFont="1" applyAlignment="1"/>
    <xf numFmtId="165" fontId="4" fillId="0" borderId="0" xfId="2" applyNumberFormat="1" applyFont="1" applyAlignment="1"/>
    <xf numFmtId="3" fontId="4" fillId="0" borderId="0" xfId="2" applyNumberFormat="1" applyFont="1" applyAlignment="1">
      <alignment horizontal="centerContinuous"/>
    </xf>
    <xf numFmtId="165" fontId="4" fillId="0" borderId="0" xfId="2" applyNumberFormat="1" applyFont="1" applyAlignment="1">
      <alignment horizontal="centerContinuous"/>
    </xf>
    <xf numFmtId="3" fontId="3" fillId="0" borderId="0" xfId="2" applyNumberFormat="1" applyFont="1" applyAlignment="1">
      <alignment horizontal="center"/>
    </xf>
    <xf numFmtId="3" fontId="4" fillId="0" borderId="3" xfId="2" applyNumberFormat="1" applyFont="1" applyBorder="1" applyAlignment="1">
      <alignment horizontal="centerContinuous"/>
    </xf>
    <xf numFmtId="165" fontId="4" fillId="0" borderId="3" xfId="2" applyNumberFormat="1" applyFont="1" applyBorder="1" applyAlignment="1">
      <alignment horizontal="center"/>
    </xf>
    <xf numFmtId="3" fontId="4" fillId="0" borderId="3" xfId="2" applyNumberFormat="1" applyFont="1" applyBorder="1" applyAlignment="1">
      <alignment horizontal="center"/>
    </xf>
    <xf numFmtId="0" fontId="4" fillId="0" borderId="1" xfId="2" applyNumberFormat="1" applyFont="1" applyBorder="1" applyAlignment="1" applyProtection="1">
      <protection locked="0"/>
    </xf>
    <xf numFmtId="0" fontId="4" fillId="0" borderId="1" xfId="2" applyNumberFormat="1" applyFont="1" applyBorder="1" applyAlignment="1">
      <alignment horizontal="center"/>
    </xf>
    <xf numFmtId="3" fontId="4" fillId="0" borderId="1" xfId="2" applyNumberFormat="1" applyFont="1" applyBorder="1" applyAlignment="1" applyProtection="1">
      <protection locked="0"/>
    </xf>
    <xf numFmtId="165" fontId="4" fillId="0" borderId="1" xfId="2" applyNumberFormat="1" applyFont="1" applyBorder="1" applyAlignment="1" applyProtection="1">
      <protection locked="0"/>
    </xf>
    <xf numFmtId="0" fontId="3" fillId="0" borderId="0" xfId="0" applyNumberFormat="1" applyFont="1" applyAlignment="1">
      <alignment horizontal="center"/>
    </xf>
    <xf numFmtId="0" fontId="4" fillId="0" borderId="0" xfId="0" applyNumberFormat="1" applyFont="1" applyAlignment="1">
      <alignment horizontal="center"/>
    </xf>
    <xf numFmtId="0" fontId="4" fillId="0" borderId="4" xfId="0" applyNumberFormat="1" applyFont="1" applyBorder="1" applyAlignment="1"/>
    <xf numFmtId="0" fontId="4" fillId="0" borderId="0" xfId="3" applyFont="1" applyAlignment="1"/>
    <xf numFmtId="0" fontId="4" fillId="0" borderId="0" xfId="3" applyNumberFormat="1" applyFont="1" applyAlignment="1"/>
    <xf numFmtId="0" fontId="2" fillId="0" borderId="0" xfId="3" applyNumberFormat="1" applyFont="1" applyAlignment="1">
      <alignment horizontal="centerContinuous"/>
    </xf>
    <xf numFmtId="0" fontId="4" fillId="0" borderId="0" xfId="3" applyNumberFormat="1" applyFont="1" applyAlignment="1">
      <alignment horizontal="centerContinuous"/>
    </xf>
    <xf numFmtId="0" fontId="6" fillId="0" borderId="0" xfId="3" applyNumberFormat="1" applyFont="1" applyAlignment="1">
      <alignment horizontal="centerContinuous"/>
    </xf>
    <xf numFmtId="0" fontId="4" fillId="0" borderId="3" xfId="4" applyNumberFormat="1" applyFont="1" applyBorder="1" applyAlignment="1" applyProtection="1">
      <protection locked="0"/>
    </xf>
    <xf numFmtId="0" fontId="7" fillId="0" borderId="0" xfId="13" applyFont="1" applyAlignment="1"/>
    <xf numFmtId="3" fontId="4" fillId="0" borderId="0" xfId="17" applyNumberFormat="1" applyFont="1" applyAlignment="1"/>
    <xf numFmtId="3" fontId="4" fillId="2" borderId="1" xfId="0" applyNumberFormat="1" applyFont="1" applyFill="1" applyBorder="1" applyAlignment="1" applyProtection="1">
      <protection locked="0"/>
    </xf>
    <xf numFmtId="3" fontId="4" fillId="0" borderId="1" xfId="0" applyNumberFormat="1" applyFont="1" applyFill="1" applyBorder="1" applyAlignment="1" applyProtection="1">
      <protection locked="0"/>
    </xf>
    <xf numFmtId="0" fontId="4" fillId="2" borderId="1" xfId="0" applyNumberFormat="1" applyFont="1" applyFill="1" applyBorder="1" applyAlignment="1"/>
    <xf numFmtId="0" fontId="4" fillId="2" borderId="2" xfId="0" applyNumberFormat="1" applyFont="1" applyFill="1" applyBorder="1" applyAlignment="1"/>
    <xf numFmtId="0" fontId="4" fillId="0" borderId="0" xfId="3" applyNumberFormat="1" applyFont="1" applyAlignment="1">
      <alignment horizontal="center"/>
    </xf>
    <xf numFmtId="0" fontId="4" fillId="0" borderId="0" xfId="3" applyAlignment="1"/>
    <xf numFmtId="0" fontId="7" fillId="0" borderId="0" xfId="3" applyFont="1" applyAlignment="1"/>
    <xf numFmtId="0" fontId="7" fillId="0" borderId="5" xfId="3" applyNumberFormat="1" applyFont="1" applyBorder="1" applyAlignment="1"/>
    <xf numFmtId="3" fontId="0" fillId="0" borderId="1" xfId="0" applyNumberFormat="1" applyBorder="1" applyAlignment="1" applyProtection="1">
      <protection locked="0"/>
    </xf>
    <xf numFmtId="0" fontId="4" fillId="0" borderId="1" xfId="8" applyNumberFormat="1" applyFont="1" applyBorder="1" applyAlignment="1" applyProtection="1">
      <protection locked="0"/>
    </xf>
    <xf numFmtId="168" fontId="4" fillId="0" borderId="0" xfId="0" applyNumberFormat="1" applyFont="1" applyAlignment="1"/>
    <xf numFmtId="3" fontId="0" fillId="0" borderId="0" xfId="0" applyNumberFormat="1" applyAlignment="1"/>
    <xf numFmtId="0" fontId="4" fillId="0" borderId="6" xfId="7" applyFont="1" applyBorder="1" applyAlignment="1"/>
    <xf numFmtId="0" fontId="4" fillId="0" borderId="0" xfId="7" applyFont="1" applyBorder="1" applyAlignment="1"/>
    <xf numFmtId="0" fontId="4" fillId="0" borderId="2" xfId="7" applyFont="1" applyFill="1" applyBorder="1" applyAlignment="1"/>
    <xf numFmtId="0" fontId="0" fillId="0" borderId="1" xfId="0" applyNumberFormat="1" applyBorder="1" applyAlignment="1"/>
    <xf numFmtId="0" fontId="4" fillId="0" borderId="22" xfId="7" applyFont="1" applyBorder="1" applyAlignment="1" applyProtection="1">
      <protection locked="0"/>
    </xf>
    <xf numFmtId="0" fontId="7" fillId="0" borderId="0" xfId="3" applyNumberFormat="1" applyFont="1" applyAlignment="1"/>
    <xf numFmtId="37" fontId="4" fillId="0" borderId="1" xfId="17" applyNumberFormat="1" applyFont="1" applyBorder="1" applyAlignment="1"/>
    <xf numFmtId="14" fontId="4" fillId="0" borderId="0" xfId="5" applyNumberFormat="1" applyFont="1" applyAlignment="1"/>
    <xf numFmtId="14" fontId="4" fillId="0" borderId="0" xfId="10" applyNumberFormat="1" applyFont="1" applyAlignment="1"/>
    <xf numFmtId="14" fontId="4" fillId="0" borderId="0" xfId="12" applyNumberFormat="1" applyFont="1" applyAlignment="1"/>
    <xf numFmtId="14" fontId="4" fillId="0" borderId="0" xfId="0" applyNumberFormat="1" applyFont="1" applyAlignment="1"/>
    <xf numFmtId="37" fontId="4" fillId="0" borderId="25" xfId="7" applyNumberFormat="1" applyFont="1" applyBorder="1" applyAlignment="1"/>
    <xf numFmtId="37" fontId="4" fillId="0" borderId="25" xfId="7" applyNumberFormat="1" applyFont="1" applyBorder="1" applyAlignment="1" applyProtection="1">
      <protection locked="0"/>
    </xf>
    <xf numFmtId="37" fontId="4" fillId="0" borderId="25" xfId="7" applyNumberFormat="1" applyFont="1" applyFill="1" applyBorder="1" applyAlignment="1" applyProtection="1">
      <protection locked="0"/>
    </xf>
    <xf numFmtId="37" fontId="4" fillId="0" borderId="25" xfId="7" applyNumberFormat="1" applyFont="1" applyBorder="1" applyAlignment="1" applyProtection="1"/>
    <xf numFmtId="37" fontId="4" fillId="0" borderId="19" xfId="7" applyNumberFormat="1" applyFont="1" applyFill="1" applyBorder="1" applyAlignment="1" applyProtection="1">
      <protection locked="0"/>
    </xf>
    <xf numFmtId="37" fontId="4" fillId="0" borderId="19" xfId="7" applyNumberFormat="1" applyFont="1" applyBorder="1" applyAlignment="1" applyProtection="1">
      <protection locked="0"/>
    </xf>
    <xf numFmtId="37" fontId="4" fillId="0" borderId="30" xfId="7" applyNumberFormat="1" applyFont="1" applyBorder="1" applyAlignment="1" applyProtection="1">
      <protection locked="0"/>
    </xf>
    <xf numFmtId="37" fontId="4" fillId="0" borderId="1" xfId="8" applyNumberFormat="1" applyFont="1" applyBorder="1" applyAlignment="1" applyProtection="1">
      <protection locked="0"/>
    </xf>
    <xf numFmtId="37" fontId="4" fillId="0" borderId="1" xfId="8" applyNumberFormat="1" applyFont="1" applyBorder="1" applyAlignment="1"/>
    <xf numFmtId="37" fontId="4" fillId="0" borderId="1" xfId="11" applyNumberFormat="1" applyFont="1" applyBorder="1" applyAlignment="1"/>
    <xf numFmtId="37" fontId="4" fillId="0" borderId="1" xfId="11" applyNumberFormat="1" applyFont="1" applyBorder="1" applyAlignment="1" applyProtection="1">
      <protection locked="0"/>
    </xf>
    <xf numFmtId="37" fontId="4" fillId="0" borderId="1" xfId="11" applyNumberFormat="1" applyFont="1" applyBorder="1" applyAlignment="1" applyProtection="1">
      <alignment horizontal="center"/>
      <protection locked="0"/>
    </xf>
    <xf numFmtId="37" fontId="4" fillId="0" borderId="1" xfId="0" applyNumberFormat="1" applyFont="1" applyBorder="1" applyAlignment="1" applyProtection="1">
      <protection locked="0"/>
    </xf>
    <xf numFmtId="0" fontId="0" fillId="0" borderId="1" xfId="8" applyNumberFormat="1" applyFont="1" applyBorder="1" applyAlignment="1"/>
    <xf numFmtId="0" fontId="0" fillId="0" borderId="1" xfId="8" applyNumberFormat="1" applyFont="1" applyBorder="1" applyAlignment="1" applyProtection="1">
      <protection locked="0"/>
    </xf>
    <xf numFmtId="0" fontId="8" fillId="0" borderId="1" xfId="8" applyNumberFormat="1" applyFont="1" applyBorder="1" applyAlignment="1"/>
    <xf numFmtId="0" fontId="8" fillId="0" borderId="1" xfId="8" applyNumberFormat="1" applyFont="1" applyBorder="1" applyAlignment="1" applyProtection="1">
      <protection locked="0"/>
    </xf>
    <xf numFmtId="37" fontId="4" fillId="0" borderId="25" xfId="11" applyNumberFormat="1" applyFont="1" applyBorder="1" applyAlignment="1"/>
    <xf numFmtId="0" fontId="4" fillId="0" borderId="0" xfId="8" applyFont="1" applyBorder="1" applyAlignment="1"/>
    <xf numFmtId="0" fontId="4" fillId="0" borderId="0" xfId="8" applyNumberFormat="1" applyFont="1" applyBorder="1" applyAlignment="1" applyProtection="1">
      <protection locked="0"/>
    </xf>
    <xf numFmtId="0" fontId="4" fillId="0" borderId="32" xfId="12" applyNumberFormat="1" applyFont="1" applyBorder="1" applyAlignment="1"/>
    <xf numFmtId="0" fontId="4" fillId="0" borderId="0" xfId="12" applyNumberFormat="1" applyFont="1" applyBorder="1" applyAlignment="1"/>
    <xf numFmtId="0" fontId="4" fillId="0" borderId="0" xfId="12" applyFont="1" applyFill="1" applyAlignment="1"/>
    <xf numFmtId="0" fontId="4" fillId="0" borderId="0" xfId="12" applyNumberFormat="1" applyFont="1" applyFill="1" applyAlignment="1"/>
    <xf numFmtId="0" fontId="4" fillId="0" borderId="31" xfId="12" applyNumberFormat="1" applyFont="1" applyBorder="1" applyAlignment="1"/>
    <xf numFmtId="0" fontId="4" fillId="0" borderId="0" xfId="12" applyFont="1" applyBorder="1" applyAlignment="1"/>
    <xf numFmtId="0" fontId="4" fillId="0" borderId="0" xfId="12" applyBorder="1"/>
    <xf numFmtId="0" fontId="8" fillId="0" borderId="1" xfId="12" applyFont="1" applyBorder="1" applyAlignment="1">
      <alignment horizontal="center"/>
    </xf>
    <xf numFmtId="0" fontId="8" fillId="0" borderId="3" xfId="12" applyFont="1" applyBorder="1" applyAlignment="1">
      <alignment horizontal="center"/>
    </xf>
    <xf numFmtId="0" fontId="8" fillId="0" borderId="1" xfId="12" applyNumberFormat="1" applyFont="1" applyBorder="1" applyAlignment="1">
      <alignment horizontal="centerContinuous"/>
    </xf>
    <xf numFmtId="0" fontId="8" fillId="0" borderId="10" xfId="12" applyNumberFormat="1" applyFont="1" applyBorder="1" applyAlignment="1">
      <alignment horizontal="centerContinuous"/>
    </xf>
    <xf numFmtId="0" fontId="8" fillId="0" borderId="11" xfId="12" applyNumberFormat="1" applyFont="1" applyBorder="1" applyAlignment="1">
      <alignment horizontal="center"/>
    </xf>
    <xf numFmtId="0" fontId="4" fillId="0" borderId="11" xfId="12" applyFont="1" applyBorder="1" applyAlignment="1">
      <alignment horizontal="center"/>
    </xf>
    <xf numFmtId="0" fontId="4" fillId="0" borderId="9" xfId="12" applyFont="1" applyBorder="1" applyAlignment="1">
      <alignment horizontal="center"/>
    </xf>
    <xf numFmtId="0" fontId="4" fillId="0" borderId="10" xfId="12" applyFont="1" applyBorder="1" applyAlignment="1">
      <alignment horizontal="center"/>
    </xf>
    <xf numFmtId="0" fontId="4" fillId="0" borderId="25" xfId="12" applyNumberFormat="1" applyFont="1" applyBorder="1" applyAlignment="1"/>
    <xf numFmtId="0" fontId="4" fillId="0" borderId="33" xfId="12" applyFont="1" applyBorder="1" applyAlignment="1">
      <alignment horizontal="center"/>
    </xf>
    <xf numFmtId="0" fontId="8" fillId="0" borderId="11" xfId="12" applyFont="1" applyBorder="1" applyAlignment="1">
      <alignment horizontal="center"/>
    </xf>
    <xf numFmtId="0" fontId="8" fillId="0" borderId="3" xfId="12" applyNumberFormat="1" applyFont="1" applyBorder="1" applyAlignment="1">
      <alignment horizontal="center"/>
    </xf>
    <xf numFmtId="0" fontId="4" fillId="0" borderId="16" xfId="12" applyFont="1" applyBorder="1" applyAlignment="1">
      <alignment horizontal="center"/>
    </xf>
    <xf numFmtId="0" fontId="4" fillId="0" borderId="13" xfId="12" applyFont="1" applyBorder="1" applyAlignment="1">
      <alignment horizontal="center"/>
    </xf>
    <xf numFmtId="0" fontId="4" fillId="0" borderId="14" xfId="12" applyFont="1" applyBorder="1" applyAlignment="1">
      <alignment horizontal="center"/>
    </xf>
    <xf numFmtId="0" fontId="4" fillId="0" borderId="15" xfId="12" applyFont="1" applyBorder="1" applyAlignment="1">
      <alignment horizontal="center"/>
    </xf>
    <xf numFmtId="0" fontId="4" fillId="0" borderId="25" xfId="8" applyFont="1" applyBorder="1" applyAlignment="1"/>
    <xf numFmtId="0" fontId="4" fillId="0" borderId="0" xfId="12" applyFont="1" applyBorder="1" applyAlignment="1">
      <alignment horizontal="center"/>
    </xf>
    <xf numFmtId="0" fontId="4" fillId="0" borderId="1" xfId="8" applyNumberFormat="1" applyFont="1" applyFill="1" applyBorder="1" applyAlignment="1">
      <alignment horizontal="center"/>
    </xf>
    <xf numFmtId="3" fontId="4" fillId="0" borderId="34" xfId="12" applyNumberFormat="1" applyFont="1" applyFill="1" applyBorder="1" applyAlignment="1"/>
    <xf numFmtId="3" fontId="4" fillId="0" borderId="3" xfId="12" applyNumberFormat="1" applyFont="1" applyFill="1" applyBorder="1" applyAlignment="1"/>
    <xf numFmtId="0" fontId="4" fillId="0" borderId="0" xfId="8" applyNumberFormat="1" applyFont="1" applyBorder="1" applyAlignment="1"/>
    <xf numFmtId="0" fontId="8" fillId="0" borderId="0" xfId="8" applyNumberFormat="1" applyFont="1" applyBorder="1" applyAlignment="1"/>
    <xf numFmtId="0" fontId="4" fillId="0" borderId="0" xfId="13" applyFont="1" applyBorder="1" applyAlignment="1"/>
    <xf numFmtId="37" fontId="4" fillId="0" borderId="1" xfId="8" applyNumberFormat="1" applyFont="1" applyFill="1" applyBorder="1" applyAlignment="1" applyProtection="1">
      <protection locked="0"/>
    </xf>
    <xf numFmtId="37" fontId="4" fillId="0" borderId="1" xfId="8" applyNumberFormat="1" applyFont="1" applyFill="1" applyBorder="1" applyAlignment="1"/>
    <xf numFmtId="0" fontId="4" fillId="0" borderId="1" xfId="12" applyNumberFormat="1" applyFont="1" applyFill="1" applyBorder="1" applyAlignment="1"/>
    <xf numFmtId="0" fontId="4" fillId="0" borderId="3" xfId="12" applyFont="1" applyFill="1" applyBorder="1" applyAlignment="1">
      <alignment horizontal="center"/>
    </xf>
    <xf numFmtId="0" fontId="4" fillId="0" borderId="10" xfId="12" applyFont="1" applyFill="1" applyBorder="1" applyAlignment="1">
      <alignment horizontal="center"/>
    </xf>
    <xf numFmtId="0" fontId="4" fillId="0" borderId="11" xfId="12" applyFont="1" applyFill="1" applyBorder="1" applyAlignment="1">
      <alignment horizontal="center"/>
    </xf>
    <xf numFmtId="0" fontId="8" fillId="0" borderId="0" xfId="12" applyFont="1" applyFill="1" applyAlignment="1">
      <alignment horizontal="center"/>
    </xf>
    <xf numFmtId="0" fontId="8" fillId="0" borderId="0" xfId="12" applyFont="1" applyFill="1" applyAlignment="1"/>
    <xf numFmtId="0" fontId="7" fillId="0" borderId="0" xfId="6" applyNumberFormat="1" applyFont="1" applyAlignment="1">
      <alignment horizontal="centerContinuous"/>
    </xf>
    <xf numFmtId="0" fontId="4" fillId="0" borderId="0" xfId="14" applyFont="1" applyBorder="1" applyAlignment="1"/>
    <xf numFmtId="3" fontId="4" fillId="0" borderId="10" xfId="14" applyNumberFormat="1" applyFont="1" applyBorder="1" applyAlignment="1" applyProtection="1">
      <protection locked="0"/>
    </xf>
    <xf numFmtId="3" fontId="4" fillId="0" borderId="0" xfId="14" applyNumberFormat="1" applyFont="1" applyBorder="1" applyAlignment="1"/>
    <xf numFmtId="3" fontId="4" fillId="0" borderId="25" xfId="14" applyNumberFormat="1" applyFont="1" applyBorder="1" applyAlignment="1"/>
    <xf numFmtId="0" fontId="4" fillId="0" borderId="3" xfId="8" applyFont="1" applyFill="1" applyBorder="1" applyAlignment="1"/>
    <xf numFmtId="0" fontId="4" fillId="0" borderId="0" xfId="8" applyNumberFormat="1" applyFont="1" applyFill="1" applyAlignment="1"/>
    <xf numFmtId="0" fontId="4" fillId="0" borderId="3" xfId="12" applyNumberFormat="1" applyFont="1" applyFill="1" applyBorder="1" applyAlignment="1"/>
    <xf numFmtId="0" fontId="0" fillId="0" borderId="1" xfId="5" applyNumberFormat="1" applyFont="1" applyBorder="1" applyAlignment="1"/>
    <xf numFmtId="0" fontId="4" fillId="0" borderId="0" xfId="5" applyNumberFormat="1" applyFont="1" applyBorder="1" applyAlignment="1"/>
    <xf numFmtId="0" fontId="0" fillId="0" borderId="1" xfId="6" applyFont="1" applyBorder="1" applyAlignment="1"/>
    <xf numFmtId="0" fontId="4" fillId="0" borderId="0" xfId="6" applyNumberFormat="1" applyFont="1" applyBorder="1" applyAlignment="1"/>
    <xf numFmtId="3" fontId="4" fillId="0" borderId="25" xfId="6" applyNumberFormat="1" applyFont="1" applyBorder="1" applyAlignment="1" applyProtection="1">
      <protection locked="0"/>
    </xf>
    <xf numFmtId="0" fontId="4" fillId="0" borderId="0" xfId="6" applyFont="1" applyBorder="1" applyAlignment="1"/>
    <xf numFmtId="0" fontId="8" fillId="0" borderId="3" xfId="14" applyNumberFormat="1" applyFont="1" applyBorder="1" applyAlignment="1">
      <alignment horizontal="center"/>
    </xf>
    <xf numFmtId="0" fontId="3" fillId="0" borderId="18" xfId="14" applyNumberFormat="1" applyFont="1" applyBorder="1" applyAlignment="1">
      <alignment horizontal="centerContinuous"/>
    </xf>
    <xf numFmtId="3" fontId="8" fillId="0" borderId="3" xfId="14" applyNumberFormat="1" applyFont="1" applyBorder="1" applyAlignment="1">
      <alignment horizontal="center"/>
    </xf>
    <xf numFmtId="3" fontId="4" fillId="0" borderId="3" xfId="14" applyNumberFormat="1" applyFont="1" applyFill="1" applyBorder="1" applyAlignment="1">
      <alignment horizontal="center"/>
    </xf>
    <xf numFmtId="0" fontId="4" fillId="0" borderId="0" xfId="15" applyFont="1" applyBorder="1" applyAlignment="1"/>
    <xf numFmtId="0" fontId="8" fillId="0" borderId="31" xfId="13" applyFont="1" applyBorder="1" applyAlignment="1"/>
    <xf numFmtId="0" fontId="8" fillId="0" borderId="32" xfId="13" applyFont="1" applyBorder="1" applyAlignment="1"/>
    <xf numFmtId="0" fontId="4" fillId="0" borderId="0" xfId="16" applyFont="1" applyBorder="1" applyAlignment="1"/>
    <xf numFmtId="3" fontId="4" fillId="0" borderId="1" xfId="16" applyNumberFormat="1" applyFont="1" applyFill="1" applyBorder="1" applyAlignment="1"/>
    <xf numFmtId="3" fontId="4" fillId="0" borderId="20" xfId="16" applyNumberFormat="1" applyFont="1" applyBorder="1" applyAlignment="1" applyProtection="1">
      <protection locked="0"/>
    </xf>
    <xf numFmtId="3" fontId="4" fillId="0" borderId="20" xfId="16" applyNumberFormat="1" applyFont="1" applyBorder="1" applyAlignment="1"/>
    <xf numFmtId="3" fontId="4" fillId="0" borderId="24" xfId="16" applyNumberFormat="1" applyFont="1" applyBorder="1" applyAlignment="1"/>
    <xf numFmtId="167" fontId="4" fillId="0" borderId="1" xfId="16" applyNumberFormat="1" applyFont="1" applyFill="1" applyBorder="1" applyAlignment="1"/>
    <xf numFmtId="0" fontId="4" fillId="0" borderId="0" xfId="17" applyFont="1" applyBorder="1" applyAlignment="1"/>
    <xf numFmtId="3" fontId="4" fillId="0" borderId="25" xfId="17" applyNumberFormat="1" applyFont="1" applyBorder="1" applyAlignment="1" applyProtection="1">
      <protection locked="0"/>
    </xf>
    <xf numFmtId="37" fontId="4" fillId="0" borderId="1" xfId="17" applyNumberFormat="1" applyFont="1" applyFill="1" applyBorder="1" applyAlignment="1"/>
    <xf numFmtId="167" fontId="4" fillId="0" borderId="1" xfId="17" applyNumberFormat="1" applyFont="1" applyFill="1" applyBorder="1" applyAlignment="1"/>
    <xf numFmtId="3" fontId="4" fillId="0" borderId="25" xfId="16" applyNumberFormat="1" applyFont="1" applyBorder="1" applyAlignment="1"/>
    <xf numFmtId="0" fontId="4" fillId="0" borderId="0" xfId="13" applyFont="1" applyFill="1" applyAlignment="1"/>
    <xf numFmtId="0" fontId="4" fillId="0" borderId="3" xfId="13" applyNumberFormat="1" applyFont="1" applyFill="1" applyBorder="1" applyAlignment="1">
      <alignment horizontal="center"/>
    </xf>
    <xf numFmtId="0" fontId="4" fillId="0" borderId="3" xfId="13" applyFont="1" applyFill="1" applyBorder="1" applyAlignment="1"/>
    <xf numFmtId="166" fontId="4" fillId="0" borderId="10" xfId="13" applyNumberFormat="1" applyFont="1" applyFill="1" applyBorder="1" applyAlignment="1"/>
    <xf numFmtId="3" fontId="4" fillId="0" borderId="1" xfId="13" applyNumberFormat="1" applyFont="1" applyFill="1" applyBorder="1" applyAlignment="1"/>
    <xf numFmtId="0" fontId="4" fillId="0" borderId="0" xfId="11" applyNumberFormat="1" applyFont="1" applyFill="1" applyAlignment="1"/>
    <xf numFmtId="0" fontId="0" fillId="0" borderId="1" xfId="0" applyNumberFormat="1" applyFont="1" applyFill="1" applyBorder="1" applyAlignment="1"/>
    <xf numFmtId="3" fontId="4" fillId="0" borderId="1" xfId="14" applyNumberFormat="1" applyFont="1" applyFill="1" applyBorder="1" applyAlignment="1" applyProtection="1">
      <protection locked="0"/>
    </xf>
    <xf numFmtId="0" fontId="4" fillId="0" borderId="0" xfId="14" applyNumberFormat="1" applyFont="1" applyFill="1" applyAlignment="1"/>
    <xf numFmtId="3" fontId="0" fillId="0" borderId="1" xfId="0" applyNumberFormat="1" applyFont="1" applyFill="1" applyBorder="1" applyAlignment="1" applyProtection="1">
      <protection locked="0"/>
    </xf>
    <xf numFmtId="3" fontId="0" fillId="0" borderId="1" xfId="0" applyNumberFormat="1" applyFont="1" applyFill="1" applyBorder="1" applyAlignment="1"/>
    <xf numFmtId="3" fontId="0" fillId="0" borderId="0" xfId="0" applyNumberFormat="1" applyFont="1" applyFill="1" applyAlignment="1"/>
    <xf numFmtId="0" fontId="0" fillId="0" borderId="1" xfId="0" applyNumberFormat="1" applyFill="1" applyBorder="1" applyAlignment="1"/>
    <xf numFmtId="3" fontId="4" fillId="0" borderId="1" xfId="4" applyNumberFormat="1" applyFont="1" applyFill="1" applyBorder="1" applyAlignment="1"/>
    <xf numFmtId="0" fontId="8" fillId="0" borderId="3" xfId="17" applyNumberFormat="1" applyFont="1" applyBorder="1" applyAlignment="1">
      <alignment horizontal="center"/>
    </xf>
    <xf numFmtId="0" fontId="7" fillId="0" borderId="0" xfId="13" applyNumberFormat="1" applyFont="1" applyAlignment="1"/>
    <xf numFmtId="0" fontId="4" fillId="0" borderId="0" xfId="15" applyFont="1" applyAlignment="1" applyProtection="1"/>
    <xf numFmtId="0" fontId="4" fillId="0" borderId="0" xfId="15" applyNumberFormat="1" applyFont="1" applyAlignment="1" applyProtection="1"/>
    <xf numFmtId="0" fontId="3" fillId="0" borderId="0" xfId="15" applyNumberFormat="1" applyFont="1" applyAlignment="1" applyProtection="1">
      <alignment horizontal="centerContinuous"/>
    </xf>
    <xf numFmtId="0" fontId="4" fillId="0" borderId="0" xfId="15" applyNumberFormat="1" applyFont="1" applyAlignment="1" applyProtection="1">
      <alignment horizontal="centerContinuous"/>
    </xf>
    <xf numFmtId="0" fontId="4" fillId="0" borderId="0" xfId="15" applyNumberFormat="1" applyFont="1" applyAlignment="1" applyProtection="1">
      <alignment horizontal="center"/>
    </xf>
    <xf numFmtId="0" fontId="4" fillId="0" borderId="1" xfId="15" applyFont="1" applyBorder="1" applyAlignment="1" applyProtection="1"/>
    <xf numFmtId="0" fontId="4" fillId="0" borderId="2" xfId="15" applyBorder="1" applyAlignment="1" applyProtection="1"/>
    <xf numFmtId="0" fontId="4" fillId="0" borderId="1" xfId="15" applyNumberFormat="1" applyFont="1" applyBorder="1" applyAlignment="1" applyProtection="1">
      <alignment horizontal="center"/>
    </xf>
    <xf numFmtId="0" fontId="3" fillId="0" borderId="18" xfId="14" applyNumberFormat="1" applyFont="1" applyBorder="1" applyAlignment="1" applyProtection="1">
      <alignment horizontal="centerContinuous"/>
    </xf>
    <xf numFmtId="0" fontId="4" fillId="0" borderId="32" xfId="14" applyBorder="1" applyAlignment="1" applyProtection="1">
      <alignment horizontal="centerContinuous"/>
    </xf>
    <xf numFmtId="3" fontId="3" fillId="0" borderId="31" xfId="15" applyNumberFormat="1" applyFont="1" applyBorder="1" applyAlignment="1" applyProtection="1">
      <alignment horizontal="centerContinuous"/>
    </xf>
    <xf numFmtId="0" fontId="4" fillId="0" borderId="32" xfId="14" applyNumberFormat="1" applyFont="1" applyBorder="1" applyAlignment="1" applyProtection="1">
      <alignment horizontal="centerContinuous"/>
    </xf>
    <xf numFmtId="0" fontId="4" fillId="0" borderId="35" xfId="14" applyNumberFormat="1" applyFont="1" applyBorder="1" applyAlignment="1" applyProtection="1">
      <alignment horizontal="centerContinuous"/>
    </xf>
    <xf numFmtId="0" fontId="4" fillId="0" borderId="3" xfId="15" applyFont="1" applyBorder="1" applyAlignment="1" applyProtection="1"/>
    <xf numFmtId="0" fontId="3" fillId="0" borderId="3" xfId="15" applyNumberFormat="1" applyFont="1" applyBorder="1" applyAlignment="1" applyProtection="1">
      <alignment horizontal="centerContinuous"/>
    </xf>
    <xf numFmtId="0" fontId="4" fillId="0" borderId="3" xfId="15" applyNumberFormat="1" applyFont="1" applyBorder="1" applyAlignment="1" applyProtection="1">
      <alignment horizontal="center"/>
    </xf>
    <xf numFmtId="0" fontId="4" fillId="0" borderId="3" xfId="14" applyFont="1" applyBorder="1" applyAlignment="1" applyProtection="1"/>
    <xf numFmtId="0" fontId="8" fillId="0" borderId="3" xfId="14" applyNumberFormat="1" applyFont="1" applyBorder="1" applyAlignment="1" applyProtection="1">
      <alignment horizontal="center"/>
    </xf>
    <xf numFmtId="0" fontId="4" fillId="0" borderId="3" xfId="14" applyNumberFormat="1" applyFont="1" applyBorder="1" applyAlignment="1" applyProtection="1">
      <alignment horizontal="center"/>
    </xf>
    <xf numFmtId="3" fontId="9" fillId="0" borderId="3" xfId="15" applyNumberFormat="1" applyFont="1" applyBorder="1" applyAlignment="1" applyProtection="1">
      <alignment horizontal="center"/>
    </xf>
    <xf numFmtId="0" fontId="4" fillId="0" borderId="3" xfId="14" applyNumberFormat="1" applyFont="1" applyFill="1" applyBorder="1" applyAlignment="1" applyProtection="1">
      <alignment horizontal="center"/>
    </xf>
    <xf numFmtId="0" fontId="4" fillId="0" borderId="11" xfId="14" applyNumberFormat="1" applyFont="1" applyBorder="1" applyAlignment="1" applyProtection="1">
      <alignment horizontal="center"/>
    </xf>
    <xf numFmtId="0" fontId="4" fillId="0" borderId="2" xfId="15" applyFont="1" applyBorder="1" applyAlignment="1" applyProtection="1"/>
    <xf numFmtId="3" fontId="4" fillId="0" borderId="1" xfId="15" applyNumberFormat="1" applyFont="1" applyBorder="1" applyAlignment="1" applyProtection="1"/>
    <xf numFmtId="3" fontId="4" fillId="0" borderId="1" xfId="15" applyNumberFormat="1" applyFont="1" applyFill="1" applyBorder="1" applyAlignment="1" applyProtection="1"/>
    <xf numFmtId="0" fontId="4" fillId="0" borderId="1" xfId="8" applyNumberFormat="1" applyFont="1" applyBorder="1" applyAlignment="1" applyProtection="1"/>
    <xf numFmtId="3" fontId="4" fillId="0" borderId="10" xfId="15" applyNumberFormat="1" applyFont="1" applyBorder="1" applyAlignment="1" applyProtection="1"/>
    <xf numFmtId="3" fontId="4" fillId="0" borderId="2" xfId="15" applyNumberFormat="1" applyFont="1" applyBorder="1" applyAlignment="1" applyProtection="1"/>
    <xf numFmtId="3" fontId="4" fillId="0" borderId="0" xfId="15" applyNumberFormat="1" applyFont="1" applyAlignment="1" applyProtection="1"/>
    <xf numFmtId="3" fontId="4" fillId="0" borderId="25" xfId="15" applyNumberFormat="1" applyFont="1" applyBorder="1" applyAlignment="1" applyProtection="1"/>
    <xf numFmtId="167" fontId="4" fillId="0" borderId="1" xfId="15" applyNumberFormat="1" applyFont="1" applyFill="1" applyBorder="1" applyAlignment="1" applyProtection="1"/>
    <xf numFmtId="0" fontId="3" fillId="0" borderId="37" xfId="15" applyNumberFormat="1" applyFont="1" applyBorder="1" applyAlignment="1" applyProtection="1">
      <alignment horizontal="centerContinuous"/>
    </xf>
    <xf numFmtId="0" fontId="4" fillId="0" borderId="17" xfId="15" applyNumberFormat="1" applyFont="1" applyBorder="1" applyAlignment="1" applyProtection="1">
      <alignment horizontal="centerContinuous"/>
    </xf>
    <xf numFmtId="0" fontId="4" fillId="0" borderId="28" xfId="15" applyNumberFormat="1" applyFont="1" applyBorder="1" applyAlignment="1" applyProtection="1">
      <alignment horizontal="centerContinuous"/>
    </xf>
    <xf numFmtId="0" fontId="4" fillId="0" borderId="38" xfId="15" applyFont="1" applyBorder="1" applyAlignment="1" applyProtection="1"/>
    <xf numFmtId="0" fontId="4" fillId="0" borderId="5" xfId="15" applyFont="1" applyBorder="1" applyAlignment="1" applyProtection="1"/>
    <xf numFmtId="0" fontId="4" fillId="0" borderId="29" xfId="15" applyFont="1" applyBorder="1" applyAlignment="1" applyProtection="1"/>
    <xf numFmtId="3" fontId="8" fillId="0" borderId="3" xfId="14" applyNumberFormat="1" applyFont="1" applyBorder="1" applyAlignment="1" applyProtection="1">
      <alignment horizontal="center"/>
    </xf>
    <xf numFmtId="3" fontId="3" fillId="0" borderId="37" xfId="15" applyNumberFormat="1" applyFont="1" applyBorder="1" applyAlignment="1" applyProtection="1">
      <alignment horizontal="centerContinuous"/>
    </xf>
    <xf numFmtId="3" fontId="4" fillId="0" borderId="17" xfId="15" applyNumberFormat="1" applyFont="1" applyBorder="1" applyAlignment="1" applyProtection="1">
      <alignment horizontal="centerContinuous"/>
    </xf>
    <xf numFmtId="3" fontId="4" fillId="0" borderId="28" xfId="15" applyNumberFormat="1" applyFont="1" applyBorder="1" applyAlignment="1" applyProtection="1">
      <alignment horizontal="centerContinuous"/>
    </xf>
    <xf numFmtId="3" fontId="4" fillId="0" borderId="38" xfId="15" applyNumberFormat="1" applyFont="1" applyBorder="1" applyAlignment="1" applyProtection="1"/>
    <xf numFmtId="3" fontId="4" fillId="0" borderId="5" xfId="15" applyNumberFormat="1" applyFont="1" applyBorder="1" applyAlignment="1" applyProtection="1"/>
    <xf numFmtId="3" fontId="4" fillId="0" borderId="29" xfId="15" applyNumberFormat="1" applyFont="1" applyBorder="1" applyAlignment="1" applyProtection="1"/>
    <xf numFmtId="0" fontId="8" fillId="0" borderId="11" xfId="14" applyNumberFormat="1" applyFont="1" applyBorder="1" applyAlignment="1" applyProtection="1">
      <alignment horizontal="center"/>
    </xf>
    <xf numFmtId="3" fontId="4" fillId="0" borderId="10" xfId="15" applyNumberFormat="1" applyFont="1" applyFill="1" applyBorder="1" applyAlignment="1" applyProtection="1"/>
    <xf numFmtId="3" fontId="4" fillId="0" borderId="1" xfId="16" applyNumberFormat="1" applyFont="1" applyFill="1" applyBorder="1" applyAlignment="1" applyProtection="1"/>
    <xf numFmtId="3" fontId="4" fillId="0" borderId="25" xfId="16" applyNumberFormat="1" applyFont="1" applyFill="1" applyBorder="1" applyAlignment="1"/>
    <xf numFmtId="3" fontId="4" fillId="0" borderId="1" xfId="16" applyNumberFormat="1" applyFont="1" applyFill="1" applyBorder="1" applyAlignment="1" applyProtection="1">
      <protection locked="0"/>
    </xf>
    <xf numFmtId="3" fontId="4" fillId="0" borderId="1" xfId="17" applyNumberFormat="1" applyFont="1" applyBorder="1" applyAlignment="1" applyProtection="1"/>
    <xf numFmtId="0" fontId="4" fillId="0" borderId="39" xfId="4" applyNumberFormat="1" applyFont="1" applyBorder="1" applyAlignment="1"/>
    <xf numFmtId="0" fontId="3" fillId="0" borderId="0" xfId="0" applyNumberFormat="1" applyFont="1" applyAlignment="1">
      <alignment horizontal="right"/>
    </xf>
    <xf numFmtId="3" fontId="0" fillId="0" borderId="0" xfId="0" applyNumberFormat="1" applyFont="1" applyAlignment="1">
      <alignment horizontal="centerContinuous"/>
    </xf>
    <xf numFmtId="3" fontId="11" fillId="0" borderId="0" xfId="0" applyFont="1" applyAlignment="1">
      <alignment horizontal="centerContinuous"/>
    </xf>
    <xf numFmtId="3" fontId="11" fillId="0" borderId="0" xfId="0" applyNumberFormat="1" applyFont="1" applyAlignment="1">
      <alignment horizontal="centerContinuous"/>
    </xf>
    <xf numFmtId="0" fontId="2" fillId="0" borderId="0" xfId="0" applyNumberFormat="1" applyFont="1" applyAlignment="1">
      <alignment horizontal="right"/>
    </xf>
    <xf numFmtId="0" fontId="2" fillId="0" borderId="0" xfId="4" applyNumberFormat="1" applyFont="1" applyAlignment="1">
      <alignment horizontal="centerContinuous"/>
    </xf>
    <xf numFmtId="0" fontId="3" fillId="0" borderId="0" xfId="4" applyNumberFormat="1" applyFont="1" applyAlignment="1">
      <alignment horizontal="right"/>
    </xf>
    <xf numFmtId="0" fontId="3" fillId="0" borderId="0" xfId="4" applyFont="1" applyAlignment="1">
      <alignment horizontal="centerContinuous"/>
    </xf>
    <xf numFmtId="0" fontId="4" fillId="0" borderId="0" xfId="5" applyNumberFormat="1" applyFont="1" applyAlignment="1">
      <alignment horizontal="centerContinuous"/>
    </xf>
    <xf numFmtId="0" fontId="3" fillId="0" borderId="0" xfId="5" applyNumberFormat="1" applyFont="1" applyAlignment="1">
      <alignment horizontal="right"/>
    </xf>
    <xf numFmtId="14" fontId="4" fillId="0" borderId="0" xfId="6" applyNumberFormat="1" applyFont="1" applyAlignment="1">
      <alignment horizontal="right"/>
    </xf>
    <xf numFmtId="0" fontId="3" fillId="0" borderId="0" xfId="6" applyFont="1" applyAlignment="1">
      <alignment horizontal="right"/>
    </xf>
    <xf numFmtId="0" fontId="2" fillId="0" borderId="0" xfId="7" applyNumberFormat="1" applyFont="1" applyAlignment="1">
      <alignment horizontal="centerContinuous"/>
    </xf>
    <xf numFmtId="0" fontId="3" fillId="0" borderId="0" xfId="7" applyFont="1" applyAlignment="1">
      <alignment horizontal="centerContinuous"/>
    </xf>
    <xf numFmtId="0" fontId="4" fillId="0" borderId="0" xfId="7" applyFont="1" applyAlignment="1">
      <alignment horizontal="centerContinuous"/>
    </xf>
    <xf numFmtId="0" fontId="2" fillId="0" borderId="0" xfId="7" applyNumberFormat="1" applyFont="1" applyAlignment="1">
      <alignment horizontal="right"/>
    </xf>
    <xf numFmtId="0" fontId="4" fillId="0" borderId="0" xfId="7" applyNumberFormat="1" applyFont="1" applyAlignment="1">
      <alignment horizontal="right"/>
    </xf>
    <xf numFmtId="0" fontId="4" fillId="0" borderId="0" xfId="8" applyNumberFormat="1" applyFont="1" applyAlignment="1">
      <alignment horizontal="right"/>
    </xf>
    <xf numFmtId="0" fontId="2" fillId="0" borderId="0" xfId="8" applyNumberFormat="1" applyFont="1" applyAlignment="1">
      <alignment horizontal="centerContinuous"/>
    </xf>
    <xf numFmtId="0" fontId="11" fillId="0" borderId="0" xfId="8" applyFont="1" applyAlignment="1">
      <alignment horizontal="centerContinuous"/>
    </xf>
    <xf numFmtId="0" fontId="2" fillId="0" borderId="0" xfId="8" applyNumberFormat="1" applyFont="1" applyAlignment="1">
      <alignment horizontal="right"/>
    </xf>
    <xf numFmtId="14" fontId="4" fillId="0" borderId="0" xfId="8" applyNumberFormat="1" applyFont="1" applyAlignment="1">
      <alignment horizontal="right"/>
    </xf>
    <xf numFmtId="37" fontId="4" fillId="0" borderId="31" xfId="8" applyNumberFormat="1" applyFont="1" applyFill="1" applyBorder="1" applyAlignment="1" applyProtection="1">
      <protection locked="0"/>
    </xf>
    <xf numFmtId="37" fontId="4" fillId="0" borderId="31" xfId="8" applyNumberFormat="1" applyFont="1" applyBorder="1" applyAlignment="1" applyProtection="1">
      <protection locked="0"/>
    </xf>
    <xf numFmtId="37" fontId="4" fillId="0" borderId="39" xfId="8" applyNumberFormat="1" applyFont="1" applyBorder="1" applyAlignment="1"/>
    <xf numFmtId="0" fontId="3" fillId="0" borderId="0" xfId="9" applyNumberFormat="1" applyFont="1" applyAlignment="1">
      <alignment horizontal="right"/>
    </xf>
    <xf numFmtId="0" fontId="4" fillId="0" borderId="0" xfId="9" applyFont="1" applyAlignment="1">
      <alignment horizontal="centerContinuous"/>
    </xf>
    <xf numFmtId="0" fontId="4" fillId="0" borderId="0" xfId="9" applyNumberFormat="1" applyFont="1" applyAlignment="1">
      <alignment horizontal="right"/>
    </xf>
    <xf numFmtId="14" fontId="4" fillId="0" borderId="0" xfId="9" applyNumberFormat="1" applyFont="1" applyAlignment="1">
      <alignment horizontal="right"/>
    </xf>
    <xf numFmtId="0" fontId="4" fillId="0" borderId="0" xfId="10" applyFont="1" applyAlignment="1">
      <alignment horizontal="centerContinuous"/>
    </xf>
    <xf numFmtId="37" fontId="4" fillId="0" borderId="1" xfId="11" applyNumberFormat="1" applyFont="1" applyFill="1" applyBorder="1" applyAlignment="1" applyProtection="1">
      <protection locked="0"/>
    </xf>
    <xf numFmtId="37" fontId="4" fillId="0" borderId="1" xfId="11" applyNumberFormat="1" applyFont="1" applyFill="1" applyBorder="1" applyAlignment="1"/>
    <xf numFmtId="0" fontId="3" fillId="0" borderId="0" xfId="11" applyNumberFormat="1" applyFont="1" applyAlignment="1">
      <alignment horizontal="right"/>
    </xf>
    <xf numFmtId="0" fontId="4" fillId="0" borderId="0" xfId="11" applyNumberFormat="1" applyFont="1" applyAlignment="1">
      <alignment horizontal="right"/>
    </xf>
    <xf numFmtId="0" fontId="4" fillId="0" borderId="0" xfId="11" applyFont="1" applyAlignment="1">
      <alignment horizontal="centerContinuous"/>
    </xf>
    <xf numFmtId="14" fontId="4" fillId="0" borderId="0" xfId="11" applyNumberFormat="1" applyFont="1" applyAlignment="1">
      <alignment horizontal="right"/>
    </xf>
    <xf numFmtId="0" fontId="4" fillId="0" borderId="0" xfId="11" applyFont="1" applyAlignment="1">
      <alignment horizontal="right"/>
    </xf>
    <xf numFmtId="0" fontId="4" fillId="0" borderId="0" xfId="11" applyFont="1" applyBorder="1" applyAlignment="1"/>
    <xf numFmtId="3" fontId="4" fillId="0" borderId="0" xfId="11" applyNumberFormat="1" applyFont="1" applyBorder="1" applyAlignment="1"/>
    <xf numFmtId="0" fontId="4" fillId="0" borderId="0" xfId="4" applyFont="1" applyBorder="1" applyAlignment="1"/>
    <xf numFmtId="0" fontId="4" fillId="0" borderId="0" xfId="4" applyNumberFormat="1" applyFont="1" applyBorder="1" applyAlignment="1"/>
    <xf numFmtId="0" fontId="4" fillId="0" borderId="10" xfId="4" applyFont="1" applyBorder="1" applyAlignment="1"/>
    <xf numFmtId="0" fontId="4" fillId="0" borderId="11" xfId="4" applyNumberFormat="1" applyFont="1" applyBorder="1" applyAlignment="1">
      <alignment horizontal="center"/>
    </xf>
    <xf numFmtId="0" fontId="4" fillId="0" borderId="11" xfId="4" applyFont="1" applyBorder="1" applyAlignment="1"/>
    <xf numFmtId="3" fontId="4" fillId="0" borderId="10" xfId="4" applyNumberFormat="1" applyFont="1" applyBorder="1" applyAlignment="1"/>
    <xf numFmtId="3" fontId="4" fillId="0" borderId="11" xfId="4" applyNumberFormat="1" applyFont="1" applyBorder="1" applyAlignment="1"/>
    <xf numFmtId="0" fontId="4" fillId="0" borderId="6" xfId="10" applyNumberFormat="1" applyFont="1" applyBorder="1" applyAlignment="1">
      <alignment horizontal="centerContinuous"/>
    </xf>
    <xf numFmtId="0" fontId="4" fillId="0" borderId="26" xfId="10" applyNumberFormat="1" applyFont="1" applyBorder="1" applyAlignment="1">
      <alignment horizontal="centerContinuous"/>
    </xf>
    <xf numFmtId="0" fontId="4" fillId="0" borderId="10" xfId="10" applyNumberFormat="1" applyFont="1" applyBorder="1" applyAlignment="1">
      <alignment horizontal="center"/>
    </xf>
    <xf numFmtId="0" fontId="4" fillId="0" borderId="11" xfId="10" applyNumberFormat="1" applyFont="1" applyBorder="1" applyAlignment="1">
      <alignment horizontal="center"/>
    </xf>
    <xf numFmtId="0" fontId="4" fillId="0" borderId="10" xfId="10" applyFont="1" applyBorder="1" applyAlignment="1"/>
    <xf numFmtId="0" fontId="4" fillId="0" borderId="11" xfId="10" applyNumberFormat="1" applyFont="1" applyBorder="1" applyAlignment="1" applyProtection="1">
      <protection locked="0"/>
    </xf>
    <xf numFmtId="0" fontId="4" fillId="0" borderId="10" xfId="10" applyNumberFormat="1" applyFont="1" applyBorder="1" applyAlignment="1" applyProtection="1">
      <protection locked="0"/>
    </xf>
    <xf numFmtId="0" fontId="4" fillId="0" borderId="24" xfId="10" applyFont="1" applyBorder="1" applyAlignment="1"/>
    <xf numFmtId="3" fontId="4" fillId="0" borderId="3" xfId="4" applyNumberFormat="1" applyFont="1" applyFill="1" applyBorder="1" applyAlignment="1" applyProtection="1">
      <alignment horizontal="right"/>
      <protection locked="0"/>
    </xf>
    <xf numFmtId="3" fontId="4" fillId="0" borderId="1" xfId="0" applyNumberFormat="1" applyFont="1" applyFill="1" applyBorder="1" applyAlignment="1"/>
    <xf numFmtId="0" fontId="4" fillId="0" borderId="1" xfId="4" applyNumberFormat="1" applyFont="1" applyBorder="1" applyAlignment="1" applyProtection="1">
      <protection locked="0"/>
    </xf>
    <xf numFmtId="0" fontId="4" fillId="0" borderId="25" xfId="4" applyFont="1" applyBorder="1" applyAlignment="1" applyProtection="1">
      <protection locked="0"/>
    </xf>
    <xf numFmtId="3" fontId="0" fillId="0" borderId="26" xfId="0" applyNumberFormat="1" applyFont="1" applyBorder="1" applyAlignment="1"/>
    <xf numFmtId="0" fontId="0" fillId="0" borderId="6" xfId="0" applyNumberFormat="1" applyBorder="1" applyAlignment="1"/>
    <xf numFmtId="0" fontId="0" fillId="0" borderId="6" xfId="0" applyNumberFormat="1" applyFill="1" applyBorder="1" applyAlignment="1"/>
    <xf numFmtId="0" fontId="0" fillId="0" borderId="6" xfId="0" applyNumberFormat="1" applyFont="1" applyFill="1" applyBorder="1" applyAlignment="1"/>
    <xf numFmtId="0" fontId="0" fillId="0" borderId="6" xfId="0" applyNumberFormat="1" applyFont="1" applyBorder="1" applyAlignment="1"/>
    <xf numFmtId="0" fontId="0" fillId="0" borderId="6" xfId="8" applyNumberFormat="1" applyFont="1" applyBorder="1" applyAlignment="1"/>
    <xf numFmtId="0" fontId="8" fillId="0" borderId="6" xfId="8" applyNumberFormat="1" applyFont="1" applyBorder="1" applyAlignment="1"/>
    <xf numFmtId="0" fontId="4" fillId="0" borderId="6" xfId="8" applyNumberFormat="1" applyFont="1" applyBorder="1" applyAlignment="1"/>
    <xf numFmtId="3" fontId="0" fillId="0" borderId="2" xfId="0" applyNumberFormat="1" applyFont="1" applyBorder="1" applyAlignment="1" applyProtection="1">
      <protection locked="0"/>
    </xf>
    <xf numFmtId="0" fontId="0" fillId="0" borderId="26" xfId="8" applyNumberFormat="1" applyFont="1" applyBorder="1" applyAlignment="1"/>
    <xf numFmtId="0" fontId="4" fillId="0" borderId="25" xfId="4" applyFont="1" applyBorder="1" applyAlignment="1" applyProtection="1">
      <alignment horizontal="center"/>
      <protection locked="0"/>
    </xf>
    <xf numFmtId="3" fontId="3" fillId="0" borderId="6" xfId="0" applyNumberFormat="1" applyFont="1" applyBorder="1" applyAlignment="1"/>
    <xf numFmtId="0" fontId="4" fillId="0" borderId="6" xfId="5" applyNumberFormat="1" applyFont="1" applyBorder="1" applyAlignment="1"/>
    <xf numFmtId="0" fontId="4" fillId="0" borderId="26" xfId="5" applyNumberFormat="1" applyFont="1" applyBorder="1" applyAlignment="1">
      <alignment horizontal="center"/>
    </xf>
    <xf numFmtId="0" fontId="4" fillId="0" borderId="26" xfId="5" applyNumberFormat="1" applyFont="1" applyBorder="1" applyAlignment="1"/>
    <xf numFmtId="0" fontId="4" fillId="0" borderId="7" xfId="8" applyNumberFormat="1" applyFont="1" applyBorder="1" applyAlignment="1"/>
    <xf numFmtId="0" fontId="4" fillId="0" borderId="20" xfId="5" applyNumberFormat="1" applyFont="1" applyBorder="1" applyAlignment="1" applyProtection="1">
      <protection locked="0"/>
    </xf>
    <xf numFmtId="0" fontId="0" fillId="0" borderId="6" xfId="5" applyNumberFormat="1" applyFont="1" applyBorder="1" applyAlignment="1"/>
    <xf numFmtId="0" fontId="8" fillId="0" borderId="6" xfId="8" applyNumberFormat="1" applyFont="1" applyFill="1" applyBorder="1" applyAlignment="1"/>
    <xf numFmtId="3" fontId="4" fillId="0" borderId="2" xfId="5" applyNumberFormat="1" applyFont="1" applyBorder="1" applyAlignment="1" applyProtection="1">
      <protection locked="0"/>
    </xf>
    <xf numFmtId="0" fontId="4" fillId="0" borderId="0" xfId="5" applyNumberFormat="1" applyFont="1" applyBorder="1" applyAlignment="1">
      <alignment horizontal="center"/>
    </xf>
    <xf numFmtId="0" fontId="0" fillId="0" borderId="2" xfId="8" applyNumberFormat="1" applyFont="1" applyBorder="1" applyAlignment="1"/>
    <xf numFmtId="0" fontId="4" fillId="0" borderId="35" xfId="8" applyNumberFormat="1" applyFont="1" applyBorder="1" applyAlignment="1"/>
    <xf numFmtId="0" fontId="4" fillId="0" borderId="27" xfId="8" applyNumberFormat="1" applyFont="1" applyBorder="1" applyAlignment="1"/>
    <xf numFmtId="0" fontId="4" fillId="0" borderId="7" xfId="5" applyNumberFormat="1" applyFont="1" applyBorder="1" applyAlignment="1"/>
    <xf numFmtId="3" fontId="4" fillId="3" borderId="1" xfId="4" applyNumberFormat="1" applyFont="1" applyFill="1" applyBorder="1" applyAlignment="1"/>
    <xf numFmtId="3" fontId="4" fillId="3" borderId="10" xfId="4" applyNumberFormat="1" applyFont="1" applyFill="1" applyBorder="1" applyAlignment="1"/>
    <xf numFmtId="3" fontId="4" fillId="3" borderId="3" xfId="4" applyNumberFormat="1" applyFont="1" applyFill="1" applyBorder="1" applyAlignment="1"/>
    <xf numFmtId="3" fontId="4" fillId="3" borderId="11" xfId="4" applyNumberFormat="1" applyFont="1" applyFill="1" applyBorder="1" applyAlignment="1"/>
    <xf numFmtId="164" fontId="4" fillId="0" borderId="0" xfId="5" applyNumberFormat="1" applyFont="1" applyBorder="1" applyAlignment="1"/>
    <xf numFmtId="164" fontId="4" fillId="0" borderId="25" xfId="5" applyNumberFormat="1" applyFont="1" applyBorder="1" applyAlignment="1" applyProtection="1">
      <protection locked="0"/>
    </xf>
    <xf numFmtId="3" fontId="4" fillId="3" borderId="20" xfId="4" applyNumberFormat="1" applyFont="1" applyFill="1" applyBorder="1" applyAlignment="1"/>
    <xf numFmtId="3" fontId="4" fillId="3" borderId="24" xfId="4" applyNumberFormat="1" applyFont="1" applyFill="1" applyBorder="1" applyAlignment="1"/>
    <xf numFmtId="3" fontId="0" fillId="3" borderId="1" xfId="0" applyNumberFormat="1" applyFont="1" applyFill="1" applyBorder="1" applyAlignment="1" applyProtection="1">
      <protection locked="0"/>
    </xf>
    <xf numFmtId="3" fontId="0" fillId="3" borderId="1" xfId="0" applyNumberFormat="1" applyFont="1" applyFill="1" applyBorder="1" applyAlignment="1"/>
    <xf numFmtId="3" fontId="4" fillId="3" borderId="12" xfId="4" applyNumberFormat="1" applyFont="1" applyFill="1" applyBorder="1" applyAlignment="1"/>
    <xf numFmtId="3" fontId="4" fillId="3" borderId="18" xfId="4" applyNumberFormat="1" applyFont="1" applyFill="1" applyBorder="1" applyAlignment="1"/>
    <xf numFmtId="3" fontId="4" fillId="3" borderId="41" xfId="4" applyNumberFormat="1" applyFont="1" applyFill="1" applyBorder="1" applyAlignment="1"/>
    <xf numFmtId="3" fontId="4" fillId="3" borderId="1" xfId="5" applyNumberFormat="1" applyFont="1" applyFill="1" applyBorder="1" applyAlignment="1" applyProtection="1">
      <protection locked="0"/>
    </xf>
    <xf numFmtId="164" fontId="4" fillId="3" borderId="1" xfId="5" applyNumberFormat="1" applyFont="1" applyFill="1" applyBorder="1" applyAlignment="1"/>
    <xf numFmtId="3" fontId="4" fillId="3" borderId="1" xfId="5" applyNumberFormat="1" applyFont="1" applyFill="1" applyBorder="1" applyAlignment="1"/>
    <xf numFmtId="0" fontId="0" fillId="0" borderId="1" xfId="0" applyNumberFormat="1" applyFont="1" applyBorder="1" applyAlignment="1">
      <alignment horizontal="left"/>
    </xf>
    <xf numFmtId="0" fontId="4" fillId="0" borderId="1" xfId="0" applyNumberFormat="1" applyFont="1" applyBorder="1" applyAlignment="1" applyProtection="1">
      <alignment horizontal="left"/>
      <protection locked="0"/>
    </xf>
    <xf numFmtId="37" fontId="4" fillId="3" borderId="1" xfId="8" applyNumberFormat="1" applyFont="1" applyFill="1" applyBorder="1" applyAlignment="1"/>
    <xf numFmtId="0" fontId="4" fillId="0" borderId="25" xfId="8" applyNumberFormat="1" applyFont="1" applyBorder="1" applyAlignment="1" applyProtection="1">
      <protection locked="0"/>
    </xf>
    <xf numFmtId="0" fontId="4" fillId="3" borderId="1" xfId="8" applyNumberFormat="1" applyFont="1" applyFill="1" applyBorder="1" applyAlignment="1"/>
    <xf numFmtId="0" fontId="4" fillId="3" borderId="6" xfId="8" applyNumberFormat="1" applyFont="1" applyFill="1" applyBorder="1" applyAlignment="1"/>
    <xf numFmtId="0" fontId="4" fillId="3" borderId="1" xfId="8" applyFont="1" applyFill="1" applyBorder="1" applyAlignment="1"/>
    <xf numFmtId="0" fontId="4" fillId="3" borderId="1" xfId="5" applyNumberFormat="1" applyFont="1" applyFill="1" applyBorder="1" applyAlignment="1"/>
    <xf numFmtId="0" fontId="4" fillId="3" borderId="7" xfId="5" applyNumberFormat="1" applyFont="1" applyFill="1" applyBorder="1" applyAlignment="1"/>
    <xf numFmtId="0" fontId="4" fillId="3" borderId="27" xfId="8" applyNumberFormat="1" applyFont="1" applyFill="1" applyBorder="1" applyAlignment="1"/>
    <xf numFmtId="0" fontId="4" fillId="3" borderId="1" xfId="5" applyNumberFormat="1" applyFont="1" applyFill="1" applyBorder="1" applyAlignment="1">
      <alignment horizontal="center"/>
    </xf>
    <xf numFmtId="0" fontId="4" fillId="3" borderId="6" xfId="5" applyNumberFormat="1" applyFont="1" applyFill="1" applyBorder="1" applyAlignment="1"/>
    <xf numFmtId="0" fontId="4" fillId="3" borderId="1" xfId="8" applyNumberFormat="1" applyFont="1" applyFill="1" applyBorder="1" applyAlignment="1">
      <alignment horizontal="center"/>
    </xf>
    <xf numFmtId="0" fontId="8" fillId="3" borderId="1" xfId="8" applyNumberFormat="1" applyFont="1" applyFill="1" applyBorder="1" applyAlignment="1"/>
    <xf numFmtId="0" fontId="8" fillId="3" borderId="6" xfId="8" applyNumberFormat="1" applyFont="1" applyFill="1" applyBorder="1" applyAlignment="1"/>
    <xf numFmtId="0" fontId="4" fillId="3" borderId="2" xfId="8" applyNumberFormat="1" applyFont="1" applyFill="1" applyBorder="1" applyAlignment="1"/>
    <xf numFmtId="164" fontId="4" fillId="3" borderId="1" xfId="5" applyNumberFormat="1" applyFont="1" applyFill="1" applyBorder="1" applyAlignment="1" applyProtection="1">
      <protection locked="0"/>
    </xf>
    <xf numFmtId="3" fontId="4" fillId="3" borderId="1" xfId="5" applyNumberFormat="1" applyFont="1" applyFill="1" applyBorder="1" applyAlignment="1">
      <alignment horizontal="center"/>
    </xf>
    <xf numFmtId="164" fontId="4" fillId="3" borderId="1" xfId="5" applyNumberFormat="1" applyFont="1" applyFill="1" applyBorder="1" applyAlignment="1">
      <alignment horizontal="center"/>
    </xf>
    <xf numFmtId="37" fontId="4" fillId="3" borderId="1" xfId="11" applyNumberFormat="1" applyFont="1" applyFill="1" applyBorder="1" applyAlignment="1"/>
    <xf numFmtId="37" fontId="4" fillId="3" borderId="1" xfId="11" applyNumberFormat="1" applyFont="1" applyFill="1" applyBorder="1" applyAlignment="1" applyProtection="1">
      <protection locked="0"/>
    </xf>
    <xf numFmtId="0" fontId="4" fillId="3" borderId="1" xfId="12" applyNumberFormat="1" applyFont="1" applyFill="1" applyBorder="1" applyAlignment="1"/>
    <xf numFmtId="0" fontId="4" fillId="3" borderId="10" xfId="12" applyNumberFormat="1" applyFont="1" applyFill="1" applyBorder="1" applyAlignment="1"/>
    <xf numFmtId="0" fontId="4" fillId="3" borderId="25" xfId="12" applyNumberFormat="1" applyFont="1" applyFill="1" applyBorder="1" applyAlignment="1"/>
    <xf numFmtId="3" fontId="4" fillId="3" borderId="1" xfId="12" applyNumberFormat="1" applyFont="1" applyFill="1" applyBorder="1" applyAlignment="1"/>
    <xf numFmtId="0" fontId="4" fillId="0" borderId="40" xfId="4" applyFont="1" applyBorder="1" applyAlignment="1" applyProtection="1"/>
    <xf numFmtId="37" fontId="4" fillId="0" borderId="1" xfId="8" applyNumberFormat="1" applyFont="1" applyBorder="1" applyAlignment="1" applyProtection="1"/>
    <xf numFmtId="37" fontId="4" fillId="0" borderId="1" xfId="11" applyNumberFormat="1" applyFont="1" applyBorder="1" applyAlignment="1" applyProtection="1"/>
    <xf numFmtId="0" fontId="8" fillId="0" borderId="25" xfId="12" applyNumberFormat="1" applyFont="1" applyFill="1" applyBorder="1" applyAlignment="1">
      <alignment horizontal="center"/>
    </xf>
    <xf numFmtId="0" fontId="4" fillId="3" borderId="1" xfId="12" applyFont="1" applyFill="1" applyBorder="1" applyAlignment="1"/>
    <xf numFmtId="0" fontId="4" fillId="0" borderId="31" xfId="12" applyNumberFormat="1" applyFont="1" applyFill="1" applyBorder="1" applyAlignment="1">
      <alignment horizontal="center"/>
    </xf>
    <xf numFmtId="0" fontId="8" fillId="0" borderId="31" xfId="12" applyNumberFormat="1" applyFont="1" applyFill="1" applyBorder="1" applyAlignment="1">
      <alignment horizontal="center"/>
    </xf>
    <xf numFmtId="0" fontId="4" fillId="3" borderId="1" xfId="12" applyNumberFormat="1" applyFont="1" applyFill="1" applyBorder="1" applyAlignment="1" applyProtection="1"/>
    <xf numFmtId="0" fontId="8" fillId="0" borderId="0" xfId="12" applyNumberFormat="1" applyFont="1" applyFill="1" applyBorder="1" applyAlignment="1"/>
    <xf numFmtId="0" fontId="4" fillId="0" borderId="0" xfId="12" applyNumberFormat="1" applyFont="1" applyFill="1" applyBorder="1" applyAlignment="1"/>
    <xf numFmtId="0" fontId="4" fillId="0" borderId="34" xfId="12" applyNumberFormat="1" applyFont="1" applyBorder="1" applyAlignment="1"/>
    <xf numFmtId="0" fontId="3" fillId="0" borderId="0" xfId="12" applyFont="1" applyAlignment="1">
      <alignment horizontal="right"/>
    </xf>
    <xf numFmtId="0" fontId="4" fillId="0" borderId="0" xfId="12" applyFont="1" applyAlignment="1">
      <alignment horizontal="right"/>
    </xf>
    <xf numFmtId="0" fontId="4" fillId="0" borderId="0" xfId="12" applyFont="1" applyAlignment="1">
      <alignment horizontal="centerContinuous"/>
    </xf>
    <xf numFmtId="0" fontId="4" fillId="0" borderId="0" xfId="12" applyFont="1" applyFill="1" applyAlignment="1">
      <alignment horizontal="centerContinuous"/>
    </xf>
    <xf numFmtId="0" fontId="4" fillId="0" borderId="0" xfId="4" applyFont="1" applyBorder="1" applyAlignment="1" applyProtection="1">
      <protection locked="0"/>
    </xf>
    <xf numFmtId="3" fontId="4" fillId="0" borderId="0" xfId="12" applyNumberFormat="1" applyFont="1" applyFill="1" applyBorder="1" applyAlignment="1"/>
    <xf numFmtId="0" fontId="4" fillId="0" borderId="0" xfId="13" applyNumberFormat="1" applyFont="1" applyFill="1" applyAlignment="1"/>
    <xf numFmtId="0" fontId="4" fillId="0" borderId="0" xfId="13" applyNumberFormat="1" applyFont="1" applyFill="1" applyAlignment="1">
      <alignment horizontal="right"/>
    </xf>
    <xf numFmtId="3" fontId="4" fillId="0" borderId="25" xfId="13" applyNumberFormat="1" applyFont="1" applyFill="1" applyBorder="1" applyAlignment="1"/>
    <xf numFmtId="3" fontId="4" fillId="0" borderId="0" xfId="13" applyNumberFormat="1" applyFont="1" applyFill="1" applyAlignment="1"/>
    <xf numFmtId="166" fontId="4" fillId="0" borderId="0" xfId="13" applyNumberFormat="1" applyFont="1" applyFill="1" applyBorder="1" applyAlignment="1"/>
    <xf numFmtId="166" fontId="4" fillId="0" borderId="25" xfId="13" applyNumberFormat="1" applyFont="1" applyFill="1" applyBorder="1" applyAlignment="1"/>
    <xf numFmtId="0" fontId="8" fillId="0" borderId="31" xfId="13" applyFont="1" applyFill="1" applyBorder="1" applyAlignment="1"/>
    <xf numFmtId="3" fontId="8" fillId="0" borderId="36" xfId="13" applyNumberFormat="1" applyFont="1" applyFill="1" applyBorder="1" applyAlignment="1"/>
    <xf numFmtId="0" fontId="4" fillId="0" borderId="0" xfId="13" applyFont="1" applyAlignment="1">
      <alignment horizontal="centerContinuous"/>
    </xf>
    <xf numFmtId="0" fontId="4" fillId="0" borderId="0" xfId="13" applyFont="1" applyFill="1" applyAlignment="1">
      <alignment horizontal="centerContinuous"/>
    </xf>
    <xf numFmtId="0" fontId="3" fillId="0" borderId="0" xfId="13" applyNumberFormat="1" applyFont="1" applyFill="1" applyAlignment="1">
      <alignment horizontal="right"/>
    </xf>
    <xf numFmtId="14" fontId="4" fillId="0" borderId="0" xfId="13" applyNumberFormat="1" applyFont="1" applyFill="1" applyAlignment="1">
      <alignment horizontal="center"/>
    </xf>
    <xf numFmtId="0" fontId="4" fillId="3" borderId="1" xfId="13" applyFont="1" applyFill="1" applyBorder="1" applyAlignment="1"/>
    <xf numFmtId="3" fontId="4" fillId="3" borderId="1" xfId="13" applyNumberFormat="1" applyFont="1" applyFill="1" applyBorder="1" applyAlignment="1"/>
    <xf numFmtId="166" fontId="4" fillId="3" borderId="10" xfId="13" applyNumberFormat="1" applyFont="1" applyFill="1" applyBorder="1" applyAlignment="1"/>
    <xf numFmtId="0" fontId="4" fillId="3" borderId="2" xfId="13" applyFont="1" applyFill="1" applyBorder="1" applyAlignment="1"/>
    <xf numFmtId="3" fontId="4" fillId="3" borderId="10" xfId="13" applyNumberFormat="1" applyFont="1" applyFill="1" applyBorder="1" applyAlignment="1"/>
    <xf numFmtId="0" fontId="12" fillId="3" borderId="1" xfId="8" applyNumberFormat="1" applyFont="1" applyFill="1" applyBorder="1" applyAlignment="1"/>
    <xf numFmtId="0" fontId="4" fillId="3" borderId="5" xfId="13" applyFont="1" applyFill="1" applyBorder="1" applyAlignment="1"/>
    <xf numFmtId="3" fontId="4" fillId="3" borderId="25" xfId="13" applyNumberFormat="1" applyFont="1" applyFill="1" applyBorder="1" applyAlignment="1"/>
    <xf numFmtId="166" fontId="4" fillId="3" borderId="25" xfId="13" applyNumberFormat="1" applyFont="1" applyFill="1" applyBorder="1" applyAlignment="1"/>
    <xf numFmtId="3" fontId="4" fillId="3" borderId="1" xfId="14" applyNumberFormat="1" applyFont="1" applyFill="1" applyBorder="1" applyAlignment="1"/>
    <xf numFmtId="3" fontId="4" fillId="3" borderId="1" xfId="14" applyNumberFormat="1" applyFont="1" applyFill="1" applyBorder="1" applyAlignment="1" applyProtection="1">
      <protection locked="0"/>
    </xf>
    <xf numFmtId="0" fontId="4" fillId="3" borderId="1" xfId="14" applyFont="1" applyFill="1" applyBorder="1" applyAlignment="1"/>
    <xf numFmtId="0" fontId="4" fillId="3" borderId="1" xfId="14" applyNumberFormat="1" applyFont="1" applyFill="1" applyBorder="1" applyAlignment="1"/>
    <xf numFmtId="0" fontId="4" fillId="0" borderId="0" xfId="14" applyFont="1" applyAlignment="1">
      <alignment horizontal="centerContinuous"/>
    </xf>
    <xf numFmtId="0" fontId="3" fillId="0" borderId="0" xfId="14" applyNumberFormat="1" applyFont="1" applyAlignment="1">
      <alignment horizontal="right"/>
    </xf>
    <xf numFmtId="0" fontId="4" fillId="0" borderId="0" xfId="14" applyNumberFormat="1" applyFont="1" applyAlignment="1">
      <alignment horizontal="right"/>
    </xf>
    <xf numFmtId="3" fontId="4" fillId="0" borderId="2" xfId="14" applyNumberFormat="1" applyFont="1" applyBorder="1" applyAlignment="1" applyProtection="1">
      <protection locked="0"/>
    </xf>
    <xf numFmtId="37" fontId="4" fillId="0" borderId="2" xfId="8" applyNumberFormat="1" applyFont="1" applyFill="1" applyBorder="1" applyAlignment="1" applyProtection="1">
      <protection locked="0"/>
    </xf>
    <xf numFmtId="3" fontId="4" fillId="3" borderId="1" xfId="14" applyNumberFormat="1" applyFont="1" applyFill="1" applyBorder="1" applyAlignment="1" applyProtection="1"/>
    <xf numFmtId="0" fontId="4" fillId="0" borderId="25" xfId="15" applyFont="1" applyBorder="1" applyAlignment="1" applyProtection="1"/>
    <xf numFmtId="0" fontId="4" fillId="0" borderId="25" xfId="14" applyFont="1" applyBorder="1" applyAlignment="1"/>
    <xf numFmtId="0" fontId="4" fillId="0" borderId="12" xfId="14" applyFont="1" applyBorder="1" applyAlignment="1"/>
    <xf numFmtId="0" fontId="4" fillId="0" borderId="8" xfId="14" applyFont="1" applyBorder="1" applyAlignment="1"/>
    <xf numFmtId="3" fontId="4" fillId="0" borderId="42" xfId="14" applyNumberFormat="1" applyFont="1" applyBorder="1" applyAlignment="1"/>
    <xf numFmtId="0" fontId="4" fillId="3" borderId="1" xfId="15" applyFont="1" applyFill="1" applyBorder="1" applyAlignment="1" applyProtection="1"/>
    <xf numFmtId="3" fontId="4" fillId="3" borderId="1" xfId="15" applyNumberFormat="1" applyFont="1" applyFill="1" applyBorder="1" applyAlignment="1" applyProtection="1"/>
    <xf numFmtId="0" fontId="4" fillId="3" borderId="1" xfId="15" applyNumberFormat="1" applyFont="1" applyFill="1" applyBorder="1" applyAlignment="1" applyProtection="1"/>
    <xf numFmtId="0" fontId="4" fillId="3" borderId="10" xfId="15" applyFont="1" applyFill="1" applyBorder="1" applyAlignment="1" applyProtection="1"/>
    <xf numFmtId="167" fontId="4" fillId="3" borderId="1" xfId="15" applyNumberFormat="1" applyFont="1" applyFill="1" applyBorder="1" applyAlignment="1" applyProtection="1"/>
    <xf numFmtId="3" fontId="4" fillId="3" borderId="10" xfId="15" applyNumberFormat="1" applyFont="1" applyFill="1" applyBorder="1" applyAlignment="1" applyProtection="1"/>
    <xf numFmtId="0" fontId="8" fillId="0" borderId="43" xfId="14" applyNumberFormat="1" applyFont="1" applyBorder="1" applyAlignment="1" applyProtection="1">
      <alignment horizontal="center"/>
    </xf>
    <xf numFmtId="0" fontId="4" fillId="0" borderId="9" xfId="14" applyNumberFormat="1" applyFont="1" applyBorder="1" applyAlignment="1" applyProtection="1">
      <alignment horizontal="center"/>
    </xf>
    <xf numFmtId="0" fontId="3" fillId="0" borderId="0" xfId="15" applyNumberFormat="1" applyFont="1" applyAlignment="1" applyProtection="1">
      <alignment horizontal="right"/>
    </xf>
    <xf numFmtId="0" fontId="4" fillId="0" borderId="0" xfId="15" applyNumberFormat="1" applyFont="1" applyAlignment="1" applyProtection="1">
      <alignment horizontal="right"/>
    </xf>
    <xf numFmtId="0" fontId="4" fillId="0" borderId="0" xfId="15" applyFont="1" applyAlignment="1" applyProtection="1">
      <alignment horizontal="centerContinuous"/>
    </xf>
    <xf numFmtId="0" fontId="4" fillId="0" borderId="0" xfId="15" applyFont="1" applyAlignment="1">
      <alignment horizontal="centerContinuous"/>
    </xf>
    <xf numFmtId="0" fontId="4" fillId="3" borderId="1" xfId="15" applyNumberFormat="1" applyFont="1" applyFill="1" applyBorder="1" applyAlignment="1" applyProtection="1">
      <alignment horizontal="center"/>
    </xf>
    <xf numFmtId="3" fontId="4" fillId="3" borderId="25" xfId="15" applyNumberFormat="1" applyFont="1" applyFill="1" applyBorder="1" applyAlignment="1" applyProtection="1"/>
    <xf numFmtId="3" fontId="4" fillId="3" borderId="44" xfId="15" applyNumberFormat="1" applyFont="1" applyFill="1" applyBorder="1" applyAlignment="1" applyProtection="1"/>
    <xf numFmtId="3" fontId="4" fillId="3" borderId="1" xfId="16" applyNumberFormat="1" applyFont="1" applyFill="1" applyBorder="1" applyAlignment="1"/>
    <xf numFmtId="0" fontId="4" fillId="3" borderId="1" xfId="16" applyFont="1" applyFill="1" applyBorder="1" applyAlignment="1"/>
    <xf numFmtId="0" fontId="4" fillId="3" borderId="1" xfId="17" applyFont="1" applyFill="1" applyBorder="1" applyAlignment="1"/>
    <xf numFmtId="3" fontId="4" fillId="3" borderId="1" xfId="17" applyNumberFormat="1" applyFont="1" applyFill="1" applyBorder="1" applyAlignment="1"/>
    <xf numFmtId="167" fontId="4" fillId="3" borderId="1" xfId="17" applyNumberFormat="1" applyFont="1" applyFill="1" applyBorder="1" applyAlignment="1"/>
    <xf numFmtId="3" fontId="4" fillId="3" borderId="1" xfId="17" applyNumberFormat="1" applyFont="1" applyFill="1" applyBorder="1" applyAlignment="1" applyProtection="1"/>
    <xf numFmtId="3" fontId="4" fillId="3" borderId="1" xfId="17" applyNumberFormat="1" applyFont="1" applyFill="1" applyBorder="1" applyAlignment="1" applyProtection="1">
      <protection locked="0"/>
    </xf>
    <xf numFmtId="3" fontId="4" fillId="3" borderId="1" xfId="16" applyNumberFormat="1" applyFont="1" applyFill="1" applyBorder="1" applyAlignment="1" applyProtection="1">
      <protection locked="0"/>
    </xf>
    <xf numFmtId="0" fontId="4" fillId="3" borderId="1" xfId="16" applyFont="1" applyFill="1" applyBorder="1" applyAlignment="1" applyProtection="1">
      <protection locked="0"/>
    </xf>
    <xf numFmtId="3" fontId="4" fillId="3" borderId="1" xfId="16" applyNumberFormat="1" applyFont="1" applyFill="1" applyBorder="1" applyAlignment="1" applyProtection="1"/>
    <xf numFmtId="0" fontId="4" fillId="0" borderId="3" xfId="16" applyFont="1" applyFill="1" applyBorder="1" applyAlignment="1"/>
    <xf numFmtId="167" fontId="4" fillId="0" borderId="2" xfId="16" applyNumberFormat="1" applyFont="1" applyFill="1" applyBorder="1" applyAlignment="1"/>
    <xf numFmtId="0" fontId="4" fillId="0" borderId="2" xfId="16" applyFont="1" applyFill="1" applyBorder="1" applyAlignment="1"/>
    <xf numFmtId="0" fontId="4" fillId="0" borderId="0" xfId="16" applyFont="1" applyFill="1" applyAlignment="1"/>
    <xf numFmtId="167" fontId="4" fillId="0" borderId="0" xfId="16" applyNumberFormat="1" applyFont="1" applyFill="1" applyAlignment="1"/>
    <xf numFmtId="0" fontId="4" fillId="0" borderId="0" xfId="16" applyNumberFormat="1" applyFont="1" applyFill="1" applyAlignment="1">
      <alignment horizontal="centerContinuous"/>
    </xf>
    <xf numFmtId="167" fontId="4" fillId="0" borderId="1" xfId="16" applyNumberFormat="1" applyFont="1" applyFill="1" applyBorder="1" applyAlignment="1">
      <alignment horizontal="center"/>
    </xf>
    <xf numFmtId="0" fontId="3" fillId="0" borderId="1" xfId="16" applyFont="1" applyFill="1" applyBorder="1" applyAlignment="1"/>
    <xf numFmtId="0" fontId="4" fillId="0" borderId="2" xfId="16" applyFill="1" applyBorder="1" applyAlignment="1"/>
    <xf numFmtId="167" fontId="4" fillId="0" borderId="3" xfId="16" applyNumberFormat="1" applyFont="1" applyFill="1" applyBorder="1" applyAlignment="1">
      <alignment horizontal="center"/>
    </xf>
    <xf numFmtId="0" fontId="3" fillId="0" borderId="3" xfId="16" applyNumberFormat="1" applyFont="1" applyFill="1" applyBorder="1" applyAlignment="1">
      <alignment horizontal="centerContinuous"/>
    </xf>
    <xf numFmtId="0" fontId="4" fillId="0" borderId="1" xfId="16" applyNumberFormat="1" applyFont="1" applyFill="1" applyBorder="1" applyAlignment="1">
      <alignment horizontal="center"/>
    </xf>
    <xf numFmtId="0" fontId="4" fillId="0" borderId="3" xfId="16" applyNumberFormat="1" applyFont="1" applyFill="1" applyBorder="1" applyAlignment="1">
      <alignment horizontal="center"/>
    </xf>
    <xf numFmtId="167" fontId="4" fillId="0" borderId="3" xfId="16" applyNumberFormat="1" applyFont="1" applyFill="1" applyBorder="1" applyAlignment="1"/>
    <xf numFmtId="0" fontId="4" fillId="0" borderId="1" xfId="16" applyFont="1" applyFill="1" applyBorder="1" applyAlignment="1"/>
    <xf numFmtId="0" fontId="4" fillId="0" borderId="0" xfId="16" applyFont="1" applyFill="1" applyBorder="1" applyAlignment="1"/>
    <xf numFmtId="0" fontId="3" fillId="0" borderId="1" xfId="16" applyNumberFormat="1" applyFont="1" applyFill="1" applyBorder="1" applyAlignment="1">
      <alignment horizontal="centerContinuous"/>
    </xf>
    <xf numFmtId="0" fontId="4" fillId="0" borderId="2" xfId="16" applyNumberFormat="1" applyFont="1" applyFill="1" applyBorder="1" applyAlignment="1">
      <alignment horizontal="centerContinuous"/>
    </xf>
    <xf numFmtId="167" fontId="4" fillId="3" borderId="1" xfId="16" applyNumberFormat="1" applyFont="1" applyFill="1" applyBorder="1" applyAlignment="1"/>
    <xf numFmtId="167" fontId="4" fillId="3" borderId="1" xfId="16" applyNumberFormat="1" applyFont="1" applyFill="1" applyBorder="1" applyAlignment="1">
      <alignment horizontal="center"/>
    </xf>
    <xf numFmtId="0" fontId="5" fillId="0" borderId="25" xfId="4" applyFont="1" applyBorder="1" applyAlignment="1" applyProtection="1">
      <alignment horizontal="center"/>
      <protection locked="0"/>
    </xf>
    <xf numFmtId="0" fontId="10" fillId="0" borderId="25" xfId="4" applyFont="1" applyBorder="1" applyAlignment="1" applyProtection="1">
      <alignment horizontal="center"/>
      <protection locked="0"/>
    </xf>
    <xf numFmtId="3" fontId="4" fillId="0" borderId="1" xfId="16" applyNumberFormat="1" applyFont="1" applyBorder="1" applyAlignment="1" applyProtection="1"/>
    <xf numFmtId="0" fontId="4" fillId="0" borderId="0" xfId="16" applyNumberFormat="1" applyFont="1" applyAlignment="1">
      <alignment horizontal="right"/>
    </xf>
    <xf numFmtId="0" fontId="4" fillId="0" borderId="0" xfId="16" applyFont="1" applyAlignment="1">
      <alignment horizontal="centerContinuous"/>
    </xf>
    <xf numFmtId="14" fontId="4" fillId="0" borderId="0" xfId="15" applyNumberFormat="1" applyFont="1" applyAlignment="1">
      <alignment horizontal="right"/>
    </xf>
    <xf numFmtId="0" fontId="3" fillId="0" borderId="0" xfId="16" applyNumberFormat="1" applyFont="1" applyAlignment="1">
      <alignment horizontal="right"/>
    </xf>
    <xf numFmtId="0" fontId="10" fillId="0" borderId="0" xfId="16" applyNumberFormat="1" applyFont="1" applyAlignment="1"/>
    <xf numFmtId="3" fontId="4" fillId="0" borderId="25" xfId="16" applyNumberFormat="1" applyFont="1" applyBorder="1" applyAlignment="1" applyProtection="1">
      <protection locked="0"/>
    </xf>
    <xf numFmtId="3" fontId="4" fillId="0" borderId="13" xfId="16" applyNumberFormat="1" applyFont="1" applyFill="1" applyBorder="1" applyAlignment="1"/>
    <xf numFmtId="167" fontId="4" fillId="0" borderId="25" xfId="16" applyNumberFormat="1" applyFont="1" applyFill="1" applyBorder="1" applyAlignment="1"/>
    <xf numFmtId="0" fontId="3" fillId="0" borderId="0" xfId="17" applyNumberFormat="1" applyFont="1" applyAlignment="1">
      <alignment horizontal="right"/>
    </xf>
    <xf numFmtId="0" fontId="4" fillId="0" borderId="0" xfId="17" applyNumberFormat="1" applyFont="1" applyAlignment="1">
      <alignment horizontal="right"/>
    </xf>
    <xf numFmtId="0" fontId="4" fillId="0" borderId="0" xfId="17" applyFont="1" applyAlignment="1">
      <alignment horizontal="centerContinuous"/>
    </xf>
    <xf numFmtId="167" fontId="4" fillId="3" borderId="1" xfId="17" applyNumberFormat="1" applyFont="1" applyFill="1" applyBorder="1" applyAlignment="1">
      <alignment horizontal="center"/>
    </xf>
    <xf numFmtId="3" fontId="4" fillId="0" borderId="1" xfId="17" applyNumberFormat="1" applyFont="1" applyFill="1" applyBorder="1" applyAlignment="1" applyProtection="1">
      <protection locked="0"/>
    </xf>
    <xf numFmtId="3" fontId="4" fillId="0" borderId="1" xfId="17" applyNumberFormat="1" applyFont="1" applyFill="1" applyBorder="1" applyAlignment="1"/>
    <xf numFmtId="0" fontId="4" fillId="0" borderId="1" xfId="17" applyNumberFormat="1" applyFill="1" applyBorder="1" applyProtection="1">
      <protection locked="0"/>
    </xf>
    <xf numFmtId="3" fontId="4" fillId="0" borderId="1" xfId="17" applyNumberFormat="1" applyFont="1" applyFill="1" applyBorder="1" applyAlignment="1" applyProtection="1"/>
    <xf numFmtId="37" fontId="4" fillId="0" borderId="25" xfId="17" applyNumberFormat="1" applyFont="1" applyFill="1" applyBorder="1" applyAlignment="1"/>
    <xf numFmtId="0" fontId="8" fillId="0" borderId="2" xfId="8" applyNumberFormat="1" applyFont="1" applyBorder="1" applyAlignment="1"/>
    <xf numFmtId="0" fontId="4" fillId="0" borderId="8" xfId="4" applyFont="1" applyBorder="1" applyAlignment="1" applyProtection="1"/>
    <xf numFmtId="0" fontId="4" fillId="0" borderId="12" xfId="4" applyFont="1" applyBorder="1" applyAlignment="1" applyProtection="1">
      <alignment horizontal="center"/>
      <protection locked="0"/>
    </xf>
    <xf numFmtId="167" fontId="4" fillId="0" borderId="25" xfId="17" applyNumberFormat="1" applyFont="1" applyFill="1" applyBorder="1" applyAlignment="1"/>
    <xf numFmtId="37" fontId="4" fillId="3" borderId="1" xfId="17" applyNumberFormat="1" applyFont="1" applyFill="1" applyBorder="1" applyAlignment="1"/>
    <xf numFmtId="0" fontId="4" fillId="3" borderId="27" xfId="8" applyNumberFormat="1" applyFont="1" applyFill="1" applyBorder="1" applyAlignment="1">
      <alignment horizontal="center"/>
    </xf>
    <xf numFmtId="0" fontId="4" fillId="0" borderId="6" xfId="8" applyNumberFormat="1" applyFont="1" applyBorder="1" applyAlignment="1">
      <alignment horizontal="center"/>
    </xf>
    <xf numFmtId="0" fontId="4" fillId="0" borderId="35" xfId="8" applyNumberFormat="1" applyFont="1" applyBorder="1" applyAlignment="1">
      <alignment horizontal="center"/>
    </xf>
    <xf numFmtId="0" fontId="5" fillId="0" borderId="6" xfId="8" applyNumberFormat="1" applyFont="1" applyBorder="1" applyAlignment="1">
      <alignment horizontal="center"/>
    </xf>
    <xf numFmtId="0" fontId="5" fillId="3" borderId="6" xfId="8" applyNumberFormat="1" applyFont="1" applyFill="1" applyBorder="1" applyAlignment="1">
      <alignment horizontal="center"/>
    </xf>
    <xf numFmtId="14" fontId="4" fillId="0" borderId="0" xfId="12" applyNumberFormat="1" applyFont="1" applyAlignment="1">
      <alignment horizontal="right"/>
    </xf>
    <xf numFmtId="3" fontId="4" fillId="0" borderId="1" xfId="5" applyNumberFormat="1" applyFont="1" applyFill="1" applyBorder="1" applyAlignment="1" applyProtection="1">
      <protection locked="0"/>
    </xf>
    <xf numFmtId="2" fontId="4" fillId="0" borderId="1" xfId="5" applyNumberFormat="1" applyFont="1" applyFill="1" applyBorder="1" applyAlignment="1" applyProtection="1">
      <protection locked="0"/>
    </xf>
    <xf numFmtId="2" fontId="4" fillId="0" borderId="1" xfId="5" applyNumberFormat="1" applyFont="1" applyBorder="1" applyAlignment="1" applyProtection="1">
      <protection locked="0"/>
    </xf>
    <xf numFmtId="0" fontId="4" fillId="0" borderId="10" xfId="8" applyFont="1" applyBorder="1" applyAlignment="1"/>
    <xf numFmtId="0" fontId="4" fillId="0" borderId="11" xfId="8" applyNumberFormat="1" applyFont="1" applyBorder="1" applyAlignment="1">
      <alignment horizontal="center"/>
    </xf>
    <xf numFmtId="0" fontId="4" fillId="3" borderId="10" xfId="8" applyFont="1" applyFill="1" applyBorder="1" applyAlignment="1"/>
    <xf numFmtId="37" fontId="4" fillId="0" borderId="10" xfId="8" applyNumberFormat="1" applyFont="1" applyBorder="1" applyAlignment="1"/>
    <xf numFmtId="37" fontId="4" fillId="0" borderId="24" xfId="8" applyNumberFormat="1" applyFont="1" applyBorder="1" applyAlignment="1"/>
    <xf numFmtId="3" fontId="4" fillId="0" borderId="10" xfId="8" applyNumberFormat="1" applyFont="1" applyBorder="1" applyAlignment="1"/>
    <xf numFmtId="3" fontId="4" fillId="0" borderId="11" xfId="8" applyNumberFormat="1" applyFont="1" applyBorder="1" applyAlignment="1">
      <alignment horizontal="center"/>
    </xf>
    <xf numFmtId="37" fontId="4" fillId="3" borderId="10" xfId="8" applyNumberFormat="1" applyFont="1" applyFill="1" applyBorder="1" applyAlignment="1"/>
    <xf numFmtId="37" fontId="4" fillId="0" borderId="10" xfId="8" applyNumberFormat="1" applyFont="1" applyBorder="1" applyAlignment="1" applyProtection="1"/>
    <xf numFmtId="37" fontId="4" fillId="3" borderId="24" xfId="8" applyNumberFormat="1" applyFont="1" applyFill="1" applyBorder="1" applyAlignment="1"/>
    <xf numFmtId="3" fontId="4" fillId="0" borderId="24" xfId="8" applyNumberFormat="1" applyFont="1" applyBorder="1" applyAlignment="1"/>
    <xf numFmtId="37" fontId="4" fillId="0" borderId="1" xfId="12" applyNumberFormat="1" applyFont="1" applyFill="1" applyBorder="1" applyAlignment="1"/>
    <xf numFmtId="37" fontId="4" fillId="0" borderId="25" xfId="12" applyNumberFormat="1" applyFont="1" applyFill="1" applyBorder="1" applyAlignment="1"/>
    <xf numFmtId="37" fontId="4" fillId="3" borderId="1" xfId="12" applyNumberFormat="1" applyFont="1" applyFill="1" applyBorder="1" applyAlignment="1"/>
    <xf numFmtId="37" fontId="4" fillId="3" borderId="25" xfId="12" applyNumberFormat="1" applyFont="1" applyFill="1" applyBorder="1" applyAlignment="1"/>
    <xf numFmtId="37" fontId="4" fillId="3" borderId="13" xfId="12" applyNumberFormat="1" applyFont="1" applyFill="1" applyBorder="1" applyAlignment="1"/>
    <xf numFmtId="37" fontId="4" fillId="0" borderId="1" xfId="12" applyNumberFormat="1" applyFont="1" applyBorder="1" applyAlignment="1"/>
    <xf numFmtId="37" fontId="4" fillId="0" borderId="1" xfId="12" applyNumberFormat="1" applyFont="1" applyFill="1" applyBorder="1" applyAlignment="1" applyProtection="1"/>
    <xf numFmtId="37" fontId="4" fillId="0" borderId="25" xfId="12" applyNumberFormat="1" applyFont="1" applyFill="1" applyBorder="1" applyAlignment="1" applyProtection="1"/>
    <xf numFmtId="37" fontId="4" fillId="0" borderId="10" xfId="12" applyNumberFormat="1" applyFont="1" applyBorder="1" applyAlignment="1"/>
    <xf numFmtId="37" fontId="4" fillId="0" borderId="25" xfId="12" applyNumberFormat="1" applyFont="1" applyBorder="1" applyAlignment="1"/>
    <xf numFmtId="37" fontId="4" fillId="0" borderId="12" xfId="12" applyNumberFormat="1" applyFont="1" applyBorder="1" applyAlignment="1"/>
    <xf numFmtId="37" fontId="8" fillId="3" borderId="1" xfId="12" applyNumberFormat="1" applyFont="1" applyFill="1" applyBorder="1" applyAlignment="1"/>
    <xf numFmtId="37" fontId="8" fillId="0" borderId="1" xfId="12" applyNumberFormat="1" applyFont="1" applyFill="1" applyBorder="1" applyAlignment="1"/>
    <xf numFmtId="37" fontId="4" fillId="0" borderId="1" xfId="12" applyNumberFormat="1" applyFont="1" applyBorder="1" applyAlignment="1" applyProtection="1">
      <protection locked="0"/>
    </xf>
    <xf numFmtId="37" fontId="4" fillId="0" borderId="1" xfId="12" applyNumberFormat="1" applyFont="1" applyFill="1" applyBorder="1" applyAlignment="1" applyProtection="1">
      <protection locked="0"/>
    </xf>
    <xf numFmtId="37" fontId="4" fillId="0" borderId="10" xfId="12" applyNumberFormat="1" applyFont="1" applyBorder="1" applyAlignment="1" applyProtection="1">
      <protection locked="0"/>
    </xf>
    <xf numFmtId="37" fontId="4" fillId="0" borderId="24" xfId="12" applyNumberFormat="1" applyFont="1" applyBorder="1" applyAlignment="1" applyProtection="1">
      <protection locked="0"/>
    </xf>
    <xf numFmtId="37" fontId="4" fillId="3" borderId="1" xfId="12" applyNumberFormat="1" applyFont="1" applyFill="1" applyBorder="1" applyAlignment="1" applyProtection="1">
      <protection locked="0"/>
    </xf>
    <xf numFmtId="169" fontId="4" fillId="0" borderId="1" xfId="12" applyNumberFormat="1" applyFont="1" applyBorder="1" applyAlignment="1" applyProtection="1">
      <protection locked="0"/>
    </xf>
    <xf numFmtId="169" fontId="4" fillId="0" borderId="1" xfId="12" applyNumberFormat="1" applyFont="1" applyFill="1" applyBorder="1" applyAlignment="1" applyProtection="1">
      <protection locked="0"/>
    </xf>
    <xf numFmtId="169" fontId="4" fillId="3" borderId="1" xfId="12" applyNumberFormat="1" applyFont="1" applyFill="1" applyBorder="1" applyAlignment="1"/>
    <xf numFmtId="37" fontId="4" fillId="0" borderId="25" xfId="12" applyNumberFormat="1" applyFont="1" applyBorder="1" applyAlignment="1" applyProtection="1">
      <protection locked="0"/>
    </xf>
    <xf numFmtId="169" fontId="4" fillId="0" borderId="25" xfId="12" applyNumberFormat="1" applyFont="1" applyBorder="1" applyAlignment="1" applyProtection="1">
      <protection locked="0"/>
    </xf>
    <xf numFmtId="169" fontId="4" fillId="3" borderId="1" xfId="12" applyNumberFormat="1" applyFont="1" applyFill="1" applyBorder="1" applyAlignment="1" applyProtection="1">
      <protection locked="0"/>
    </xf>
    <xf numFmtId="38" fontId="4" fillId="0" borderId="1" xfId="12" applyNumberFormat="1" applyFont="1" applyBorder="1" applyAlignment="1" applyProtection="1">
      <protection locked="0"/>
    </xf>
    <xf numFmtId="38" fontId="4" fillId="0" borderId="1" xfId="12" applyNumberFormat="1" applyFont="1" applyFill="1" applyBorder="1" applyAlignment="1" applyProtection="1">
      <protection locked="0"/>
    </xf>
    <xf numFmtId="38" fontId="4" fillId="3" borderId="1" xfId="12" applyNumberFormat="1" applyFont="1" applyFill="1" applyBorder="1" applyAlignment="1"/>
    <xf numFmtId="38" fontId="4" fillId="0" borderId="2" xfId="12" applyNumberFormat="1" applyFont="1" applyBorder="1" applyAlignment="1" applyProtection="1">
      <protection locked="0"/>
    </xf>
    <xf numFmtId="0" fontId="4" fillId="0" borderId="0" xfId="16" applyFont="1" applyFill="1" applyAlignment="1">
      <alignment horizontal="centerContinuous"/>
    </xf>
    <xf numFmtId="0" fontId="4" fillId="0" borderId="0" xfId="16" applyNumberFormat="1" applyFont="1" applyFill="1" applyAlignment="1"/>
    <xf numFmtId="3" fontId="4" fillId="0" borderId="25" xfId="16" applyNumberFormat="1" applyFont="1" applyFill="1" applyBorder="1" applyAlignment="1" applyProtection="1">
      <protection locked="0"/>
    </xf>
    <xf numFmtId="3" fontId="4" fillId="0" borderId="20" xfId="16" applyNumberFormat="1" applyFont="1" applyFill="1" applyBorder="1" applyAlignment="1" applyProtection="1">
      <protection locked="0"/>
    </xf>
    <xf numFmtId="3" fontId="4" fillId="0" borderId="21" xfId="16" applyNumberFormat="1" applyFont="1" applyFill="1" applyBorder="1" applyAlignment="1" applyProtection="1">
      <protection locked="0"/>
    </xf>
    <xf numFmtId="0" fontId="4" fillId="0" borderId="0" xfId="0" applyNumberFormat="1" applyFont="1" applyAlignment="1" applyProtection="1">
      <alignment horizontal="right"/>
      <protection locked="0"/>
    </xf>
    <xf numFmtId="0" fontId="11" fillId="0" borderId="0" xfId="0" applyNumberFormat="1" applyFont="1" applyAlignment="1">
      <alignment horizontal="centerContinuous"/>
    </xf>
    <xf numFmtId="0" fontId="11" fillId="0" borderId="0" xfId="0" applyNumberFormat="1" applyFont="1" applyAlignment="1" applyProtection="1">
      <alignment horizontal="centerContinuous"/>
      <protection locked="0"/>
    </xf>
    <xf numFmtId="0" fontId="2" fillId="3" borderId="0" xfId="0" applyNumberFormat="1" applyFont="1" applyFill="1" applyAlignment="1">
      <alignment horizontal="centerContinuous"/>
    </xf>
    <xf numFmtId="0" fontId="11" fillId="3" borderId="0" xfId="0" applyNumberFormat="1" applyFont="1" applyFill="1" applyAlignment="1">
      <alignment horizontal="centerContinuous"/>
    </xf>
    <xf numFmtId="0" fontId="11" fillId="3" borderId="0" xfId="0" applyNumberFormat="1" applyFont="1" applyFill="1" applyAlignment="1" applyProtection="1">
      <alignment horizontal="centerContinuous"/>
      <protection locked="0"/>
    </xf>
    <xf numFmtId="3" fontId="11" fillId="3" borderId="0" xfId="0" applyNumberFormat="1" applyFont="1" applyFill="1" applyAlignment="1">
      <alignment horizontal="centerContinuous"/>
    </xf>
    <xf numFmtId="3" fontId="11" fillId="3" borderId="0" xfId="0" applyNumberFormat="1" applyFont="1" applyFill="1" applyAlignment="1" applyProtection="1">
      <alignment horizontal="centerContinuous"/>
      <protection locked="0"/>
    </xf>
    <xf numFmtId="3" fontId="4" fillId="0" borderId="1" xfId="5" applyNumberFormat="1" applyFont="1" applyBorder="1" applyAlignment="1" applyProtection="1">
      <alignment horizontal="center"/>
      <protection locked="0"/>
    </xf>
    <xf numFmtId="164" fontId="4" fillId="0" borderId="1" xfId="5" applyNumberFormat="1" applyFont="1" applyBorder="1" applyAlignment="1" applyProtection="1">
      <alignment horizontal="center"/>
      <protection locked="0"/>
    </xf>
    <xf numFmtId="0" fontId="3" fillId="0" borderId="0" xfId="11" applyNumberFormat="1" applyFont="1" applyAlignment="1" applyProtection="1">
      <alignment horizontal="centerContinuous"/>
    </xf>
    <xf numFmtId="0" fontId="4" fillId="0" borderId="0" xfId="11" applyFont="1" applyAlignment="1" applyProtection="1">
      <alignment horizontal="centerContinuous"/>
    </xf>
    <xf numFmtId="0" fontId="4" fillId="0" borderId="0" xfId="11" applyFont="1" applyAlignment="1" applyProtection="1"/>
    <xf numFmtId="0" fontId="4" fillId="0" borderId="0" xfId="11" applyNumberFormat="1" applyFont="1" applyAlignment="1" applyProtection="1"/>
    <xf numFmtId="0" fontId="4" fillId="0" borderId="0" xfId="11" applyFont="1" applyAlignment="1" applyProtection="1">
      <alignment horizontal="right"/>
    </xf>
    <xf numFmtId="0" fontId="4" fillId="0" borderId="3" xfId="11" applyFont="1" applyBorder="1" applyAlignment="1" applyProtection="1"/>
    <xf numFmtId="0" fontId="4" fillId="0" borderId="3" xfId="11" applyNumberFormat="1" applyFont="1" applyBorder="1" applyAlignment="1" applyProtection="1">
      <alignment horizontal="centerContinuous"/>
    </xf>
    <xf numFmtId="0" fontId="4" fillId="3" borderId="1" xfId="8" applyFont="1" applyFill="1" applyBorder="1" applyAlignment="1" applyProtection="1"/>
    <xf numFmtId="0" fontId="4" fillId="3" borderId="1" xfId="8" applyNumberFormat="1" applyFont="1" applyFill="1" applyBorder="1" applyAlignment="1" applyProtection="1"/>
    <xf numFmtId="0" fontId="0" fillId="0" borderId="1" xfId="8" applyNumberFormat="1" applyFont="1" applyBorder="1" applyAlignment="1" applyProtection="1"/>
    <xf numFmtId="0" fontId="4" fillId="0" borderId="0" xfId="11" applyNumberFormat="1" applyFont="1" applyBorder="1" applyAlignment="1" applyProtection="1"/>
    <xf numFmtId="0" fontId="4" fillId="0" borderId="0" xfId="11" applyFont="1" applyBorder="1" applyAlignment="1" applyProtection="1"/>
    <xf numFmtId="0" fontId="4" fillId="0" borderId="0" xfId="11" applyNumberFormat="1" applyFont="1" applyAlignment="1" applyProtection="1">
      <alignment horizontal="centerContinuous"/>
    </xf>
    <xf numFmtId="0" fontId="4" fillId="3" borderId="1" xfId="5" applyNumberFormat="1" applyFont="1" applyFill="1" applyBorder="1" applyAlignment="1" applyProtection="1"/>
    <xf numFmtId="0" fontId="4" fillId="0" borderId="1" xfId="5" applyNumberFormat="1" applyFont="1" applyBorder="1" applyAlignment="1" applyProtection="1"/>
    <xf numFmtId="0" fontId="0" fillId="0" borderId="1" xfId="5" applyNumberFormat="1" applyFont="1" applyBorder="1" applyAlignment="1" applyProtection="1"/>
    <xf numFmtId="0" fontId="4" fillId="0" borderId="20" xfId="5" applyNumberFormat="1" applyFont="1" applyBorder="1" applyAlignment="1" applyProtection="1"/>
    <xf numFmtId="0" fontId="4" fillId="3" borderId="1" xfId="5" applyNumberFormat="1" applyFont="1" applyFill="1" applyBorder="1" applyAlignment="1" applyProtection="1">
      <alignment horizontal="center"/>
    </xf>
    <xf numFmtId="0" fontId="4" fillId="3" borderId="1" xfId="8" applyNumberFormat="1" applyFont="1" applyFill="1" applyBorder="1" applyAlignment="1" applyProtection="1">
      <alignment horizontal="center"/>
    </xf>
    <xf numFmtId="0" fontId="8" fillId="3" borderId="1" xfId="8" applyNumberFormat="1" applyFont="1" applyFill="1" applyBorder="1" applyAlignment="1" applyProtection="1"/>
    <xf numFmtId="0" fontId="4" fillId="0" borderId="1" xfId="8" applyFont="1" applyBorder="1" applyAlignment="1" applyProtection="1"/>
    <xf numFmtId="0" fontId="0" fillId="0" borderId="1" xfId="0" applyNumberFormat="1" applyFont="1" applyBorder="1" applyAlignment="1" applyProtection="1"/>
    <xf numFmtId="0" fontId="8" fillId="0" borderId="1" xfId="8" applyNumberFormat="1" applyFont="1" applyBorder="1" applyAlignment="1" applyProtection="1"/>
    <xf numFmtId="0" fontId="4" fillId="0" borderId="1" xfId="8" applyNumberFormat="1" applyFont="1" applyBorder="1" applyAlignment="1" applyProtection="1">
      <alignment horizontal="center"/>
    </xf>
    <xf numFmtId="0" fontId="4" fillId="0" borderId="25" xfId="8" applyFont="1" applyBorder="1" applyAlignment="1" applyProtection="1"/>
    <xf numFmtId="0" fontId="4" fillId="0" borderId="25" xfId="8" applyNumberFormat="1" applyFont="1" applyBorder="1" applyAlignment="1" applyProtection="1"/>
    <xf numFmtId="0" fontId="3" fillId="0" borderId="0" xfId="12" applyNumberFormat="1" applyFont="1" applyAlignment="1" applyProtection="1">
      <alignment horizontal="centerContinuous"/>
    </xf>
    <xf numFmtId="0" fontId="4" fillId="0" borderId="0" xfId="12" applyFont="1" applyAlignment="1" applyProtection="1">
      <alignment horizontal="centerContinuous"/>
    </xf>
    <xf numFmtId="0" fontId="4" fillId="0" borderId="0" xfId="12" applyFont="1" applyAlignment="1" applyProtection="1"/>
    <xf numFmtId="0" fontId="4" fillId="0" borderId="1" xfId="12" applyNumberFormat="1" applyFont="1" applyBorder="1" applyAlignment="1" applyProtection="1">
      <alignment horizontal="centerContinuous"/>
    </xf>
    <xf numFmtId="0" fontId="4" fillId="0" borderId="1" xfId="12" applyNumberFormat="1" applyFont="1" applyBorder="1" applyAlignment="1" applyProtection="1"/>
    <xf numFmtId="0" fontId="4" fillId="0" borderId="3" xfId="12" applyNumberFormat="1" applyFont="1" applyBorder="1" applyAlignment="1" applyProtection="1">
      <alignment horizontal="centerContinuous"/>
    </xf>
    <xf numFmtId="0" fontId="4" fillId="0" borderId="3" xfId="12" applyNumberFormat="1" applyFont="1" applyBorder="1" applyAlignment="1" applyProtection="1"/>
    <xf numFmtId="0" fontId="4" fillId="0" borderId="2" xfId="12" applyNumberFormat="1" applyBorder="1" applyProtection="1"/>
    <xf numFmtId="0" fontId="4" fillId="0" borderId="2" xfId="12" applyBorder="1" applyProtection="1"/>
    <xf numFmtId="0" fontId="4" fillId="0" borderId="0" xfId="12" applyNumberFormat="1" applyProtection="1"/>
    <xf numFmtId="0" fontId="4" fillId="0" borderId="0" xfId="8" applyNumberFormat="1" applyFont="1" applyBorder="1" applyAlignment="1" applyProtection="1"/>
    <xf numFmtId="0" fontId="4" fillId="0" borderId="0" xfId="8" applyFont="1" applyBorder="1" applyAlignment="1" applyProtection="1"/>
    <xf numFmtId="0" fontId="4" fillId="0" borderId="0" xfId="8" applyFont="1" applyFill="1" applyBorder="1" applyAlignment="1" applyProtection="1"/>
    <xf numFmtId="0" fontId="8" fillId="0" borderId="0" xfId="8" applyNumberFormat="1" applyFont="1" applyFill="1" applyBorder="1" applyAlignment="1" applyProtection="1"/>
    <xf numFmtId="0" fontId="4" fillId="0" borderId="31" xfId="12" applyNumberFormat="1" applyFont="1" applyBorder="1" applyAlignment="1" applyProtection="1"/>
    <xf numFmtId="0" fontId="4" fillId="0" borderId="0" xfId="12" applyNumberFormat="1" applyFont="1" applyBorder="1" applyAlignment="1" applyProtection="1"/>
    <xf numFmtId="37" fontId="4" fillId="3" borderId="1" xfId="12" applyNumberFormat="1" applyFont="1" applyFill="1" applyBorder="1" applyAlignment="1" applyProtection="1"/>
    <xf numFmtId="169" fontId="4" fillId="3" borderId="1" xfId="12" applyNumberFormat="1" applyFont="1" applyFill="1" applyBorder="1" applyAlignment="1" applyProtection="1"/>
    <xf numFmtId="37" fontId="0" fillId="0" borderId="1" xfId="12" applyNumberFormat="1" applyFont="1" applyBorder="1" applyAlignment="1" applyProtection="1">
      <protection locked="0"/>
    </xf>
    <xf numFmtId="3" fontId="8" fillId="0" borderId="1" xfId="15" applyNumberFormat="1" applyFont="1" applyFill="1" applyBorder="1" applyAlignment="1" applyProtection="1"/>
    <xf numFmtId="0" fontId="4" fillId="0" borderId="6" xfId="8" applyNumberFormat="1" applyFont="1" applyFill="1" applyBorder="1" applyAlignment="1"/>
    <xf numFmtId="0" fontId="4" fillId="0" borderId="25" xfId="4" applyFont="1" applyFill="1" applyBorder="1" applyAlignment="1" applyProtection="1">
      <alignment horizontal="center"/>
      <protection locked="0"/>
    </xf>
    <xf numFmtId="0" fontId="4" fillId="0" borderId="27" xfId="8" applyNumberFormat="1" applyFont="1" applyFill="1" applyBorder="1" applyAlignment="1"/>
    <xf numFmtId="0" fontId="3" fillId="0" borderId="0" xfId="17" applyNumberFormat="1" applyFont="1" applyAlignment="1" applyProtection="1">
      <alignment horizontal="centerContinuous"/>
    </xf>
    <xf numFmtId="0" fontId="4" fillId="0" borderId="0" xfId="17" applyFont="1" applyAlignment="1" applyProtection="1">
      <alignment horizontal="centerContinuous"/>
    </xf>
    <xf numFmtId="0" fontId="4" fillId="0" borderId="0" xfId="17" applyNumberFormat="1" applyFont="1" applyAlignment="1" applyProtection="1"/>
    <xf numFmtId="0" fontId="4" fillId="0" borderId="0" xfId="17" applyNumberFormat="1" applyFont="1" applyAlignment="1" applyProtection="1">
      <alignment horizontal="centerContinuous"/>
    </xf>
    <xf numFmtId="0" fontId="4" fillId="0" borderId="0" xfId="17" applyFont="1" applyAlignment="1" applyProtection="1"/>
    <xf numFmtId="0" fontId="4" fillId="0" borderId="1" xfId="17" applyFont="1" applyBorder="1" applyAlignment="1" applyProtection="1"/>
    <xf numFmtId="0" fontId="4" fillId="0" borderId="3" xfId="17" applyFont="1" applyBorder="1" applyAlignment="1" applyProtection="1"/>
    <xf numFmtId="0" fontId="3" fillId="0" borderId="3" xfId="17" applyNumberFormat="1" applyFont="1" applyBorder="1" applyAlignment="1" applyProtection="1">
      <alignment horizontal="centerContinuous"/>
    </xf>
    <xf numFmtId="0" fontId="4" fillId="0" borderId="2" xfId="17" applyFont="1" applyBorder="1" applyAlignment="1" applyProtection="1"/>
    <xf numFmtId="0" fontId="4" fillId="0" borderId="0" xfId="17" applyNumberFormat="1" applyFont="1" applyAlignment="1" applyProtection="1">
      <alignment horizontal="center"/>
    </xf>
    <xf numFmtId="0" fontId="4" fillId="0" borderId="1" xfId="8" applyNumberFormat="1" applyFont="1" applyFill="1" applyBorder="1" applyAlignment="1" applyProtection="1"/>
    <xf numFmtId="0" fontId="8" fillId="0" borderId="1" xfId="8" applyNumberFormat="1" applyFont="1" applyFill="1" applyBorder="1" applyAlignment="1" applyProtection="1"/>
    <xf numFmtId="3" fontId="4" fillId="0" borderId="3" xfId="4" applyNumberFormat="1" applyFont="1" applyBorder="1" applyAlignment="1" applyProtection="1">
      <alignment horizontal="right"/>
      <protection locked="0"/>
    </xf>
    <xf numFmtId="165" fontId="4" fillId="3" borderId="1" xfId="5" applyNumberFormat="1" applyFont="1" applyFill="1" applyBorder="1" applyAlignment="1"/>
    <xf numFmtId="0" fontId="4" fillId="3" borderId="32" xfId="13" applyFont="1" applyFill="1" applyBorder="1" applyAlignment="1"/>
    <xf numFmtId="0" fontId="2" fillId="3" borderId="0" xfId="0" applyNumberFormat="1" applyFont="1" applyFill="1" applyAlignment="1" applyProtection="1">
      <alignment horizontal="centerContinuous"/>
      <protection locked="0"/>
    </xf>
    <xf numFmtId="0" fontId="5" fillId="0" borderId="1" xfId="8" applyNumberFormat="1" applyFont="1" applyBorder="1" applyAlignment="1"/>
    <xf numFmtId="0" fontId="3" fillId="0" borderId="1" xfId="6" applyFont="1" applyBorder="1" applyAlignment="1">
      <alignment horizontal="center"/>
    </xf>
    <xf numFmtId="0" fontId="3" fillId="0" borderId="13" xfId="6" applyFont="1" applyBorder="1" applyAlignment="1">
      <alignment horizontal="center"/>
    </xf>
    <xf numFmtId="0" fontId="3" fillId="0" borderId="14" xfId="6" applyFont="1" applyBorder="1" applyAlignment="1">
      <alignment horizontal="center"/>
    </xf>
    <xf numFmtId="0" fontId="3" fillId="0" borderId="3" xfId="6" applyFont="1" applyBorder="1" applyAlignment="1">
      <alignment horizontal="center"/>
    </xf>
    <xf numFmtId="0" fontId="3" fillId="0" borderId="15" xfId="6" applyFont="1" applyBorder="1" applyAlignment="1">
      <alignment horizontal="center"/>
    </xf>
    <xf numFmtId="0" fontId="4" fillId="0" borderId="1" xfId="6" applyFont="1" applyFill="1" applyBorder="1" applyAlignment="1"/>
    <xf numFmtId="0" fontId="4" fillId="0" borderId="1" xfId="8" applyNumberFormat="1" applyFont="1" applyFill="1" applyBorder="1" applyAlignment="1"/>
    <xf numFmtId="0" fontId="4" fillId="0" borderId="1" xfId="6" applyFont="1" applyFill="1" applyBorder="1" applyAlignment="1">
      <alignment horizontal="center"/>
    </xf>
    <xf numFmtId="0" fontId="4" fillId="0" borderId="1" xfId="8" applyFont="1" applyFill="1" applyBorder="1" applyAlignment="1"/>
    <xf numFmtId="0" fontId="4" fillId="3" borderId="1" xfId="6" applyFont="1" applyFill="1" applyBorder="1" applyAlignment="1">
      <alignment horizontal="center"/>
    </xf>
    <xf numFmtId="0" fontId="4" fillId="0" borderId="13" xfId="6" applyNumberFormat="1" applyFont="1" applyBorder="1" applyAlignment="1"/>
    <xf numFmtId="0" fontId="3" fillId="0" borderId="37" xfId="5" applyNumberFormat="1" applyFont="1" applyBorder="1" applyAlignment="1">
      <alignment horizontal="center"/>
    </xf>
    <xf numFmtId="0" fontId="3" fillId="0" borderId="27" xfId="5" applyNumberFormat="1" applyFont="1" applyBorder="1" applyAlignment="1">
      <alignment horizontal="center"/>
    </xf>
    <xf numFmtId="0" fontId="4" fillId="0" borderId="14" xfId="6" applyNumberFormat="1" applyFont="1" applyBorder="1" applyAlignment="1"/>
    <xf numFmtId="0" fontId="3" fillId="0" borderId="34" xfId="6" applyFont="1" applyBorder="1" applyAlignment="1">
      <alignment horizontal="centerContinuous"/>
    </xf>
    <xf numFmtId="0" fontId="3" fillId="0" borderId="26" xfId="6" applyFont="1" applyBorder="1" applyAlignment="1">
      <alignment horizontal="centerContinuous"/>
    </xf>
    <xf numFmtId="0" fontId="4" fillId="0" borderId="34" xfId="6" applyNumberFormat="1" applyFont="1" applyBorder="1" applyAlignment="1"/>
    <xf numFmtId="0" fontId="4" fillId="0" borderId="26" xfId="6" applyNumberFormat="1" applyFont="1" applyBorder="1" applyAlignment="1"/>
    <xf numFmtId="0" fontId="4" fillId="3" borderId="12" xfId="6" applyFont="1" applyFill="1" applyBorder="1" applyAlignment="1">
      <alignment horizontal="left"/>
    </xf>
    <xf numFmtId="0" fontId="4" fillId="3" borderId="42" xfId="6" applyNumberFormat="1" applyFont="1" applyFill="1" applyBorder="1" applyAlignment="1"/>
    <xf numFmtId="0" fontId="4" fillId="3" borderId="2" xfId="6" applyNumberFormat="1" applyFont="1" applyFill="1" applyBorder="1" applyAlignment="1"/>
    <xf numFmtId="0" fontId="4" fillId="0" borderId="3" xfId="6" applyFont="1" applyFill="1" applyBorder="1" applyAlignment="1"/>
    <xf numFmtId="0" fontId="0" fillId="0" borderId="3" xfId="6" applyFont="1" applyBorder="1" applyAlignment="1"/>
    <xf numFmtId="0" fontId="0" fillId="0" borderId="26" xfId="6" applyFont="1" applyBorder="1" applyAlignment="1"/>
    <xf numFmtId="0" fontId="0" fillId="0" borderId="6" xfId="6" applyFont="1" applyBorder="1" applyAlignment="1"/>
    <xf numFmtId="0" fontId="4" fillId="0" borderId="6" xfId="6" applyFont="1" applyBorder="1" applyAlignment="1"/>
    <xf numFmtId="0" fontId="5" fillId="0" borderId="1" xfId="8" applyNumberFormat="1" applyFont="1" applyBorder="1" applyAlignment="1" applyProtection="1">
      <alignment horizontal="center"/>
      <protection locked="0"/>
    </xf>
    <xf numFmtId="0" fontId="4" fillId="0" borderId="12" xfId="6" applyFont="1" applyFill="1" applyBorder="1" applyAlignment="1">
      <alignment horizontal="left"/>
    </xf>
    <xf numFmtId="0" fontId="4" fillId="3" borderId="46" xfId="6" applyNumberFormat="1" applyFont="1" applyFill="1" applyBorder="1" applyAlignment="1"/>
    <xf numFmtId="3" fontId="4" fillId="0" borderId="47" xfId="6" applyNumberFormat="1" applyFont="1" applyBorder="1" applyAlignment="1" applyProtection="1">
      <protection locked="0"/>
    </xf>
    <xf numFmtId="3" fontId="4" fillId="3" borderId="47" xfId="6" applyNumberFormat="1" applyFont="1" applyFill="1" applyBorder="1" applyAlignment="1" applyProtection="1">
      <protection locked="0"/>
    </xf>
    <xf numFmtId="0" fontId="4" fillId="0" borderId="48" xfId="6" applyFont="1" applyBorder="1" applyAlignment="1">
      <alignment horizontal="center"/>
    </xf>
    <xf numFmtId="0" fontId="5" fillId="0" borderId="25" xfId="8" applyNumberFormat="1" applyFont="1" applyBorder="1" applyAlignment="1">
      <alignment horizontal="center"/>
    </xf>
    <xf numFmtId="0" fontId="4" fillId="0" borderId="49" xfId="14" applyNumberFormat="1" applyFont="1" applyBorder="1" applyAlignment="1" applyProtection="1">
      <alignment horizontal="centerContinuous"/>
    </xf>
    <xf numFmtId="3" fontId="4" fillId="0" borderId="50" xfId="15" applyNumberFormat="1" applyFont="1" applyFill="1" applyBorder="1" applyAlignment="1" applyProtection="1"/>
    <xf numFmtId="0" fontId="4" fillId="0" borderId="51" xfId="15" applyNumberFormat="1" applyFont="1" applyBorder="1" applyAlignment="1" applyProtection="1">
      <alignment horizontal="center"/>
    </xf>
    <xf numFmtId="0" fontId="4" fillId="0" borderId="51" xfId="15" applyFont="1" applyBorder="1" applyAlignment="1" applyProtection="1"/>
    <xf numFmtId="3" fontId="4" fillId="3" borderId="22" xfId="15" applyNumberFormat="1" applyFont="1" applyFill="1" applyBorder="1" applyAlignment="1" applyProtection="1"/>
    <xf numFmtId="3" fontId="4" fillId="0" borderId="22" xfId="15" applyNumberFormat="1" applyFont="1" applyFill="1" applyBorder="1" applyAlignment="1" applyProtection="1"/>
    <xf numFmtId="3" fontId="4" fillId="0" borderId="52" xfId="15" applyNumberFormat="1" applyFont="1" applyFill="1" applyBorder="1" applyAlignment="1" applyProtection="1"/>
    <xf numFmtId="3" fontId="4" fillId="3" borderId="52" xfId="15" applyNumberFormat="1" applyFont="1" applyFill="1" applyBorder="1" applyAlignment="1" applyProtection="1"/>
    <xf numFmtId="0" fontId="4" fillId="0" borderId="52" xfId="15" applyFont="1" applyBorder="1" applyAlignment="1" applyProtection="1"/>
    <xf numFmtId="3" fontId="0" fillId="0" borderId="5" xfId="0" applyNumberFormat="1" applyFont="1" applyBorder="1" applyAlignment="1"/>
    <xf numFmtId="0" fontId="4" fillId="3" borderId="1" xfId="4" applyNumberFormat="1" applyFont="1" applyFill="1" applyBorder="1" applyAlignment="1"/>
    <xf numFmtId="0" fontId="4" fillId="3" borderId="2" xfId="4" applyFont="1" applyFill="1" applyBorder="1" applyAlignment="1"/>
    <xf numFmtId="0" fontId="4" fillId="3" borderId="3" xfId="4" applyFont="1" applyFill="1" applyBorder="1" applyAlignment="1"/>
    <xf numFmtId="0" fontId="4" fillId="3" borderId="3" xfId="4" applyNumberFormat="1" applyFont="1" applyFill="1" applyBorder="1" applyAlignment="1"/>
    <xf numFmtId="0" fontId="4" fillId="3" borderId="0" xfId="4" applyFont="1" applyFill="1" applyAlignment="1"/>
    <xf numFmtId="0" fontId="4" fillId="3" borderId="1" xfId="0" applyNumberFormat="1" applyFont="1" applyFill="1" applyBorder="1" applyAlignment="1">
      <alignment horizontal="center"/>
    </xf>
    <xf numFmtId="0" fontId="4" fillId="3" borderId="1" xfId="0" applyNumberFormat="1" applyFont="1" applyFill="1" applyBorder="1" applyAlignment="1">
      <alignment horizontal="left"/>
    </xf>
    <xf numFmtId="0" fontId="4" fillId="3" borderId="6" xfId="0" applyNumberFormat="1" applyFont="1" applyFill="1" applyBorder="1" applyAlignment="1"/>
    <xf numFmtId="0" fontId="3" fillId="3" borderId="1" xfId="0" applyNumberFormat="1" applyFont="1" applyFill="1" applyBorder="1" applyAlignment="1">
      <alignment horizontal="center"/>
    </xf>
    <xf numFmtId="0" fontId="0" fillId="3" borderId="6" xfId="0" applyNumberFormat="1" applyFont="1" applyFill="1" applyBorder="1" applyAlignment="1"/>
    <xf numFmtId="3" fontId="3" fillId="3" borderId="1" xfId="0" applyNumberFormat="1" applyFont="1" applyFill="1" applyBorder="1" applyAlignment="1"/>
    <xf numFmtId="0" fontId="4" fillId="3" borderId="1" xfId="0" applyNumberFormat="1" applyFont="1" applyFill="1" applyBorder="1" applyAlignment="1"/>
    <xf numFmtId="0" fontId="4" fillId="3" borderId="7" xfId="0" applyNumberFormat="1" applyFont="1" applyFill="1" applyBorder="1" applyAlignment="1"/>
    <xf numFmtId="0" fontId="0" fillId="3" borderId="1" xfId="0" applyNumberFormat="1" applyFont="1" applyFill="1" applyBorder="1" applyAlignment="1"/>
    <xf numFmtId="0" fontId="0" fillId="0" borderId="3" xfId="0" applyNumberFormat="1" applyFill="1" applyBorder="1" applyAlignment="1">
      <alignment horizontal="center"/>
    </xf>
    <xf numFmtId="0" fontId="0" fillId="0" borderId="0" xfId="0" applyNumberFormat="1" applyFill="1" applyBorder="1" applyAlignment="1"/>
    <xf numFmtId="3" fontId="0" fillId="0" borderId="0" xfId="0" applyNumberFormat="1" applyFont="1" applyFill="1" applyBorder="1" applyAlignment="1"/>
    <xf numFmtId="3" fontId="0" fillId="0" borderId="0" xfId="0" applyNumberFormat="1" applyFill="1" applyBorder="1" applyAlignment="1"/>
    <xf numFmtId="0" fontId="0" fillId="0" borderId="3" xfId="0" applyNumberFormat="1" applyBorder="1" applyAlignment="1">
      <alignment horizontal="center"/>
    </xf>
    <xf numFmtId="0" fontId="0" fillId="0" borderId="10" xfId="0" applyNumberFormat="1" applyFont="1" applyBorder="1" applyAlignment="1">
      <alignment horizontal="center"/>
    </xf>
    <xf numFmtId="0" fontId="0" fillId="0" borderId="53" xfId="0" applyNumberFormat="1" applyFont="1" applyBorder="1" applyAlignment="1">
      <alignment horizontal="center"/>
    </xf>
    <xf numFmtId="3" fontId="0" fillId="0" borderId="10" xfId="0" applyNumberFormat="1" applyFont="1" applyBorder="1" applyAlignment="1" applyProtection="1">
      <protection locked="0"/>
    </xf>
    <xf numFmtId="3" fontId="0" fillId="0" borderId="10" xfId="0" applyNumberFormat="1" applyFont="1" applyFill="1" applyBorder="1" applyAlignment="1" applyProtection="1">
      <protection locked="0"/>
    </xf>
    <xf numFmtId="3" fontId="0" fillId="3" borderId="50" xfId="0" applyNumberFormat="1" applyFont="1" applyFill="1" applyBorder="1" applyAlignment="1"/>
    <xf numFmtId="3" fontId="0" fillId="0" borderId="0" xfId="0" applyNumberFormat="1" applyFont="1" applyBorder="1" applyAlignment="1"/>
    <xf numFmtId="0" fontId="2" fillId="0" borderId="26" xfId="0" applyNumberFormat="1" applyFont="1" applyBorder="1" applyAlignment="1">
      <alignment horizontal="centerContinuous"/>
    </xf>
    <xf numFmtId="0" fontId="2" fillId="0" borderId="0" xfId="0" applyNumberFormat="1" applyFont="1" applyBorder="1" applyAlignment="1">
      <alignment horizontal="centerContinuous"/>
    </xf>
    <xf numFmtId="3" fontId="2" fillId="0" borderId="0" xfId="0" applyFont="1" applyBorder="1" applyAlignment="1"/>
    <xf numFmtId="0" fontId="0" fillId="0" borderId="2" xfId="0" applyNumberFormat="1" applyFont="1" applyBorder="1" applyAlignment="1">
      <alignment horizontal="center"/>
    </xf>
    <xf numFmtId="0" fontId="0" fillId="0" borderId="0" xfId="0" applyNumberFormat="1" applyFont="1" applyBorder="1" applyAlignment="1">
      <alignment horizontal="center"/>
    </xf>
    <xf numFmtId="0" fontId="0" fillId="0" borderId="3" xfId="0" applyNumberFormat="1" applyBorder="1" applyAlignment="1"/>
    <xf numFmtId="0" fontId="0" fillId="0" borderId="26" xfId="0" applyNumberFormat="1" applyBorder="1" applyAlignment="1"/>
    <xf numFmtId="3" fontId="0" fillId="0" borderId="17" xfId="0" applyNumberFormat="1" applyFont="1" applyBorder="1" applyAlignment="1"/>
    <xf numFmtId="3" fontId="0" fillId="0" borderId="28" xfId="0" applyNumberFormat="1" applyFont="1" applyBorder="1" applyAlignment="1"/>
    <xf numFmtId="0" fontId="2" fillId="0" borderId="54" xfId="0" applyNumberFormat="1" applyFont="1" applyBorder="1" applyAlignment="1">
      <alignment horizontal="centerContinuous"/>
    </xf>
    <xf numFmtId="3" fontId="0" fillId="0" borderId="54" xfId="0" applyNumberFormat="1" applyFont="1" applyBorder="1" applyAlignment="1"/>
    <xf numFmtId="3" fontId="0" fillId="0" borderId="29" xfId="0" applyNumberFormat="1" applyFont="1" applyBorder="1" applyAlignment="1"/>
    <xf numFmtId="3" fontId="2" fillId="0" borderId="34" xfId="0" applyFont="1" applyBorder="1" applyAlignment="1"/>
    <xf numFmtId="3" fontId="0" fillId="0" borderId="13" xfId="0" applyNumberFormat="1" applyFont="1" applyBorder="1" applyAlignment="1"/>
    <xf numFmtId="3" fontId="3" fillId="0" borderId="14" xfId="0" applyNumberFormat="1" applyFont="1" applyBorder="1" applyAlignment="1">
      <alignment horizontal="centerContinuous"/>
    </xf>
    <xf numFmtId="0" fontId="2" fillId="0" borderId="14" xfId="0" applyNumberFormat="1" applyFont="1" applyBorder="1" applyAlignment="1">
      <alignment horizontal="centerContinuous"/>
    </xf>
    <xf numFmtId="3" fontId="0" fillId="0" borderId="14" xfId="0" applyNumberFormat="1" applyFont="1" applyBorder="1" applyAlignment="1"/>
    <xf numFmtId="3" fontId="0" fillId="0" borderId="15" xfId="0" applyNumberFormat="1" applyFont="1" applyBorder="1" applyAlignment="1"/>
    <xf numFmtId="3" fontId="3" fillId="0" borderId="6" xfId="0" applyFont="1" applyBorder="1" applyAlignment="1">
      <alignment horizontal="centerContinuous"/>
    </xf>
    <xf numFmtId="3" fontId="3" fillId="0" borderId="26" xfId="0" applyNumberFormat="1" applyFont="1" applyBorder="1" applyAlignment="1"/>
    <xf numFmtId="3" fontId="0" fillId="0" borderId="53" xfId="0" applyNumberFormat="1" applyFont="1" applyBorder="1" applyAlignment="1"/>
    <xf numFmtId="3" fontId="0" fillId="3" borderId="10" xfId="0" applyNumberFormat="1" applyFont="1" applyFill="1" applyBorder="1" applyAlignment="1"/>
    <xf numFmtId="0" fontId="0" fillId="0" borderId="0" xfId="0" applyNumberFormat="1" applyFont="1" applyBorder="1" applyAlignment="1"/>
    <xf numFmtId="0" fontId="2" fillId="0" borderId="55" xfId="0" applyNumberFormat="1" applyFont="1" applyBorder="1" applyAlignment="1">
      <alignment horizontal="centerContinuous"/>
    </xf>
    <xf numFmtId="3" fontId="0" fillId="0" borderId="17" xfId="0" applyBorder="1" applyAlignment="1">
      <alignment horizontal="centerContinuous"/>
    </xf>
    <xf numFmtId="3" fontId="0" fillId="0" borderId="28" xfId="0" applyBorder="1" applyAlignment="1">
      <alignment horizontal="centerContinuous"/>
    </xf>
    <xf numFmtId="3" fontId="2" fillId="0" borderId="54" xfId="0" applyFont="1" applyBorder="1" applyAlignment="1"/>
    <xf numFmtId="3" fontId="0" fillId="0" borderId="0" xfId="0" applyFont="1" applyBorder="1" applyAlignment="1">
      <alignment horizontal="centerContinuous"/>
    </xf>
    <xf numFmtId="3" fontId="0" fillId="0" borderId="54" xfId="0" applyFont="1" applyBorder="1" applyAlignment="1">
      <alignment horizontal="centerContinuous"/>
    </xf>
    <xf numFmtId="0" fontId="0" fillId="0" borderId="47" xfId="0" applyNumberFormat="1" applyFont="1" applyBorder="1" applyAlignment="1">
      <alignment horizontal="center"/>
    </xf>
    <xf numFmtId="0" fontId="0" fillId="0" borderId="51" xfId="0" applyNumberFormat="1" applyFont="1" applyBorder="1" applyAlignment="1">
      <alignment horizontal="center"/>
    </xf>
    <xf numFmtId="0" fontId="4" fillId="0" borderId="56" xfId="0" applyNumberFormat="1" applyFont="1" applyBorder="1" applyAlignment="1"/>
    <xf numFmtId="3" fontId="0" fillId="0" borderId="22" xfId="0" applyNumberFormat="1" applyFont="1" applyBorder="1" applyAlignment="1" applyProtection="1">
      <protection locked="0"/>
    </xf>
    <xf numFmtId="3" fontId="4" fillId="0" borderId="56" xfId="0" applyNumberFormat="1" applyFont="1" applyFill="1" applyBorder="1" applyAlignment="1"/>
    <xf numFmtId="3" fontId="0" fillId="0" borderId="22" xfId="0" applyNumberFormat="1" applyFont="1" applyFill="1" applyBorder="1" applyAlignment="1" applyProtection="1">
      <protection locked="0"/>
    </xf>
    <xf numFmtId="0" fontId="4" fillId="3" borderId="56" xfId="0" applyNumberFormat="1" applyFont="1" applyFill="1" applyBorder="1" applyAlignment="1">
      <alignment horizontal="center"/>
    </xf>
    <xf numFmtId="3" fontId="0" fillId="3" borderId="22" xfId="0" applyNumberFormat="1" applyFont="1" applyFill="1" applyBorder="1" applyAlignment="1" applyProtection="1">
      <protection locked="0"/>
    </xf>
    <xf numFmtId="0" fontId="3" fillId="3" borderId="56" xfId="0" applyNumberFormat="1" applyFont="1" applyFill="1" applyBorder="1" applyAlignment="1">
      <alignment horizontal="center"/>
    </xf>
    <xf numFmtId="0" fontId="4" fillId="0" borderId="56" xfId="8" applyFont="1" applyBorder="1" applyAlignment="1"/>
    <xf numFmtId="0" fontId="4" fillId="0" borderId="56" xfId="8" applyNumberFormat="1" applyFont="1" applyBorder="1" applyAlignment="1"/>
    <xf numFmtId="3" fontId="0" fillId="3" borderId="57" xfId="0" applyNumberFormat="1" applyFont="1" applyFill="1" applyBorder="1" applyAlignment="1"/>
    <xf numFmtId="0" fontId="4" fillId="3" borderId="48" xfId="0" applyNumberFormat="1" applyFont="1" applyFill="1" applyBorder="1" applyAlignment="1"/>
    <xf numFmtId="0" fontId="4" fillId="3" borderId="49" xfId="0" applyNumberFormat="1" applyFont="1" applyFill="1" applyBorder="1" applyAlignment="1"/>
    <xf numFmtId="3" fontId="0" fillId="3" borderId="48" xfId="0" applyNumberFormat="1" applyFont="1" applyFill="1" applyBorder="1" applyAlignment="1"/>
    <xf numFmtId="3" fontId="0" fillId="3" borderId="58" xfId="0" applyNumberFormat="1" applyFont="1" applyFill="1" applyBorder="1" applyAlignment="1"/>
    <xf numFmtId="0" fontId="2" fillId="0" borderId="17" xfId="0" applyNumberFormat="1" applyFont="1" applyBorder="1" applyAlignment="1">
      <alignment horizontal="centerContinuous"/>
    </xf>
    <xf numFmtId="0" fontId="0" fillId="0" borderId="22" xfId="0" applyNumberFormat="1" applyFont="1" applyBorder="1" applyAlignment="1">
      <alignment horizontal="center"/>
    </xf>
    <xf numFmtId="0" fontId="3" fillId="0" borderId="34" xfId="0" applyNumberFormat="1" applyFont="1" applyBorder="1" applyAlignment="1"/>
    <xf numFmtId="0" fontId="3" fillId="0" borderId="56" xfId="0" applyNumberFormat="1" applyFont="1" applyFill="1" applyBorder="1" applyAlignment="1"/>
    <xf numFmtId="3" fontId="3" fillId="0" borderId="56" xfId="0" applyNumberFormat="1" applyFont="1" applyFill="1" applyBorder="1" applyAlignment="1"/>
    <xf numFmtId="0" fontId="3" fillId="0" borderId="56" xfId="0" applyNumberFormat="1" applyFont="1" applyBorder="1" applyAlignment="1"/>
    <xf numFmtId="0" fontId="0" fillId="3" borderId="48" xfId="0" applyNumberFormat="1" applyFont="1" applyFill="1" applyBorder="1" applyAlignment="1"/>
    <xf numFmtId="0" fontId="0" fillId="3" borderId="49" xfId="0" applyNumberFormat="1" applyFont="1" applyFill="1" applyBorder="1" applyAlignment="1"/>
    <xf numFmtId="0" fontId="4" fillId="3" borderId="20" xfId="4" applyNumberFormat="1" applyFont="1" applyFill="1" applyBorder="1" applyAlignment="1"/>
    <xf numFmtId="0" fontId="4" fillId="3" borderId="21" xfId="4" applyFont="1" applyFill="1" applyBorder="1" applyAlignment="1"/>
    <xf numFmtId="0" fontId="4" fillId="0" borderId="37" xfId="4" applyFont="1" applyBorder="1" applyAlignment="1"/>
    <xf numFmtId="0" fontId="4" fillId="0" borderId="55" xfId="4" applyFont="1" applyBorder="1" applyAlignment="1"/>
    <xf numFmtId="0" fontId="4" fillId="0" borderId="17" xfId="4" applyBorder="1" applyAlignment="1"/>
    <xf numFmtId="0" fontId="4" fillId="0" borderId="28" xfId="4" applyBorder="1" applyAlignment="1"/>
    <xf numFmtId="0" fontId="4" fillId="0" borderId="34" xfId="4" applyFont="1" applyBorder="1" applyAlignment="1"/>
    <xf numFmtId="0" fontId="3" fillId="0" borderId="0" xfId="4" applyNumberFormat="1" applyFont="1" applyBorder="1" applyAlignment="1">
      <alignment horizontal="centerContinuous"/>
    </xf>
    <xf numFmtId="0" fontId="4" fillId="0" borderId="0" xfId="4" applyNumberFormat="1" applyFont="1" applyBorder="1" applyAlignment="1">
      <alignment horizontal="centerContinuous"/>
    </xf>
    <xf numFmtId="0" fontId="4" fillId="0" borderId="54" xfId="4" applyNumberFormat="1" applyFont="1" applyBorder="1" applyAlignment="1">
      <alignment horizontal="centerContinuous"/>
    </xf>
    <xf numFmtId="0" fontId="4" fillId="0" borderId="0" xfId="4" applyFont="1" applyBorder="1" applyAlignment="1">
      <alignment horizontal="centerContinuous"/>
    </xf>
    <xf numFmtId="0" fontId="4" fillId="0" borderId="47" xfId="4" applyNumberFormat="1" applyFont="1" applyBorder="1" applyAlignment="1">
      <alignment horizontal="center"/>
    </xf>
    <xf numFmtId="0" fontId="4" fillId="0" borderId="51" xfId="4" applyNumberFormat="1" applyFont="1" applyBorder="1" applyAlignment="1">
      <alignment horizontal="center"/>
    </xf>
    <xf numFmtId="0" fontId="4" fillId="0" borderId="56" xfId="4" applyNumberFormat="1" applyFont="1" applyBorder="1" applyAlignment="1"/>
    <xf numFmtId="3" fontId="4" fillId="0" borderId="47" xfId="4" applyNumberFormat="1" applyFont="1" applyBorder="1" applyAlignment="1" applyProtection="1">
      <protection locked="0"/>
    </xf>
    <xf numFmtId="3" fontId="4" fillId="0" borderId="51" xfId="4" applyNumberFormat="1" applyFont="1" applyBorder="1" applyAlignment="1"/>
    <xf numFmtId="0" fontId="4" fillId="0" borderId="56" xfId="4" applyFont="1" applyBorder="1" applyAlignment="1"/>
    <xf numFmtId="3" fontId="4" fillId="0" borderId="47" xfId="4" applyNumberFormat="1" applyFont="1" applyBorder="1" applyAlignment="1"/>
    <xf numFmtId="0" fontId="4" fillId="0" borderId="34" xfId="4" applyNumberFormat="1" applyFont="1" applyBorder="1" applyAlignment="1"/>
    <xf numFmtId="3" fontId="4" fillId="0" borderId="51" xfId="4" applyNumberFormat="1" applyFont="1" applyBorder="1" applyAlignment="1" applyProtection="1">
      <protection locked="0"/>
    </xf>
    <xf numFmtId="0" fontId="4" fillId="0" borderId="34" xfId="4" applyNumberFormat="1" applyFont="1" applyBorder="1" applyAlignment="1">
      <alignment horizontal="center"/>
    </xf>
    <xf numFmtId="3" fontId="4" fillId="0" borderId="51" xfId="4" applyNumberFormat="1" applyFont="1" applyFill="1" applyBorder="1" applyAlignment="1" applyProtection="1">
      <alignment horizontal="right"/>
      <protection locked="0"/>
    </xf>
    <xf numFmtId="3" fontId="4" fillId="0" borderId="51" xfId="4" applyNumberFormat="1" applyFont="1" applyBorder="1" applyAlignment="1" applyProtection="1">
      <alignment horizontal="right"/>
      <protection locked="0"/>
    </xf>
    <xf numFmtId="0" fontId="4" fillId="3" borderId="56" xfId="4" applyNumberFormat="1" applyFont="1" applyFill="1" applyBorder="1" applyAlignment="1"/>
    <xf numFmtId="0" fontId="4" fillId="3" borderId="34" xfId="4" applyFont="1" applyFill="1" applyBorder="1" applyAlignment="1"/>
    <xf numFmtId="0" fontId="4" fillId="3" borderId="0" xfId="4" applyFont="1" applyFill="1" applyBorder="1" applyAlignment="1"/>
    <xf numFmtId="3" fontId="4" fillId="3" borderId="51" xfId="4" applyNumberFormat="1" applyFont="1" applyFill="1" applyBorder="1" applyAlignment="1"/>
    <xf numFmtId="0" fontId="4" fillId="0" borderId="59" xfId="4" applyNumberFormat="1" applyFont="1" applyBorder="1" applyAlignment="1"/>
    <xf numFmtId="0" fontId="4" fillId="3" borderId="57" xfId="4" applyNumberFormat="1" applyFont="1" applyFill="1" applyBorder="1" applyAlignment="1"/>
    <xf numFmtId="0" fontId="4" fillId="3" borderId="48" xfId="4" applyNumberFormat="1" applyFont="1" applyFill="1" applyBorder="1" applyAlignment="1"/>
    <xf numFmtId="0" fontId="4" fillId="3" borderId="32" xfId="4" applyFont="1" applyFill="1" applyBorder="1" applyAlignment="1"/>
    <xf numFmtId="3" fontId="4" fillId="0" borderId="0" xfId="5" applyNumberFormat="1" applyFont="1" applyBorder="1" applyAlignment="1"/>
    <xf numFmtId="0" fontId="4" fillId="0" borderId="37" xfId="5" applyNumberFormat="1" applyFont="1" applyBorder="1" applyAlignment="1"/>
    <xf numFmtId="0" fontId="4" fillId="0" borderId="55" xfId="5" applyNumberFormat="1" applyFont="1" applyBorder="1" applyAlignment="1"/>
    <xf numFmtId="0" fontId="4" fillId="0" borderId="17" xfId="5" applyNumberFormat="1" applyFont="1" applyBorder="1" applyAlignment="1"/>
    <xf numFmtId="0" fontId="4" fillId="0" borderId="55" xfId="5" applyNumberFormat="1" applyFont="1" applyBorder="1" applyAlignment="1">
      <alignment horizontal="centerContinuous"/>
    </xf>
    <xf numFmtId="0" fontId="4" fillId="0" borderId="17" xfId="5" applyNumberFormat="1" applyFont="1" applyBorder="1" applyAlignment="1">
      <alignment horizontal="centerContinuous"/>
    </xf>
    <xf numFmtId="0" fontId="4" fillId="0" borderId="28" xfId="5" applyNumberFormat="1" applyFont="1" applyBorder="1" applyAlignment="1">
      <alignment horizontal="centerContinuous"/>
    </xf>
    <xf numFmtId="0" fontId="4" fillId="0" borderId="34" xfId="5" applyNumberFormat="1" applyFont="1" applyBorder="1" applyAlignment="1"/>
    <xf numFmtId="0" fontId="4" fillId="0" borderId="60" xfId="5" applyNumberFormat="1" applyFont="1" applyBorder="1" applyAlignment="1">
      <alignment horizontal="centerContinuous"/>
    </xf>
    <xf numFmtId="0" fontId="4" fillId="0" borderId="47" xfId="5" applyNumberFormat="1" applyFont="1" applyBorder="1" applyAlignment="1">
      <alignment horizontal="center"/>
    </xf>
    <xf numFmtId="0" fontId="4" fillId="3" borderId="56" xfId="8" applyFont="1" applyFill="1" applyBorder="1" applyAlignment="1"/>
    <xf numFmtId="0" fontId="4" fillId="3" borderId="47" xfId="5" applyNumberFormat="1" applyFont="1" applyFill="1" applyBorder="1" applyAlignment="1">
      <alignment horizontal="center"/>
    </xf>
    <xf numFmtId="164" fontId="4" fillId="0" borderId="47" xfId="5" applyNumberFormat="1" applyFont="1" applyBorder="1" applyAlignment="1" applyProtection="1">
      <protection locked="0"/>
    </xf>
    <xf numFmtId="0" fontId="4" fillId="0" borderId="57" xfId="8" applyNumberFormat="1" applyFont="1" applyBorder="1" applyAlignment="1"/>
    <xf numFmtId="0" fontId="4" fillId="0" borderId="48" xfId="8" applyNumberFormat="1" applyFont="1" applyBorder="1" applyAlignment="1" applyProtection="1">
      <protection locked="0"/>
    </xf>
    <xf numFmtId="3" fontId="4" fillId="0" borderId="32" xfId="5" applyNumberFormat="1" applyFont="1" applyBorder="1" applyAlignment="1" applyProtection="1">
      <protection locked="0"/>
    </xf>
    <xf numFmtId="164" fontId="4" fillId="0" borderId="48" xfId="5" applyNumberFormat="1" applyFont="1" applyBorder="1" applyAlignment="1" applyProtection="1">
      <protection locked="0"/>
    </xf>
    <xf numFmtId="3" fontId="4" fillId="0" borderId="48" xfId="5" applyNumberFormat="1" applyFont="1" applyBorder="1" applyAlignment="1" applyProtection="1">
      <protection locked="0"/>
    </xf>
    <xf numFmtId="164" fontId="4" fillId="0" borderId="58" xfId="5" applyNumberFormat="1" applyFont="1" applyBorder="1" applyAlignment="1" applyProtection="1">
      <protection locked="0"/>
    </xf>
    <xf numFmtId="0" fontId="4" fillId="0" borderId="27" xfId="5" applyNumberFormat="1" applyFont="1" applyBorder="1" applyAlignment="1"/>
    <xf numFmtId="3" fontId="4" fillId="0" borderId="55" xfId="5" applyNumberFormat="1" applyFont="1" applyBorder="1" applyAlignment="1">
      <alignment horizontal="centerContinuous"/>
    </xf>
    <xf numFmtId="164" fontId="4" fillId="0" borderId="17" xfId="5" applyBorder="1" applyAlignment="1">
      <alignment horizontal="centerContinuous"/>
    </xf>
    <xf numFmtId="3" fontId="4" fillId="0" borderId="17" xfId="5" applyNumberFormat="1" applyFont="1" applyBorder="1" applyAlignment="1">
      <alignment horizontal="centerContinuous"/>
    </xf>
    <xf numFmtId="164" fontId="4" fillId="0" borderId="28" xfId="5" applyBorder="1" applyAlignment="1">
      <alignment horizontal="centerContinuous"/>
    </xf>
    <xf numFmtId="164" fontId="4" fillId="0" borderId="60" xfId="5" applyFont="1" applyBorder="1" applyAlignment="1">
      <alignment horizontal="centerContinuous"/>
    </xf>
    <xf numFmtId="164" fontId="4" fillId="0" borderId="47" xfId="5" applyNumberFormat="1" applyFont="1" applyBorder="1" applyAlignment="1">
      <alignment horizontal="center"/>
    </xf>
    <xf numFmtId="0" fontId="4" fillId="3" borderId="56" xfId="5" applyNumberFormat="1" applyFont="1" applyFill="1" applyBorder="1" applyAlignment="1"/>
    <xf numFmtId="164" fontId="4" fillId="3" borderId="47" xfId="5" applyNumberFormat="1" applyFont="1" applyFill="1" applyBorder="1" applyAlignment="1">
      <alignment horizontal="center"/>
    </xf>
    <xf numFmtId="0" fontId="4" fillId="0" borderId="56" xfId="5" applyNumberFormat="1" applyFont="1" applyBorder="1" applyAlignment="1"/>
    <xf numFmtId="0" fontId="4" fillId="3" borderId="56" xfId="5" applyNumberFormat="1" applyFont="1" applyFill="1" applyBorder="1" applyAlignment="1">
      <alignment horizontal="center"/>
    </xf>
    <xf numFmtId="165" fontId="4" fillId="3" borderId="47" xfId="5" applyNumberFormat="1" applyFont="1" applyFill="1" applyBorder="1" applyAlignment="1"/>
    <xf numFmtId="0" fontId="4" fillId="3" borderId="56" xfId="8" applyNumberFormat="1" applyFont="1" applyFill="1" applyBorder="1" applyAlignment="1">
      <alignment horizontal="center"/>
    </xf>
    <xf numFmtId="164" fontId="4" fillId="3" borderId="47" xfId="5" applyNumberFormat="1" applyFont="1" applyFill="1" applyBorder="1" applyAlignment="1" applyProtection="1">
      <protection locked="0"/>
    </xf>
    <xf numFmtId="0" fontId="4" fillId="0" borderId="49" xfId="8" applyNumberFormat="1" applyFont="1" applyBorder="1" applyAlignment="1"/>
    <xf numFmtId="0" fontId="4" fillId="0" borderId="56" xfId="8" applyNumberFormat="1" applyFont="1" applyBorder="1" applyAlignment="1" applyProtection="1"/>
    <xf numFmtId="0" fontId="4" fillId="0" borderId="56" xfId="8" applyNumberFormat="1" applyFont="1" applyBorder="1" applyAlignment="1">
      <alignment horizontal="center"/>
    </xf>
    <xf numFmtId="0" fontId="4" fillId="0" borderId="57" xfId="8" applyFont="1" applyBorder="1" applyAlignment="1"/>
    <xf numFmtId="0" fontId="4" fillId="3" borderId="57" xfId="5" applyNumberFormat="1" applyFont="1" applyFill="1" applyBorder="1" applyAlignment="1"/>
    <xf numFmtId="0" fontId="4" fillId="3" borderId="48" xfId="5" applyNumberFormat="1" applyFont="1" applyFill="1" applyBorder="1" applyAlignment="1"/>
    <xf numFmtId="0" fontId="4" fillId="3" borderId="49" xfId="5" applyNumberFormat="1" applyFont="1" applyFill="1" applyBorder="1" applyAlignment="1"/>
    <xf numFmtId="3" fontId="4" fillId="3" borderId="48" xfId="5" applyNumberFormat="1" applyFont="1" applyFill="1" applyBorder="1" applyAlignment="1"/>
    <xf numFmtId="164" fontId="4" fillId="3" borderId="48" xfId="5" applyNumberFormat="1" applyFont="1" applyFill="1" applyBorder="1" applyAlignment="1"/>
    <xf numFmtId="164" fontId="4" fillId="3" borderId="58" xfId="5" applyNumberFormat="1" applyFont="1" applyFill="1" applyBorder="1" applyAlignment="1"/>
    <xf numFmtId="164" fontId="4" fillId="0" borderId="47" xfId="5" applyNumberFormat="1" applyFont="1" applyBorder="1" applyAlignment="1" applyProtection="1">
      <alignment horizontal="center"/>
      <protection locked="0"/>
    </xf>
    <xf numFmtId="0" fontId="4" fillId="3" borderId="56" xfId="8" applyNumberFormat="1" applyFont="1" applyFill="1" applyBorder="1" applyAlignment="1"/>
    <xf numFmtId="164" fontId="4" fillId="3" borderId="47" xfId="5" applyNumberFormat="1" applyFont="1" applyFill="1" applyBorder="1" applyAlignment="1"/>
    <xf numFmtId="0" fontId="4" fillId="0" borderId="57" xfId="5" applyNumberFormat="1" applyFont="1" applyBorder="1" applyAlignment="1"/>
    <xf numFmtId="0" fontId="4" fillId="0" borderId="48" xfId="5" applyNumberFormat="1" applyFont="1" applyBorder="1" applyAlignment="1"/>
    <xf numFmtId="0" fontId="4" fillId="0" borderId="49" xfId="5" applyNumberFormat="1" applyFont="1" applyBorder="1" applyAlignment="1"/>
    <xf numFmtId="3" fontId="4" fillId="0" borderId="48" xfId="5" applyNumberFormat="1" applyFont="1" applyBorder="1" applyAlignment="1"/>
    <xf numFmtId="164" fontId="4" fillId="0" borderId="48" xfId="5" applyNumberFormat="1" applyFont="1" applyBorder="1" applyAlignment="1"/>
    <xf numFmtId="164" fontId="4" fillId="0" borderId="58" xfId="5" applyNumberFormat="1" applyFont="1" applyBorder="1" applyAlignment="1"/>
    <xf numFmtId="0" fontId="4" fillId="0" borderId="0" xfId="6" applyFont="1" applyAlignment="1">
      <alignment horizontal="right"/>
    </xf>
    <xf numFmtId="0" fontId="10" fillId="0" borderId="0" xfId="6" applyNumberFormat="1" applyFont="1" applyAlignment="1">
      <alignment horizontal="left"/>
    </xf>
    <xf numFmtId="0" fontId="4" fillId="0" borderId="37" xfId="11" applyFont="1" applyBorder="1" applyAlignment="1" applyProtection="1"/>
    <xf numFmtId="0" fontId="4" fillId="0" borderId="55" xfId="11" applyFont="1" applyBorder="1" applyAlignment="1" applyProtection="1"/>
    <xf numFmtId="0" fontId="4" fillId="0" borderId="17" xfId="11" applyBorder="1" applyAlignment="1"/>
    <xf numFmtId="0" fontId="4" fillId="0" borderId="55" xfId="11" applyFont="1" applyBorder="1" applyAlignment="1"/>
    <xf numFmtId="0" fontId="4" fillId="0" borderId="55" xfId="11" applyNumberFormat="1" applyFont="1" applyBorder="1" applyAlignment="1">
      <alignment horizontal="centerContinuous"/>
    </xf>
    <xf numFmtId="0" fontId="4" fillId="0" borderId="17" xfId="11" applyNumberFormat="1" applyFont="1" applyBorder="1" applyAlignment="1">
      <alignment horizontal="centerContinuous"/>
    </xf>
    <xf numFmtId="0" fontId="4" fillId="0" borderId="61" xfId="11" applyNumberFormat="1" applyFont="1" applyBorder="1" applyAlignment="1">
      <alignment horizontal="center"/>
    </xf>
    <xf numFmtId="0" fontId="4" fillId="0" borderId="34" xfId="11" applyFont="1" applyBorder="1" applyAlignment="1" applyProtection="1"/>
    <xf numFmtId="0" fontId="4" fillId="0" borderId="51" xfId="11" applyNumberFormat="1" applyFont="1" applyBorder="1" applyAlignment="1">
      <alignment horizontal="center"/>
    </xf>
    <xf numFmtId="0" fontId="4" fillId="0" borderId="0" xfId="11" applyNumberFormat="1" applyFont="1" applyBorder="1" applyAlignment="1">
      <alignment horizontal="centerContinuous"/>
    </xf>
    <xf numFmtId="0" fontId="4" fillId="3" borderId="56" xfId="8" applyFont="1" applyFill="1" applyBorder="1" applyAlignment="1" applyProtection="1"/>
    <xf numFmtId="37" fontId="4" fillId="3" borderId="47" xfId="11" applyNumberFormat="1" applyFont="1" applyFill="1" applyBorder="1" applyAlignment="1"/>
    <xf numFmtId="37" fontId="4" fillId="0" borderId="47" xfId="11" applyNumberFormat="1" applyFont="1" applyBorder="1" applyAlignment="1"/>
    <xf numFmtId="0" fontId="4" fillId="0" borderId="57" xfId="8" applyNumberFormat="1" applyFont="1" applyBorder="1" applyAlignment="1" applyProtection="1"/>
    <xf numFmtId="0" fontId="4" fillId="0" borderId="48" xfId="8" applyNumberFormat="1" applyFont="1" applyBorder="1" applyAlignment="1" applyProtection="1"/>
    <xf numFmtId="37" fontId="4" fillId="0" borderId="48" xfId="11" applyNumberFormat="1" applyFont="1" applyBorder="1" applyAlignment="1" applyProtection="1">
      <protection locked="0"/>
    </xf>
    <xf numFmtId="37" fontId="4" fillId="0" borderId="48" xfId="11" applyNumberFormat="1" applyFont="1" applyBorder="1" applyAlignment="1"/>
    <xf numFmtId="37" fontId="4" fillId="0" borderId="58" xfId="11" applyNumberFormat="1" applyFont="1" applyBorder="1" applyAlignment="1"/>
    <xf numFmtId="0" fontId="4" fillId="0" borderId="0" xfId="11" applyFont="1" applyFill="1" applyBorder="1" applyAlignment="1"/>
    <xf numFmtId="3" fontId="4" fillId="0" borderId="55" xfId="11" applyNumberFormat="1" applyFont="1" applyBorder="1" applyAlignment="1"/>
    <xf numFmtId="3" fontId="4" fillId="0" borderId="55" xfId="11" applyNumberFormat="1" applyFont="1" applyBorder="1" applyAlignment="1">
      <alignment horizontal="centerContinuous"/>
    </xf>
    <xf numFmtId="3" fontId="4" fillId="0" borderId="17" xfId="11" applyNumberFormat="1" applyFont="1" applyBorder="1" applyAlignment="1">
      <alignment horizontal="centerContinuous"/>
    </xf>
    <xf numFmtId="3" fontId="4" fillId="0" borderId="61" xfId="11" applyNumberFormat="1" applyFont="1" applyBorder="1" applyAlignment="1">
      <alignment horizontal="center"/>
    </xf>
    <xf numFmtId="3" fontId="4" fillId="0" borderId="51" xfId="11" applyNumberFormat="1" applyFont="1" applyBorder="1" applyAlignment="1">
      <alignment horizontal="center"/>
    </xf>
    <xf numFmtId="0" fontId="4" fillId="3" borderId="56" xfId="5" applyNumberFormat="1" applyFont="1" applyFill="1" applyBorder="1" applyAlignment="1" applyProtection="1"/>
    <xf numFmtId="0" fontId="4" fillId="0" borderId="56" xfId="5" applyNumberFormat="1" applyFont="1" applyBorder="1" applyAlignment="1" applyProtection="1"/>
    <xf numFmtId="37" fontId="4" fillId="0" borderId="47" xfId="11" applyNumberFormat="1" applyFont="1" applyFill="1" applyBorder="1" applyAlignment="1"/>
    <xf numFmtId="0" fontId="4" fillId="0" borderId="62" xfId="5" applyNumberFormat="1" applyFont="1" applyBorder="1" applyAlignment="1" applyProtection="1"/>
    <xf numFmtId="0" fontId="4" fillId="3" borderId="56" xfId="5" applyNumberFormat="1" applyFont="1" applyFill="1" applyBorder="1" applyAlignment="1" applyProtection="1">
      <alignment horizontal="center"/>
    </xf>
    <xf numFmtId="0" fontId="4" fillId="3" borderId="56" xfId="8" applyNumberFormat="1" applyFont="1" applyFill="1" applyBorder="1" applyAlignment="1" applyProtection="1">
      <alignment horizontal="center"/>
    </xf>
    <xf numFmtId="0" fontId="4" fillId="0" borderId="56" xfId="8" applyFont="1" applyBorder="1" applyAlignment="1" applyProtection="1"/>
    <xf numFmtId="37" fontId="4" fillId="0" borderId="47" xfId="11" applyNumberFormat="1" applyFont="1" applyBorder="1" applyAlignment="1" applyProtection="1"/>
    <xf numFmtId="0" fontId="4" fillId="0" borderId="56" xfId="8" applyNumberFormat="1" applyFont="1" applyBorder="1" applyAlignment="1" applyProtection="1">
      <alignment horizontal="center"/>
    </xf>
    <xf numFmtId="0" fontId="4" fillId="3" borderId="57" xfId="5" applyNumberFormat="1" applyFont="1" applyFill="1" applyBorder="1" applyAlignment="1" applyProtection="1"/>
    <xf numFmtId="0" fontId="4" fillId="3" borderId="48" xfId="5" applyNumberFormat="1" applyFont="1" applyFill="1" applyBorder="1" applyAlignment="1" applyProtection="1"/>
    <xf numFmtId="37" fontId="4" fillId="3" borderId="48" xfId="11" applyNumberFormat="1" applyFont="1" applyFill="1" applyBorder="1" applyAlignment="1"/>
    <xf numFmtId="37" fontId="4" fillId="3" borderId="58" xfId="11" applyNumberFormat="1" applyFont="1" applyFill="1" applyBorder="1" applyAlignment="1"/>
    <xf numFmtId="3" fontId="4" fillId="0" borderId="51" xfId="11" applyNumberFormat="1" applyFont="1" applyBorder="1" applyAlignment="1"/>
    <xf numFmtId="0" fontId="4" fillId="3" borderId="56" xfId="8" applyNumberFormat="1" applyFont="1" applyFill="1" applyBorder="1" applyAlignment="1" applyProtection="1"/>
    <xf numFmtId="0" fontId="4" fillId="0" borderId="57" xfId="11" applyFont="1" applyBorder="1" applyAlignment="1" applyProtection="1"/>
    <xf numFmtId="0" fontId="4" fillId="0" borderId="48" xfId="11" applyFont="1" applyBorder="1" applyAlignment="1" applyProtection="1"/>
    <xf numFmtId="0" fontId="4" fillId="0" borderId="32" xfId="11" applyFont="1" applyBorder="1" applyAlignment="1"/>
    <xf numFmtId="165" fontId="4" fillId="3" borderId="48" xfId="5" applyNumberFormat="1" applyFont="1" applyFill="1" applyBorder="1" applyAlignment="1"/>
    <xf numFmtId="0" fontId="4" fillId="0" borderId="0" xfId="12" applyNumberFormat="1" applyBorder="1" applyProtection="1"/>
    <xf numFmtId="0" fontId="4" fillId="0" borderId="0" xfId="12" applyBorder="1" applyProtection="1"/>
    <xf numFmtId="0" fontId="4" fillId="0" borderId="37" xfId="12" applyNumberFormat="1" applyFont="1" applyBorder="1" applyAlignment="1" applyProtection="1"/>
    <xf numFmtId="0" fontId="4" fillId="0" borderId="55" xfId="12" applyNumberFormat="1" applyFont="1" applyBorder="1" applyAlignment="1" applyProtection="1"/>
    <xf numFmtId="0" fontId="4" fillId="0" borderId="17" xfId="12" applyNumberFormat="1" applyFont="1" applyBorder="1" applyAlignment="1"/>
    <xf numFmtId="0" fontId="4" fillId="0" borderId="55" xfId="12" applyNumberFormat="1" applyFont="1" applyBorder="1" applyAlignment="1"/>
    <xf numFmtId="0" fontId="4" fillId="0" borderId="55" xfId="12" applyFont="1" applyBorder="1" applyAlignment="1">
      <alignment horizontal="center"/>
    </xf>
    <xf numFmtId="0" fontId="4" fillId="0" borderId="61" xfId="12" applyFont="1" applyBorder="1" applyAlignment="1">
      <alignment horizontal="center"/>
    </xf>
    <xf numFmtId="0" fontId="4" fillId="0" borderId="34" xfId="12" applyNumberFormat="1" applyFont="1" applyBorder="1" applyAlignment="1" applyProtection="1"/>
    <xf numFmtId="0" fontId="4" fillId="0" borderId="0" xfId="12" applyNumberFormat="1" applyFont="1" applyBorder="1" applyAlignment="1">
      <alignment horizontal="centerContinuous"/>
    </xf>
    <xf numFmtId="0" fontId="4" fillId="0" borderId="51" xfId="12" applyFont="1" applyBorder="1" applyAlignment="1">
      <alignment horizontal="center"/>
    </xf>
    <xf numFmtId="0" fontId="4" fillId="3" borderId="47" xfId="12" applyNumberFormat="1" applyFont="1" applyFill="1" applyBorder="1" applyAlignment="1"/>
    <xf numFmtId="37" fontId="4" fillId="0" borderId="47" xfId="12" applyNumberFormat="1" applyFont="1" applyBorder="1" applyAlignment="1"/>
    <xf numFmtId="37" fontId="4" fillId="0" borderId="47" xfId="12" applyNumberFormat="1" applyFont="1" applyFill="1" applyBorder="1" applyAlignment="1"/>
    <xf numFmtId="37" fontId="4" fillId="0" borderId="48" xfId="12" applyNumberFormat="1" applyFont="1" applyFill="1" applyBorder="1" applyAlignment="1"/>
    <xf numFmtId="37" fontId="4" fillId="0" borderId="58" xfId="12" applyNumberFormat="1" applyFont="1" applyFill="1" applyBorder="1" applyAlignment="1"/>
    <xf numFmtId="0" fontId="4" fillId="0" borderId="63" xfId="5" applyNumberFormat="1" applyFont="1" applyBorder="1" applyAlignment="1" applyProtection="1"/>
    <xf numFmtId="37" fontId="4" fillId="3" borderId="47" xfId="12" applyNumberFormat="1" applyFont="1" applyFill="1" applyBorder="1" applyAlignment="1"/>
    <xf numFmtId="37" fontId="4" fillId="0" borderId="48" xfId="12" applyNumberFormat="1" applyFont="1" applyBorder="1" applyAlignment="1"/>
    <xf numFmtId="37" fontId="4" fillId="0" borderId="58" xfId="12" applyNumberFormat="1" applyFont="1" applyBorder="1" applyAlignment="1"/>
    <xf numFmtId="37" fontId="4" fillId="3" borderId="48" xfId="12" applyNumberFormat="1" applyFont="1" applyFill="1" applyBorder="1" applyAlignment="1"/>
    <xf numFmtId="37" fontId="4" fillId="3" borderId="58" xfId="12" applyNumberFormat="1" applyFont="1" applyFill="1" applyBorder="1" applyAlignment="1"/>
    <xf numFmtId="0" fontId="4" fillId="0" borderId="32" xfId="8" applyFont="1" applyBorder="1" applyAlignment="1" applyProtection="1"/>
    <xf numFmtId="0" fontId="4" fillId="0" borderId="39" xfId="12" applyNumberFormat="1" applyFont="1" applyFill="1" applyBorder="1" applyAlignment="1">
      <alignment horizontal="center"/>
    </xf>
    <xf numFmtId="0" fontId="4" fillId="0" borderId="58" xfId="12" applyNumberFormat="1" applyFont="1" applyFill="1" applyBorder="1" applyAlignment="1">
      <alignment horizontal="center"/>
    </xf>
    <xf numFmtId="0" fontId="4" fillId="0" borderId="0" xfId="12" applyNumberFormat="1" applyBorder="1"/>
    <xf numFmtId="3" fontId="4" fillId="3" borderId="47" xfId="12" applyNumberFormat="1" applyFont="1" applyFill="1" applyBorder="1" applyAlignment="1"/>
    <xf numFmtId="169" fontId="4" fillId="3" borderId="47" xfId="12" applyNumberFormat="1" applyFont="1" applyFill="1" applyBorder="1" applyAlignment="1"/>
    <xf numFmtId="169" fontId="4" fillId="0" borderId="47" xfId="12" applyNumberFormat="1" applyFont="1" applyBorder="1" applyAlignment="1" applyProtection="1">
      <protection locked="0"/>
    </xf>
    <xf numFmtId="37" fontId="4" fillId="0" borderId="48" xfId="12" applyNumberFormat="1" applyFont="1" applyBorder="1" applyAlignment="1" applyProtection="1">
      <protection locked="0"/>
    </xf>
    <xf numFmtId="169" fontId="4" fillId="0" borderId="48" xfId="12" applyNumberFormat="1" applyFont="1" applyBorder="1" applyAlignment="1" applyProtection="1">
      <protection locked="0"/>
    </xf>
    <xf numFmtId="169" fontId="4" fillId="0" borderId="58" xfId="12" applyNumberFormat="1" applyFont="1" applyBorder="1" applyAlignment="1" applyProtection="1">
      <protection locked="0"/>
    </xf>
    <xf numFmtId="0" fontId="4" fillId="0" borderId="0" xfId="12" applyBorder="1" applyAlignment="1"/>
    <xf numFmtId="165" fontId="4" fillId="3" borderId="47" xfId="12" applyNumberFormat="1" applyFont="1" applyFill="1" applyBorder="1" applyAlignment="1"/>
    <xf numFmtId="169" fontId="4" fillId="0" borderId="47" xfId="12" applyNumberFormat="1" applyFont="1" applyFill="1" applyBorder="1" applyAlignment="1" applyProtection="1">
      <protection locked="0"/>
    </xf>
    <xf numFmtId="0" fontId="4" fillId="0" borderId="65" xfId="8" applyNumberFormat="1" applyFont="1" applyBorder="1" applyAlignment="1"/>
    <xf numFmtId="37" fontId="4" fillId="0" borderId="64" xfId="12" applyNumberFormat="1" applyFont="1" applyBorder="1" applyAlignment="1" applyProtection="1">
      <protection locked="0"/>
    </xf>
    <xf numFmtId="169" fontId="4" fillId="0" borderId="64" xfId="12" applyNumberFormat="1" applyFont="1" applyBorder="1" applyAlignment="1" applyProtection="1">
      <protection locked="0"/>
    </xf>
    <xf numFmtId="169" fontId="4" fillId="3" borderId="47" xfId="12" applyNumberFormat="1" applyFont="1" applyFill="1" applyBorder="1" applyAlignment="1" applyProtection="1"/>
    <xf numFmtId="0" fontId="4" fillId="3" borderId="64" xfId="5" applyNumberFormat="1" applyFont="1" applyFill="1" applyBorder="1" applyAlignment="1" applyProtection="1"/>
    <xf numFmtId="0" fontId="4" fillId="3" borderId="65" xfId="5" applyNumberFormat="1" applyFont="1" applyFill="1" applyBorder="1" applyAlignment="1"/>
    <xf numFmtId="37" fontId="4" fillId="3" borderId="64" xfId="12" applyNumberFormat="1" applyFont="1" applyFill="1" applyBorder="1" applyAlignment="1"/>
    <xf numFmtId="169" fontId="4" fillId="3" borderId="64" xfId="12" applyNumberFormat="1" applyFont="1" applyFill="1" applyBorder="1" applyAlignment="1"/>
    <xf numFmtId="169" fontId="4" fillId="3" borderId="58" xfId="12" applyNumberFormat="1" applyFont="1" applyFill="1" applyBorder="1" applyAlignment="1"/>
    <xf numFmtId="169" fontId="4" fillId="3" borderId="47" xfId="12" applyNumberFormat="1" applyFont="1" applyFill="1" applyBorder="1" applyAlignment="1" applyProtection="1">
      <protection locked="0"/>
    </xf>
    <xf numFmtId="0" fontId="4" fillId="0" borderId="57" xfId="12" applyNumberFormat="1" applyFont="1" applyBorder="1" applyAlignment="1" applyProtection="1"/>
    <xf numFmtId="0" fontId="4" fillId="0" borderId="64" xfId="12" applyNumberFormat="1" applyFont="1" applyBorder="1" applyAlignment="1" applyProtection="1"/>
    <xf numFmtId="0" fontId="4" fillId="0" borderId="66" xfId="12" applyNumberFormat="1" applyFont="1" applyBorder="1" applyAlignment="1"/>
    <xf numFmtId="0" fontId="4" fillId="0" borderId="64" xfId="12" applyNumberFormat="1" applyFont="1" applyBorder="1" applyAlignment="1"/>
    <xf numFmtId="0" fontId="4" fillId="0" borderId="58" xfId="12" applyNumberFormat="1" applyFont="1" applyBorder="1" applyAlignment="1"/>
    <xf numFmtId="37" fontId="4" fillId="0" borderId="2" xfId="12" applyNumberFormat="1" applyFont="1" applyFill="1" applyBorder="1" applyAlignment="1"/>
    <xf numFmtId="37" fontId="4" fillId="0" borderId="2" xfId="12" applyNumberFormat="1" applyFont="1" applyBorder="1" applyAlignment="1" applyProtection="1">
      <protection locked="0"/>
    </xf>
    <xf numFmtId="0" fontId="4" fillId="0" borderId="37" xfId="13" applyFont="1" applyBorder="1" applyAlignment="1"/>
    <xf numFmtId="0" fontId="4" fillId="0" borderId="55" xfId="13" applyFont="1" applyBorder="1" applyAlignment="1"/>
    <xf numFmtId="0" fontId="4" fillId="0" borderId="17" xfId="13" applyBorder="1" applyAlignment="1"/>
    <xf numFmtId="0" fontId="4" fillId="0" borderId="55" xfId="13" applyNumberFormat="1" applyFont="1" applyFill="1" applyBorder="1" applyAlignment="1">
      <alignment horizontal="center"/>
    </xf>
    <xf numFmtId="0" fontId="4" fillId="0" borderId="61" xfId="13" applyNumberFormat="1" applyFont="1" applyFill="1" applyBorder="1" applyAlignment="1">
      <alignment horizontal="center"/>
    </xf>
    <xf numFmtId="0" fontId="4" fillId="0" borderId="34" xfId="13" applyFont="1" applyBorder="1" applyAlignment="1"/>
    <xf numFmtId="0" fontId="4" fillId="0" borderId="0" xfId="13" applyNumberFormat="1" applyFont="1" applyBorder="1" applyAlignment="1">
      <alignment horizontal="centerContinuous"/>
    </xf>
    <xf numFmtId="0" fontId="4" fillId="0" borderId="53" xfId="13" applyNumberFormat="1" applyFont="1" applyFill="1" applyBorder="1" applyAlignment="1">
      <alignment horizontal="center"/>
    </xf>
    <xf numFmtId="0" fontId="4" fillId="0" borderId="51" xfId="13" applyNumberFormat="1" applyFont="1" applyFill="1" applyBorder="1" applyAlignment="1">
      <alignment horizontal="center"/>
    </xf>
    <xf numFmtId="166" fontId="4" fillId="3" borderId="47" xfId="13" applyNumberFormat="1" applyFont="1" applyFill="1" applyBorder="1" applyAlignment="1"/>
    <xf numFmtId="166" fontId="4" fillId="0" borderId="47" xfId="13" applyNumberFormat="1" applyFont="1" applyFill="1" applyBorder="1" applyAlignment="1"/>
    <xf numFmtId="0" fontId="4" fillId="0" borderId="63" xfId="5" applyNumberFormat="1" applyFont="1" applyBorder="1" applyAlignment="1" applyProtection="1">
      <protection locked="0"/>
    </xf>
    <xf numFmtId="0" fontId="4" fillId="0" borderId="67" xfId="8" applyNumberFormat="1" applyFont="1" applyBorder="1" applyAlignment="1"/>
    <xf numFmtId="0" fontId="4" fillId="3" borderId="48" xfId="13" applyFont="1" applyFill="1" applyBorder="1" applyAlignment="1"/>
    <xf numFmtId="166" fontId="4" fillId="0" borderId="58" xfId="13" applyNumberFormat="1" applyFont="1" applyFill="1" applyBorder="1" applyAlignment="1"/>
    <xf numFmtId="166" fontId="4" fillId="0" borderId="68" xfId="13" applyNumberFormat="1" applyFont="1" applyFill="1" applyBorder="1" applyAlignment="1"/>
    <xf numFmtId="0" fontId="4" fillId="0" borderId="0" xfId="14" applyFont="1" applyFill="1" applyBorder="1" applyAlignment="1"/>
    <xf numFmtId="0" fontId="4" fillId="0" borderId="37" xfId="14" applyFont="1" applyBorder="1" applyAlignment="1"/>
    <xf numFmtId="0" fontId="4" fillId="0" borderId="55" xfId="14" applyFont="1" applyBorder="1" applyAlignment="1"/>
    <xf numFmtId="0" fontId="4" fillId="0" borderId="17" xfId="14" applyBorder="1" applyAlignment="1"/>
    <xf numFmtId="0" fontId="4" fillId="0" borderId="8" xfId="14" applyBorder="1" applyAlignment="1">
      <alignment horizontal="centerContinuous"/>
    </xf>
    <xf numFmtId="0" fontId="4" fillId="0" borderId="8" xfId="14" applyNumberFormat="1" applyFont="1" applyBorder="1" applyAlignment="1">
      <alignment horizontal="centerContinuous"/>
    </xf>
    <xf numFmtId="0" fontId="4" fillId="0" borderId="42" xfId="14" applyNumberFormat="1" applyFont="1" applyBorder="1" applyAlignment="1">
      <alignment horizontal="centerContinuous"/>
    </xf>
    <xf numFmtId="0" fontId="4" fillId="0" borderId="34" xfId="14" applyFont="1" applyBorder="1" applyAlignment="1"/>
    <xf numFmtId="0" fontId="4" fillId="0" borderId="0" xfId="14" applyNumberFormat="1" applyFont="1" applyBorder="1" applyAlignment="1">
      <alignment horizontal="centerContinuous"/>
    </xf>
    <xf numFmtId="0" fontId="8" fillId="0" borderId="51" xfId="14" applyNumberFormat="1" applyFont="1" applyBorder="1" applyAlignment="1">
      <alignment horizontal="center"/>
    </xf>
    <xf numFmtId="0" fontId="4" fillId="0" borderId="51" xfId="14" applyNumberFormat="1" applyFont="1" applyBorder="1" applyAlignment="1">
      <alignment horizontal="center"/>
    </xf>
    <xf numFmtId="0" fontId="4" fillId="3" borderId="47" xfId="14" applyFont="1" applyFill="1" applyBorder="1" applyAlignment="1"/>
    <xf numFmtId="3" fontId="4" fillId="0" borderId="47" xfId="14" applyNumberFormat="1" applyFont="1" applyBorder="1" applyAlignment="1" applyProtection="1">
      <protection locked="0"/>
    </xf>
    <xf numFmtId="3" fontId="4" fillId="0" borderId="47" xfId="14" applyNumberFormat="1" applyFont="1" applyFill="1" applyBorder="1" applyAlignment="1" applyProtection="1">
      <protection locked="0"/>
    </xf>
    <xf numFmtId="3" fontId="4" fillId="3" borderId="47" xfId="14" applyNumberFormat="1" applyFont="1" applyFill="1" applyBorder="1" applyAlignment="1"/>
    <xf numFmtId="0" fontId="4" fillId="0" borderId="64" xfId="8" applyNumberFormat="1" applyFont="1" applyBorder="1" applyAlignment="1"/>
    <xf numFmtId="3" fontId="4" fillId="0" borderId="64" xfId="14" applyNumberFormat="1" applyFont="1" applyBorder="1" applyAlignment="1" applyProtection="1">
      <protection locked="0"/>
    </xf>
    <xf numFmtId="3" fontId="4" fillId="0" borderId="58" xfId="14" applyNumberFormat="1" applyFont="1" applyBorder="1" applyAlignment="1" applyProtection="1">
      <protection locked="0"/>
    </xf>
    <xf numFmtId="3" fontId="4" fillId="0" borderId="22" xfId="14" applyNumberFormat="1" applyFont="1" applyBorder="1" applyAlignment="1" applyProtection="1">
      <protection locked="0"/>
    </xf>
    <xf numFmtId="3" fontId="4" fillId="0" borderId="39" xfId="14" applyNumberFormat="1" applyFont="1" applyBorder="1" applyAlignment="1" applyProtection="1">
      <protection locked="0"/>
    </xf>
    <xf numFmtId="3" fontId="4" fillId="3" borderId="22" xfId="14" applyNumberFormat="1" applyFont="1" applyFill="1" applyBorder="1" applyAlignment="1"/>
    <xf numFmtId="3" fontId="4" fillId="3" borderId="22" xfId="14" applyNumberFormat="1" applyFont="1" applyFill="1" applyBorder="1" applyAlignment="1" applyProtection="1">
      <protection locked="0"/>
    </xf>
    <xf numFmtId="0" fontId="4" fillId="3" borderId="64" xfId="5" applyNumberFormat="1" applyFont="1" applyFill="1" applyBorder="1" applyAlignment="1"/>
    <xf numFmtId="3" fontId="4" fillId="3" borderId="64" xfId="14" applyNumberFormat="1" applyFont="1" applyFill="1" applyBorder="1" applyAlignment="1"/>
    <xf numFmtId="3" fontId="4" fillId="0" borderId="22" xfId="14" applyNumberFormat="1" applyFont="1" applyFill="1" applyBorder="1" applyAlignment="1" applyProtection="1">
      <protection locked="0"/>
    </xf>
    <xf numFmtId="0" fontId="4" fillId="0" borderId="57" xfId="14" applyFont="1" applyBorder="1" applyAlignment="1"/>
    <xf numFmtId="0" fontId="4" fillId="0" borderId="64" xfId="14" applyFont="1" applyBorder="1" applyAlignment="1"/>
    <xf numFmtId="0" fontId="4" fillId="0" borderId="66" xfId="14" applyFont="1" applyBorder="1" applyAlignment="1"/>
    <xf numFmtId="3" fontId="4" fillId="0" borderId="64" xfId="14" applyNumberFormat="1" applyFont="1" applyBorder="1" applyAlignment="1"/>
    <xf numFmtId="3" fontId="4" fillId="0" borderId="58" xfId="14" applyNumberFormat="1" applyFont="1" applyBorder="1" applyAlignment="1"/>
    <xf numFmtId="3" fontId="3" fillId="0" borderId="18" xfId="14" applyNumberFormat="1" applyFont="1" applyBorder="1" applyAlignment="1">
      <alignment horizontal="centerContinuous"/>
    </xf>
    <xf numFmtId="3" fontId="3" fillId="0" borderId="8" xfId="14" applyNumberFormat="1" applyFont="1" applyBorder="1" applyAlignment="1">
      <alignment horizontal="centerContinuous"/>
    </xf>
    <xf numFmtId="3" fontId="3" fillId="0" borderId="42" xfId="14" applyNumberFormat="1" applyFont="1" applyBorder="1" applyAlignment="1">
      <alignment horizontal="centerContinuous"/>
    </xf>
    <xf numFmtId="3" fontId="4" fillId="0" borderId="51" xfId="14" applyNumberFormat="1" applyFont="1" applyBorder="1" applyAlignment="1"/>
    <xf numFmtId="3" fontId="4" fillId="0" borderId="51" xfId="14" applyNumberFormat="1" applyFont="1" applyBorder="1" applyAlignment="1">
      <alignment horizontal="center"/>
    </xf>
    <xf numFmtId="3" fontId="4" fillId="0" borderId="22" xfId="14" applyNumberFormat="1" applyFont="1" applyBorder="1" applyAlignment="1" applyProtection="1"/>
    <xf numFmtId="3" fontId="4" fillId="0" borderId="58" xfId="14" applyNumberFormat="1" applyFont="1" applyBorder="1" applyAlignment="1" applyProtection="1"/>
    <xf numFmtId="3" fontId="4" fillId="0" borderId="22" xfId="14" applyNumberFormat="1" applyFont="1" applyBorder="1" applyAlignment="1"/>
    <xf numFmtId="3" fontId="4" fillId="3" borderId="22" xfId="14" applyNumberFormat="1" applyFont="1" applyFill="1" applyBorder="1" applyAlignment="1" applyProtection="1"/>
    <xf numFmtId="3" fontId="4" fillId="0" borderId="53" xfId="15" applyNumberFormat="1" applyFont="1" applyFill="1" applyBorder="1" applyAlignment="1" applyProtection="1"/>
    <xf numFmtId="3" fontId="4" fillId="0" borderId="25" xfId="15" applyNumberFormat="1" applyFont="1" applyFill="1" applyBorder="1" applyAlignment="1" applyProtection="1"/>
    <xf numFmtId="0" fontId="4" fillId="0" borderId="0" xfId="4" applyFont="1" applyBorder="1" applyAlignment="1"/>
    <xf numFmtId="3" fontId="4" fillId="0" borderId="0" xfId="14" applyNumberFormat="1" applyFont="1" applyBorder="1" applyAlignment="1" applyProtection="1">
      <alignment horizontal="center"/>
    </xf>
    <xf numFmtId="0" fontId="4" fillId="0" borderId="0" xfId="15" applyNumberFormat="1" applyFont="1" applyBorder="1" applyAlignment="1" applyProtection="1">
      <alignment horizontal="center"/>
    </xf>
    <xf numFmtId="3" fontId="4" fillId="3" borderId="3" xfId="14" applyNumberFormat="1" applyFont="1" applyFill="1" applyBorder="1" applyAlignment="1"/>
    <xf numFmtId="3" fontId="4" fillId="0" borderId="14" xfId="14" applyNumberFormat="1" applyFont="1" applyBorder="1" applyAlignment="1" applyProtection="1">
      <alignment horizontal="center"/>
    </xf>
    <xf numFmtId="0" fontId="4" fillId="0" borderId="15" xfId="15" applyNumberFormat="1" applyFont="1" applyBorder="1" applyAlignment="1" applyProtection="1">
      <alignment horizontal="center"/>
    </xf>
    <xf numFmtId="0" fontId="0" fillId="3" borderId="1" xfId="0" applyNumberFormat="1" applyFill="1" applyBorder="1" applyAlignment="1">
      <alignment horizontal="left"/>
    </xf>
    <xf numFmtId="3" fontId="4" fillId="0" borderId="53" xfId="4" applyNumberFormat="1" applyFont="1" applyBorder="1" applyAlignment="1"/>
    <xf numFmtId="3" fontId="4" fillId="3" borderId="36" xfId="4" applyNumberFormat="1" applyFont="1" applyFill="1" applyBorder="1" applyAlignment="1"/>
    <xf numFmtId="0" fontId="4" fillId="3" borderId="12" xfId="4" applyFont="1" applyFill="1" applyBorder="1" applyAlignment="1"/>
    <xf numFmtId="0" fontId="4" fillId="3" borderId="8" xfId="4" applyFont="1" applyFill="1" applyBorder="1" applyAlignment="1"/>
    <xf numFmtId="0" fontId="0" fillId="3" borderId="18" xfId="0" applyNumberFormat="1" applyFill="1" applyBorder="1" applyAlignment="1">
      <alignment horizontal="left"/>
    </xf>
    <xf numFmtId="3" fontId="4" fillId="3" borderId="37" xfId="4" applyNumberFormat="1" applyFont="1" applyFill="1" applyBorder="1" applyAlignment="1"/>
    <xf numFmtId="3" fontId="4" fillId="3" borderId="55" xfId="4" applyNumberFormat="1" applyFont="1" applyFill="1" applyBorder="1" applyAlignment="1"/>
    <xf numFmtId="3" fontId="4" fillId="3" borderId="61" xfId="4" applyNumberFormat="1" applyFont="1" applyFill="1" applyBorder="1" applyAlignment="1"/>
    <xf numFmtId="3" fontId="4" fillId="3" borderId="38" xfId="4" applyNumberFormat="1" applyFont="1" applyFill="1" applyBorder="1" applyAlignment="1"/>
    <xf numFmtId="3" fontId="4" fillId="3" borderId="69" xfId="4" applyNumberFormat="1" applyFont="1" applyFill="1" applyBorder="1" applyAlignment="1"/>
    <xf numFmtId="0" fontId="4" fillId="3" borderId="1" xfId="7" applyFont="1" applyFill="1" applyBorder="1" applyAlignment="1"/>
    <xf numFmtId="0" fontId="4" fillId="3" borderId="1" xfId="7" applyNumberFormat="1" applyFont="1" applyFill="1" applyBorder="1" applyAlignment="1">
      <alignment horizontal="centerContinuous"/>
    </xf>
    <xf numFmtId="0" fontId="4" fillId="3" borderId="2" xfId="7" applyNumberFormat="1" applyFont="1" applyFill="1" applyBorder="1" applyAlignment="1">
      <alignment horizontal="centerContinuous"/>
    </xf>
    <xf numFmtId="0" fontId="4" fillId="3" borderId="2" xfId="7" applyFont="1" applyFill="1" applyBorder="1" applyAlignment="1"/>
    <xf numFmtId="0" fontId="4" fillId="3" borderId="21" xfId="7" applyFont="1" applyFill="1" applyBorder="1" applyAlignment="1"/>
    <xf numFmtId="0" fontId="4" fillId="3" borderId="0" xfId="7" applyFont="1" applyFill="1" applyBorder="1" applyAlignment="1"/>
    <xf numFmtId="0" fontId="4" fillId="3" borderId="3" xfId="7" applyFont="1" applyFill="1" applyBorder="1" applyAlignment="1"/>
    <xf numFmtId="0" fontId="4" fillId="0" borderId="0" xfId="13" applyFont="1" applyFill="1" applyBorder="1" applyAlignment="1"/>
    <xf numFmtId="0" fontId="4" fillId="0" borderId="2" xfId="8" applyFont="1" applyFill="1" applyBorder="1" applyAlignment="1"/>
    <xf numFmtId="0" fontId="4" fillId="0" borderId="2" xfId="8" applyNumberFormat="1" applyFont="1" applyFill="1" applyBorder="1" applyAlignment="1"/>
    <xf numFmtId="3" fontId="4" fillId="0" borderId="2" xfId="8" applyNumberFormat="1" applyFont="1" applyFill="1" applyBorder="1" applyAlignment="1"/>
    <xf numFmtId="0" fontId="4" fillId="0" borderId="0" xfId="8" applyFont="1" applyFill="1" applyAlignment="1"/>
    <xf numFmtId="3" fontId="4" fillId="0" borderId="0" xfId="8" applyNumberFormat="1" applyFont="1" applyFill="1" applyAlignment="1"/>
    <xf numFmtId="0" fontId="4" fillId="0" borderId="0" xfId="5" applyNumberFormat="1" applyFont="1" applyFill="1" applyAlignment="1"/>
    <xf numFmtId="0" fontId="13" fillId="0" borderId="0" xfId="8" applyNumberFormat="1" applyFont="1" applyFill="1" applyAlignment="1"/>
    <xf numFmtId="3" fontId="13" fillId="0" borderId="0" xfId="8" applyNumberFormat="1" applyFont="1" applyFill="1" applyAlignment="1"/>
    <xf numFmtId="37" fontId="4" fillId="0" borderId="2" xfId="11" applyNumberFormat="1" applyFont="1" applyBorder="1" applyAlignment="1" applyProtection="1">
      <protection locked="0"/>
    </xf>
    <xf numFmtId="37" fontId="4" fillId="0" borderId="70" xfId="11" applyNumberFormat="1" applyFont="1" applyBorder="1" applyAlignment="1" applyProtection="1">
      <protection locked="0"/>
    </xf>
    <xf numFmtId="0" fontId="4" fillId="0" borderId="0" xfId="11" applyFont="1" applyFill="1" applyBorder="1" applyAlignment="1" applyProtection="1"/>
    <xf numFmtId="3" fontId="4" fillId="0" borderId="0" xfId="11" applyNumberFormat="1" applyFont="1" applyFill="1" applyBorder="1" applyAlignment="1"/>
    <xf numFmtId="0" fontId="4" fillId="0" borderId="25" xfId="8" applyNumberFormat="1" applyFont="1" applyBorder="1" applyAlignment="1"/>
    <xf numFmtId="0" fontId="4" fillId="0" borderId="70" xfId="8" applyNumberFormat="1" applyFont="1" applyBorder="1" applyAlignment="1"/>
    <xf numFmtId="0" fontId="4" fillId="0" borderId="25" xfId="16" applyFont="1" applyBorder="1" applyAlignment="1"/>
    <xf numFmtId="0" fontId="4" fillId="3" borderId="2" xfId="5" applyNumberFormat="1" applyFont="1" applyFill="1" applyBorder="1" applyAlignment="1"/>
    <xf numFmtId="0" fontId="4" fillId="3" borderId="25" xfId="5" applyNumberFormat="1" applyFont="1" applyFill="1" applyBorder="1" applyAlignment="1"/>
    <xf numFmtId="0" fontId="4" fillId="0" borderId="25" xfId="17" applyFont="1" applyBorder="1" applyAlignment="1" applyProtection="1"/>
    <xf numFmtId="0" fontId="4" fillId="3" borderId="2" xfId="5" applyNumberFormat="1" applyFont="1" applyFill="1" applyBorder="1" applyAlignment="1" applyProtection="1"/>
    <xf numFmtId="0" fontId="4" fillId="3" borderId="25" xfId="5" applyNumberFormat="1" applyFont="1" applyFill="1" applyBorder="1" applyAlignment="1" applyProtection="1"/>
    <xf numFmtId="3" fontId="4" fillId="0" borderId="9" xfId="4" applyNumberFormat="1" applyFont="1" applyFill="1" applyBorder="1" applyAlignment="1" applyProtection="1">
      <alignment horizontal="right"/>
      <protection locked="0"/>
    </xf>
    <xf numFmtId="0" fontId="5" fillId="0" borderId="0" xfId="4" applyFont="1" applyBorder="1" applyAlignment="1" applyProtection="1">
      <alignment horizontal="center"/>
      <protection locked="0"/>
    </xf>
    <xf numFmtId="37" fontId="4" fillId="0" borderId="0" xfId="11" applyNumberFormat="1" applyFont="1" applyBorder="1" applyAlignment="1" applyProtection="1">
      <protection locked="0"/>
    </xf>
    <xf numFmtId="37" fontId="4" fillId="0" borderId="0" xfId="11" applyNumberFormat="1" applyFont="1" applyBorder="1" applyAlignment="1"/>
    <xf numFmtId="0" fontId="4" fillId="0" borderId="0" xfId="5" applyNumberFormat="1" applyFont="1" applyFill="1" applyBorder="1" applyAlignment="1" applyProtection="1"/>
    <xf numFmtId="0" fontId="4" fillId="0" borderId="0" xfId="5" applyNumberFormat="1" applyFont="1" applyFill="1" applyBorder="1" applyAlignment="1"/>
    <xf numFmtId="37" fontId="4" fillId="0" borderId="0" xfId="11" applyNumberFormat="1" applyFont="1" applyFill="1" applyBorder="1" applyAlignment="1"/>
    <xf numFmtId="14" fontId="4" fillId="0" borderId="0" xfId="17" applyNumberFormat="1" applyFont="1" applyAlignment="1">
      <alignment horizontal="right"/>
    </xf>
    <xf numFmtId="3" fontId="4" fillId="0" borderId="0" xfId="0" applyNumberFormat="1" applyFont="1" applyBorder="1" applyAlignment="1"/>
    <xf numFmtId="3" fontId="4" fillId="0" borderId="0" xfId="0" applyFont="1" applyBorder="1" applyAlignment="1"/>
    <xf numFmtId="0" fontId="5" fillId="0" borderId="0" xfId="0" applyNumberFormat="1" applyFont="1" applyAlignment="1">
      <alignment horizontal="centerContinuous"/>
    </xf>
    <xf numFmtId="0" fontId="5" fillId="3" borderId="0" xfId="0" applyNumberFormat="1" applyFont="1" applyFill="1" applyAlignment="1">
      <alignment horizontal="centerContinuous"/>
    </xf>
    <xf numFmtId="0" fontId="5" fillId="0" borderId="0" xfId="0" applyNumberFormat="1" applyFont="1" applyAlignment="1"/>
    <xf numFmtId="0" fontId="5" fillId="0" borderId="0" xfId="0" applyNumberFormat="1" applyFont="1" applyAlignment="1" applyProtection="1">
      <protection locked="0"/>
    </xf>
    <xf numFmtId="0" fontId="5" fillId="0" borderId="3" xfId="1" applyNumberFormat="1" applyFont="1" applyBorder="1" applyAlignment="1"/>
    <xf numFmtId="0" fontId="10" fillId="0" borderId="1" xfId="0" applyNumberFormat="1" applyFont="1" applyBorder="1" applyAlignment="1"/>
    <xf numFmtId="0" fontId="10" fillId="0" borderId="2" xfId="0" applyNumberFormat="1" applyFont="1" applyBorder="1" applyAlignment="1"/>
    <xf numFmtId="0" fontId="10" fillId="0" borderId="3" xfId="0" applyNumberFormat="1" applyFont="1" applyBorder="1" applyAlignment="1"/>
    <xf numFmtId="0" fontId="10" fillId="0" borderId="0" xfId="0" applyNumberFormat="1" applyFont="1" applyAlignment="1"/>
    <xf numFmtId="0" fontId="15" fillId="0" borderId="3" xfId="0" applyNumberFormat="1" applyFont="1" applyBorder="1" applyAlignment="1">
      <alignment horizontal="centerContinuous"/>
    </xf>
    <xf numFmtId="0" fontId="10" fillId="0" borderId="3" xfId="0" applyNumberFormat="1" applyFont="1" applyBorder="1" applyAlignment="1">
      <alignment horizontal="centerContinuous"/>
    </xf>
    <xf numFmtId="0" fontId="10" fillId="0" borderId="1" xfId="0" applyNumberFormat="1" applyFont="1" applyBorder="1" applyAlignment="1">
      <alignment horizontal="centerContinuous"/>
    </xf>
    <xf numFmtId="0" fontId="10" fillId="0" borderId="2" xfId="0" applyNumberFormat="1" applyFont="1" applyBorder="1" applyAlignment="1" applyProtection="1">
      <alignment horizontal="centerContinuous"/>
      <protection locked="0"/>
    </xf>
    <xf numFmtId="0" fontId="10" fillId="0" borderId="1" xfId="0" applyNumberFormat="1" applyFont="1" applyBorder="1" applyAlignment="1" applyProtection="1">
      <protection locked="0"/>
    </xf>
    <xf numFmtId="0" fontId="10" fillId="0" borderId="3" xfId="0" applyNumberFormat="1" applyFont="1" applyBorder="1" applyAlignment="1">
      <alignment horizontal="center"/>
    </xf>
    <xf numFmtId="0" fontId="10" fillId="0" borderId="3" xfId="0" applyNumberFormat="1" applyFont="1" applyBorder="1" applyAlignment="1" applyProtection="1">
      <alignment horizontal="centerContinuous"/>
      <protection locked="0"/>
    </xf>
    <xf numFmtId="0" fontId="10" fillId="0" borderId="1" xfId="0" applyNumberFormat="1" applyFont="1" applyBorder="1" applyAlignment="1">
      <alignment horizontal="center"/>
    </xf>
    <xf numFmtId="0" fontId="10" fillId="0" borderId="1" xfId="0" applyNumberFormat="1" applyFont="1" applyBorder="1" applyAlignment="1" applyProtection="1">
      <alignment horizontal="center"/>
      <protection locked="0"/>
    </xf>
    <xf numFmtId="0" fontId="10" fillId="0" borderId="3" xfId="0" applyNumberFormat="1" applyFont="1" applyBorder="1" applyAlignment="1" applyProtection="1">
      <alignment horizontal="center"/>
      <protection locked="0"/>
    </xf>
    <xf numFmtId="37" fontId="10" fillId="0" borderId="1" xfId="0" applyNumberFormat="1" applyFont="1" applyBorder="1" applyAlignment="1"/>
    <xf numFmtId="37" fontId="10" fillId="0" borderId="1" xfId="0" applyNumberFormat="1" applyFont="1" applyBorder="1" applyAlignment="1" applyProtection="1">
      <protection locked="0"/>
    </xf>
    <xf numFmtId="37" fontId="10" fillId="0" borderId="3" xfId="0" applyNumberFormat="1" applyFont="1" applyFill="1" applyBorder="1" applyAlignment="1" applyProtection="1">
      <protection locked="0"/>
    </xf>
    <xf numFmtId="37" fontId="10" fillId="0" borderId="10" xfId="0" applyNumberFormat="1" applyFont="1" applyBorder="1" applyAlignment="1"/>
    <xf numFmtId="37" fontId="10" fillId="0" borderId="63" xfId="0" applyNumberFormat="1" applyFont="1" applyFill="1" applyBorder="1" applyAlignment="1"/>
    <xf numFmtId="37" fontId="10" fillId="0" borderId="25" xfId="0" applyNumberFormat="1" applyFont="1" applyBorder="1" applyAlignment="1" applyProtection="1">
      <protection locked="0"/>
    </xf>
    <xf numFmtId="37" fontId="10" fillId="0" borderId="1" xfId="0" applyNumberFormat="1" applyFont="1" applyFill="1" applyBorder="1" applyAlignment="1"/>
    <xf numFmtId="37" fontId="10" fillId="0" borderId="25" xfId="0" applyNumberFormat="1" applyFont="1" applyBorder="1" applyAlignment="1"/>
    <xf numFmtId="0" fontId="10" fillId="0" borderId="0" xfId="0" applyNumberFormat="1" applyFont="1" applyBorder="1" applyAlignment="1"/>
    <xf numFmtId="37" fontId="10" fillId="0" borderId="3" xfId="0" applyNumberFormat="1" applyFont="1" applyFill="1" applyBorder="1" applyAlignment="1"/>
    <xf numFmtId="37" fontId="10" fillId="0" borderId="0" xfId="0" applyNumberFormat="1" applyFont="1" applyFill="1" applyBorder="1" applyAlignment="1"/>
    <xf numFmtId="37" fontId="10" fillId="0" borderId="3" xfId="0" applyNumberFormat="1" applyFont="1" applyBorder="1" applyAlignment="1"/>
    <xf numFmtId="37" fontId="10" fillId="0" borderId="0" xfId="0" applyNumberFormat="1" applyFont="1" applyBorder="1" applyAlignment="1"/>
    <xf numFmtId="3" fontId="10" fillId="0" borderId="2" xfId="0" applyNumberFormat="1" applyFont="1" applyBorder="1" applyAlignment="1"/>
    <xf numFmtId="3" fontId="10" fillId="0" borderId="0" xfId="0" applyNumberFormat="1" applyFont="1" applyBorder="1" applyAlignment="1"/>
    <xf numFmtId="3" fontId="10" fillId="0" borderId="0" xfId="0" applyFont="1" applyBorder="1" applyAlignment="1"/>
    <xf numFmtId="3" fontId="10" fillId="0" borderId="0" xfId="0" applyNumberFormat="1" applyFont="1" applyAlignment="1"/>
    <xf numFmtId="3" fontId="10" fillId="0" borderId="0" xfId="0" applyFont="1" applyAlignment="1"/>
    <xf numFmtId="0" fontId="10" fillId="0" borderId="37" xfId="0" applyNumberFormat="1" applyFont="1" applyBorder="1" applyAlignment="1" applyProtection="1">
      <protection locked="0"/>
    </xf>
    <xf numFmtId="0" fontId="10" fillId="0" borderId="28" xfId="0" applyNumberFormat="1" applyFont="1" applyBorder="1" applyAlignment="1" applyProtection="1">
      <protection locked="0"/>
    </xf>
    <xf numFmtId="0" fontId="10" fillId="0" borderId="34" xfId="0" applyNumberFormat="1" applyFont="1" applyBorder="1" applyAlignment="1" applyProtection="1">
      <alignment horizontal="centerContinuous"/>
      <protection locked="0"/>
    </xf>
    <xf numFmtId="0" fontId="10" fillId="0" borderId="54" xfId="0" applyNumberFormat="1" applyFont="1" applyBorder="1" applyAlignment="1" applyProtection="1">
      <alignment horizontal="centerContinuous"/>
      <protection locked="0"/>
    </xf>
    <xf numFmtId="0" fontId="10" fillId="0" borderId="56" xfId="0" applyNumberFormat="1" applyFont="1" applyBorder="1" applyAlignment="1">
      <alignment horizontal="center"/>
    </xf>
    <xf numFmtId="0" fontId="10" fillId="0" borderId="22" xfId="0" applyNumberFormat="1" applyFont="1" applyBorder="1" applyAlignment="1">
      <alignment horizontal="center"/>
    </xf>
    <xf numFmtId="0" fontId="10" fillId="0" borderId="38" xfId="0" applyNumberFormat="1" applyFont="1" applyBorder="1" applyAlignment="1" applyProtection="1">
      <alignment horizontal="center"/>
      <protection locked="0"/>
    </xf>
    <xf numFmtId="0" fontId="10" fillId="0" borderId="69" xfId="0" applyNumberFormat="1" applyFont="1" applyBorder="1" applyAlignment="1" applyProtection="1">
      <alignment horizontal="center"/>
      <protection locked="0"/>
    </xf>
    <xf numFmtId="0" fontId="10" fillId="0" borderId="64" xfId="0" applyNumberFormat="1" applyFont="1" applyBorder="1" applyAlignment="1"/>
    <xf numFmtId="0" fontId="10" fillId="0" borderId="66" xfId="0" applyNumberFormat="1" applyFont="1" applyBorder="1" applyAlignment="1"/>
    <xf numFmtId="0" fontId="10" fillId="0" borderId="0" xfId="1" applyNumberFormat="1" applyFont="1" applyBorder="1" applyAlignment="1"/>
    <xf numFmtId="0" fontId="10" fillId="0" borderId="36" xfId="0" applyNumberFormat="1" applyFont="1" applyBorder="1" applyAlignment="1"/>
    <xf numFmtId="0" fontId="10" fillId="0" borderId="0" xfId="1" applyNumberFormat="1" applyFont="1" applyAlignment="1"/>
    <xf numFmtId="3" fontId="10" fillId="0" borderId="1" xfId="0" applyNumberFormat="1" applyFont="1" applyBorder="1" applyAlignment="1"/>
    <xf numFmtId="3" fontId="15" fillId="0" borderId="3" xfId="0" applyNumberFormat="1" applyFont="1" applyBorder="1" applyAlignment="1">
      <alignment horizontal="centerContinuous"/>
    </xf>
    <xf numFmtId="3" fontId="10" fillId="0" borderId="3" xfId="0" applyNumberFormat="1" applyFont="1" applyBorder="1" applyAlignment="1"/>
    <xf numFmtId="3" fontId="10" fillId="0" borderId="1" xfId="0" applyNumberFormat="1" applyFont="1" applyBorder="1" applyAlignment="1">
      <alignment horizontal="center"/>
    </xf>
    <xf numFmtId="3" fontId="10" fillId="0" borderId="1" xfId="0" applyNumberFormat="1" applyFont="1" applyBorder="1" applyAlignment="1">
      <alignment horizontal="centerContinuous"/>
    </xf>
    <xf numFmtId="3" fontId="10" fillId="0" borderId="2" xfId="0" applyNumberFormat="1" applyFont="1" applyBorder="1" applyAlignment="1" applyProtection="1">
      <alignment horizontal="centerContinuous"/>
      <protection locked="0"/>
    </xf>
    <xf numFmtId="3" fontId="10" fillId="0" borderId="3" xfId="0" applyNumberFormat="1" applyFont="1" applyBorder="1" applyAlignment="1">
      <alignment horizontal="center"/>
    </xf>
    <xf numFmtId="3" fontId="10" fillId="0" borderId="3" xfId="0" applyNumberFormat="1" applyFont="1" applyBorder="1" applyAlignment="1">
      <alignment horizontal="centerContinuous"/>
    </xf>
    <xf numFmtId="3" fontId="10" fillId="0" borderId="1" xfId="0" applyFont="1" applyBorder="1" applyAlignment="1">
      <alignment horizontal="center"/>
    </xf>
    <xf numFmtId="3" fontId="10" fillId="0" borderId="3" xfId="0" applyFont="1" applyBorder="1" applyAlignment="1">
      <alignment horizontal="center"/>
    </xf>
    <xf numFmtId="3" fontId="10" fillId="0" borderId="3" xfId="0" applyNumberFormat="1" applyFont="1" applyBorder="1" applyAlignment="1" applyProtection="1">
      <alignment horizontal="center"/>
      <protection locked="0"/>
    </xf>
    <xf numFmtId="3" fontId="15" fillId="0" borderId="3" xfId="0" applyNumberFormat="1" applyFont="1" applyBorder="1" applyAlignment="1" applyProtection="1">
      <alignment horizontal="center"/>
      <protection locked="0"/>
    </xf>
    <xf numFmtId="37" fontId="10" fillId="0" borderId="3" xfId="0" applyNumberFormat="1" applyFont="1" applyBorder="1" applyAlignment="1" applyProtection="1">
      <protection locked="0"/>
    </xf>
    <xf numFmtId="37" fontId="10" fillId="0" borderId="33" xfId="0" applyNumberFormat="1" applyFont="1" applyBorder="1" applyAlignment="1"/>
    <xf numFmtId="37" fontId="10" fillId="0" borderId="3" xfId="1" applyNumberFormat="1" applyFont="1" applyBorder="1" applyAlignment="1" applyProtection="1">
      <protection locked="0"/>
    </xf>
    <xf numFmtId="0" fontId="10" fillId="0" borderId="0" xfId="17" applyFont="1" applyAlignment="1"/>
    <xf numFmtId="3" fontId="10" fillId="0" borderId="0" xfId="0" applyNumberFormat="1" applyFont="1" applyAlignment="1">
      <alignment horizontal="left"/>
    </xf>
    <xf numFmtId="0" fontId="10" fillId="0" borderId="0" xfId="0" applyNumberFormat="1" applyFont="1" applyFill="1" applyBorder="1" applyAlignment="1"/>
    <xf numFmtId="0" fontId="10" fillId="0" borderId="37" xfId="0" applyNumberFormat="1" applyFont="1" applyBorder="1" applyAlignment="1"/>
    <xf numFmtId="0" fontId="10" fillId="0" borderId="55" xfId="0" applyNumberFormat="1" applyFont="1" applyBorder="1" applyAlignment="1"/>
    <xf numFmtId="0" fontId="10" fillId="0" borderId="17" xfId="0" applyNumberFormat="1" applyFont="1" applyBorder="1" applyAlignment="1"/>
    <xf numFmtId="0" fontId="10" fillId="0" borderId="17" xfId="0" applyNumberFormat="1" applyFont="1" applyBorder="1" applyAlignment="1" applyProtection="1">
      <protection locked="0"/>
    </xf>
    <xf numFmtId="0" fontId="10" fillId="0" borderId="34" xfId="0" applyNumberFormat="1" applyFont="1" applyBorder="1" applyAlignment="1"/>
    <xf numFmtId="0" fontId="10" fillId="0" borderId="0" xfId="0" applyNumberFormat="1" applyFont="1" applyBorder="1" applyAlignment="1">
      <alignment horizontal="centerContinuous"/>
    </xf>
    <xf numFmtId="0" fontId="10" fillId="0" borderId="0" xfId="0" applyNumberFormat="1" applyFont="1" applyBorder="1" applyAlignment="1" applyProtection="1">
      <alignment horizontal="centerContinuous"/>
      <protection locked="0"/>
    </xf>
    <xf numFmtId="0" fontId="10" fillId="0" borderId="0" xfId="0" applyNumberFormat="1" applyFont="1" applyBorder="1" applyAlignment="1" applyProtection="1">
      <protection locked="0"/>
    </xf>
    <xf numFmtId="0" fontId="10" fillId="0" borderId="54" xfId="0" applyNumberFormat="1" applyFont="1" applyBorder="1" applyAlignment="1" applyProtection="1">
      <protection locked="0"/>
    </xf>
    <xf numFmtId="0" fontId="10" fillId="0" borderId="60" xfId="0" applyNumberFormat="1" applyFont="1" applyBorder="1" applyAlignment="1" applyProtection="1">
      <protection locked="0"/>
    </xf>
    <xf numFmtId="0" fontId="10" fillId="0" borderId="51" xfId="0" applyNumberFormat="1" applyFont="1" applyBorder="1" applyAlignment="1" applyProtection="1">
      <alignment horizontal="center"/>
      <protection locked="0"/>
    </xf>
    <xf numFmtId="0" fontId="10" fillId="0" borderId="56" xfId="0" applyNumberFormat="1" applyFont="1" applyBorder="1" applyAlignment="1"/>
    <xf numFmtId="37" fontId="10" fillId="0" borderId="22" xfId="0" applyNumberFormat="1" applyFont="1" applyBorder="1" applyAlignment="1" applyProtection="1">
      <protection locked="0"/>
    </xf>
    <xf numFmtId="0" fontId="10" fillId="0" borderId="56" xfId="0" applyNumberFormat="1" applyFont="1" applyBorder="1" applyAlignment="1">
      <alignment horizontal="right"/>
    </xf>
    <xf numFmtId="37" fontId="10" fillId="0" borderId="50" xfId="0" applyNumberFormat="1" applyFont="1" applyBorder="1" applyAlignment="1" applyProtection="1">
      <protection locked="0"/>
    </xf>
    <xf numFmtId="37" fontId="10" fillId="0" borderId="22" xfId="0" applyNumberFormat="1" applyFont="1" applyBorder="1" applyAlignment="1"/>
    <xf numFmtId="37" fontId="10" fillId="0" borderId="22" xfId="0" applyNumberFormat="1" applyFont="1" applyFill="1" applyBorder="1" applyAlignment="1"/>
    <xf numFmtId="0" fontId="10" fillId="0" borderId="57" xfId="0" applyNumberFormat="1" applyFont="1" applyBorder="1" applyAlignment="1"/>
    <xf numFmtId="37" fontId="10" fillId="0" borderId="64" xfId="0" applyNumberFormat="1" applyFont="1" applyBorder="1" applyAlignment="1"/>
    <xf numFmtId="3" fontId="10" fillId="0" borderId="55" xfId="0" applyNumberFormat="1" applyFont="1" applyBorder="1" applyAlignment="1"/>
    <xf numFmtId="3" fontId="10" fillId="0" borderId="17" xfId="0" applyNumberFormat="1" applyFont="1" applyBorder="1" applyAlignment="1"/>
    <xf numFmtId="3" fontId="10" fillId="0" borderId="17" xfId="0" applyFont="1" applyBorder="1" applyAlignment="1"/>
    <xf numFmtId="3" fontId="10" fillId="0" borderId="28" xfId="0" applyFont="1" applyBorder="1" applyAlignment="1"/>
    <xf numFmtId="3" fontId="10" fillId="0" borderId="0" xfId="0" applyNumberFormat="1" applyFont="1" applyBorder="1" applyAlignment="1">
      <alignment horizontal="centerContinuous"/>
    </xf>
    <xf numFmtId="3" fontId="10" fillId="0" borderId="0" xfId="0" applyNumberFormat="1" applyFont="1" applyBorder="1" applyAlignment="1" applyProtection="1">
      <alignment horizontal="centerContinuous"/>
      <protection locked="0"/>
    </xf>
    <xf numFmtId="3" fontId="10" fillId="0" borderId="54" xfId="0" applyNumberFormat="1" applyFont="1" applyBorder="1" applyAlignment="1" applyProtection="1">
      <alignment horizontal="centerContinuous"/>
      <protection locked="0"/>
    </xf>
    <xf numFmtId="3" fontId="10" fillId="0" borderId="54" xfId="0" applyFont="1" applyBorder="1" applyAlignment="1"/>
    <xf numFmtId="37" fontId="10" fillId="0" borderId="51" xfId="0" applyNumberFormat="1" applyFont="1" applyBorder="1" applyAlignment="1" applyProtection="1">
      <protection locked="0"/>
    </xf>
    <xf numFmtId="37" fontId="10" fillId="0" borderId="58" xfId="0" applyNumberFormat="1" applyFont="1" applyBorder="1" applyAlignment="1"/>
    <xf numFmtId="37" fontId="10" fillId="4" borderId="3" xfId="1" applyNumberFormat="1" applyFont="1" applyFill="1" applyBorder="1" applyAlignment="1"/>
    <xf numFmtId="37" fontId="10" fillId="4" borderId="10" xfId="0" applyNumberFormat="1" applyFont="1" applyFill="1" applyBorder="1" applyAlignment="1"/>
    <xf numFmtId="0" fontId="3" fillId="0" borderId="0" xfId="7" applyNumberFormat="1" applyFont="1" applyAlignment="1"/>
    <xf numFmtId="0" fontId="4" fillId="3" borderId="8" xfId="7" applyFont="1" applyFill="1" applyBorder="1" applyAlignment="1"/>
    <xf numFmtId="37" fontId="4" fillId="3" borderId="25" xfId="7" applyNumberFormat="1" applyFont="1" applyFill="1" applyBorder="1" applyAlignment="1" applyProtection="1">
      <protection locked="0"/>
    </xf>
    <xf numFmtId="37" fontId="4" fillId="3" borderId="19" xfId="7" applyNumberFormat="1" applyFont="1" applyFill="1" applyBorder="1" applyAlignment="1" applyProtection="1">
      <protection locked="0"/>
    </xf>
    <xf numFmtId="0" fontId="5" fillId="0" borderId="3" xfId="8" applyNumberFormat="1" applyFont="1" applyBorder="1" applyAlignment="1">
      <alignment horizontal="center"/>
    </xf>
    <xf numFmtId="3" fontId="4" fillId="3" borderId="25" xfId="14" applyNumberFormat="1" applyFont="1" applyFill="1" applyBorder="1" applyAlignment="1"/>
    <xf numFmtId="0" fontId="4" fillId="0" borderId="58" xfId="8" applyNumberFormat="1" applyFont="1" applyBorder="1" applyAlignment="1" applyProtection="1"/>
    <xf numFmtId="0" fontId="4" fillId="0" borderId="13" xfId="14" applyNumberFormat="1" applyFont="1" applyBorder="1" applyAlignment="1">
      <alignment horizontal="center"/>
    </xf>
    <xf numFmtId="0" fontId="4" fillId="0" borderId="0" xfId="14" applyNumberFormat="1" applyFont="1" applyAlignment="1">
      <alignment horizontal="center"/>
    </xf>
    <xf numFmtId="0" fontId="4" fillId="0" borderId="14" xfId="14" applyNumberFormat="1" applyFont="1" applyBorder="1" applyAlignment="1">
      <alignment horizontal="center"/>
    </xf>
    <xf numFmtId="3" fontId="4" fillId="0" borderId="14" xfId="14" applyNumberFormat="1" applyFont="1" applyBorder="1" applyAlignment="1">
      <alignment horizontal="center"/>
    </xf>
    <xf numFmtId="37" fontId="4" fillId="0" borderId="70" xfId="8" applyNumberFormat="1" applyFont="1" applyBorder="1" applyAlignment="1"/>
    <xf numFmtId="37" fontId="4" fillId="0" borderId="25" xfId="8" applyNumberFormat="1" applyFont="1" applyBorder="1" applyAlignment="1" applyProtection="1">
      <protection locked="0"/>
    </xf>
    <xf numFmtId="37" fontId="10" fillId="0" borderId="25" xfId="18" applyNumberFormat="1" applyFont="1" applyFill="1" applyBorder="1" applyAlignment="1" applyProtection="1">
      <protection locked="0"/>
    </xf>
    <xf numFmtId="167" fontId="4" fillId="0" borderId="0" xfId="16" applyNumberFormat="1" applyFont="1" applyFill="1" applyBorder="1" applyAlignment="1"/>
    <xf numFmtId="0" fontId="4" fillId="0" borderId="37" xfId="16" applyFont="1" applyBorder="1" applyAlignment="1"/>
    <xf numFmtId="0" fontId="4" fillId="0" borderId="55" xfId="16" applyFont="1" applyBorder="1" applyAlignment="1"/>
    <xf numFmtId="0" fontId="4" fillId="0" borderId="17" xfId="16" applyBorder="1" applyAlignment="1"/>
    <xf numFmtId="167" fontId="4" fillId="0" borderId="55" xfId="16" applyNumberFormat="1" applyFont="1" applyFill="1" applyBorder="1" applyAlignment="1">
      <alignment horizontal="center"/>
    </xf>
    <xf numFmtId="0" fontId="3" fillId="0" borderId="55" xfId="16" applyNumberFormat="1" applyFont="1" applyFill="1" applyBorder="1" applyAlignment="1">
      <alignment horizontal="centerContinuous"/>
    </xf>
    <xf numFmtId="0" fontId="4" fillId="0" borderId="17" xfId="16" applyNumberFormat="1" applyFont="1" applyFill="1" applyBorder="1" applyAlignment="1">
      <alignment horizontal="centerContinuous"/>
    </xf>
    <xf numFmtId="0" fontId="4" fillId="0" borderId="28" xfId="16" applyNumberFormat="1" applyFont="1" applyFill="1" applyBorder="1" applyAlignment="1">
      <alignment horizontal="centerContinuous"/>
    </xf>
    <xf numFmtId="0" fontId="4" fillId="0" borderId="34" xfId="16" applyFont="1" applyBorder="1" applyAlignment="1"/>
    <xf numFmtId="0" fontId="4" fillId="0" borderId="0" xfId="16" applyNumberFormat="1" applyFont="1" applyBorder="1" applyAlignment="1">
      <alignment horizontal="centerContinuous"/>
    </xf>
    <xf numFmtId="0" fontId="4" fillId="0" borderId="0" xfId="16" applyNumberFormat="1" applyFont="1" applyFill="1" applyBorder="1" applyAlignment="1">
      <alignment horizontal="centerContinuous"/>
    </xf>
    <xf numFmtId="0" fontId="4" fillId="0" borderId="54" xfId="16" applyNumberFormat="1" applyFont="1" applyFill="1" applyBorder="1" applyAlignment="1">
      <alignment horizontal="centerContinuous"/>
    </xf>
    <xf numFmtId="0" fontId="4" fillId="0" borderId="47" xfId="16" applyNumberFormat="1" applyFont="1" applyFill="1" applyBorder="1" applyAlignment="1">
      <alignment horizontal="center"/>
    </xf>
    <xf numFmtId="0" fontId="4" fillId="0" borderId="51" xfId="16" applyNumberFormat="1" applyFont="1" applyFill="1" applyBorder="1" applyAlignment="1">
      <alignment horizontal="center"/>
    </xf>
    <xf numFmtId="0" fontId="4" fillId="3" borderId="47" xfId="16" applyFont="1" applyFill="1" applyBorder="1" applyAlignment="1"/>
    <xf numFmtId="3" fontId="4" fillId="0" borderId="47" xfId="16" applyNumberFormat="1" applyFont="1" applyFill="1" applyBorder="1" applyAlignment="1"/>
    <xf numFmtId="3" fontId="4" fillId="3" borderId="47" xfId="16" applyNumberFormat="1" applyFont="1" applyFill="1" applyBorder="1" applyAlignment="1"/>
    <xf numFmtId="167" fontId="4" fillId="0" borderId="64" xfId="16" applyNumberFormat="1" applyFont="1" applyFill="1" applyBorder="1" applyAlignment="1"/>
    <xf numFmtId="3" fontId="4" fillId="0" borderId="64" xfId="16" applyNumberFormat="1" applyFont="1" applyFill="1" applyBorder="1" applyAlignment="1"/>
    <xf numFmtId="3" fontId="4" fillId="0" borderId="58" xfId="16" applyNumberFormat="1" applyFont="1" applyFill="1" applyBorder="1" applyAlignment="1"/>
    <xf numFmtId="0" fontId="4" fillId="0" borderId="55" xfId="16" applyNumberFormat="1" applyFont="1" applyFill="1" applyBorder="1" applyAlignment="1">
      <alignment horizontal="centerContinuous"/>
    </xf>
    <xf numFmtId="0" fontId="4" fillId="0" borderId="55" xfId="16" applyFont="1" applyFill="1" applyBorder="1" applyAlignment="1"/>
    <xf numFmtId="0" fontId="4" fillId="0" borderId="17" xfId="16" applyFill="1" applyBorder="1" applyAlignment="1"/>
    <xf numFmtId="0" fontId="4" fillId="0" borderId="28" xfId="16" applyFill="1" applyBorder="1" applyAlignment="1"/>
    <xf numFmtId="0" fontId="4" fillId="3" borderId="70" xfId="5" applyNumberFormat="1" applyFont="1" applyFill="1" applyBorder="1" applyAlignment="1"/>
    <xf numFmtId="167" fontId="4" fillId="3" borderId="64" xfId="16" applyNumberFormat="1" applyFont="1" applyFill="1" applyBorder="1" applyAlignment="1"/>
    <xf numFmtId="3" fontId="4" fillId="3" borderId="64" xfId="16" applyNumberFormat="1" applyFont="1" applyFill="1" applyBorder="1" applyAlignment="1"/>
    <xf numFmtId="3" fontId="4" fillId="3" borderId="58" xfId="16" applyNumberFormat="1" applyFont="1" applyFill="1" applyBorder="1" applyAlignment="1"/>
    <xf numFmtId="167" fontId="4" fillId="0" borderId="0" xfId="16" applyNumberFormat="1" applyFont="1" applyBorder="1" applyAlignment="1"/>
    <xf numFmtId="0" fontId="4" fillId="0" borderId="70" xfId="16" applyFont="1" applyBorder="1" applyAlignment="1"/>
    <xf numFmtId="0" fontId="4" fillId="0" borderId="0" xfId="17" applyFont="1" applyBorder="1" applyAlignment="1" applyProtection="1"/>
    <xf numFmtId="167" fontId="4" fillId="0" borderId="0" xfId="17" applyNumberFormat="1" applyFont="1" applyBorder="1" applyAlignment="1"/>
    <xf numFmtId="0" fontId="4" fillId="0" borderId="37" xfId="17" applyFont="1" applyBorder="1" applyAlignment="1" applyProtection="1"/>
    <xf numFmtId="0" fontId="4" fillId="0" borderId="55" xfId="17" applyFont="1" applyBorder="1" applyAlignment="1" applyProtection="1"/>
    <xf numFmtId="0" fontId="4" fillId="0" borderId="17" xfId="17" applyBorder="1" applyAlignment="1"/>
    <xf numFmtId="167" fontId="4" fillId="0" borderId="55" xfId="17" applyNumberFormat="1" applyFont="1" applyBorder="1" applyAlignment="1">
      <alignment horizontal="center"/>
    </xf>
    <xf numFmtId="0" fontId="4" fillId="0" borderId="55" xfId="17" applyFont="1" applyBorder="1" applyAlignment="1"/>
    <xf numFmtId="0" fontId="4" fillId="0" borderId="55" xfId="17" applyNumberFormat="1" applyFont="1" applyBorder="1" applyAlignment="1">
      <alignment horizontal="center"/>
    </xf>
    <xf numFmtId="0" fontId="4" fillId="0" borderId="61" xfId="17" applyNumberFormat="1" applyFont="1" applyBorder="1" applyAlignment="1">
      <alignment horizontal="center"/>
    </xf>
    <xf numFmtId="0" fontId="4" fillId="0" borderId="34" xfId="17" applyFont="1" applyBorder="1" applyAlignment="1" applyProtection="1"/>
    <xf numFmtId="0" fontId="4" fillId="0" borderId="0" xfId="17" applyNumberFormat="1" applyFont="1" applyBorder="1" applyAlignment="1">
      <alignment horizontal="centerContinuous"/>
    </xf>
    <xf numFmtId="0" fontId="4" fillId="0" borderId="51" xfId="17" applyNumberFormat="1" applyFont="1" applyBorder="1" applyAlignment="1">
      <alignment horizontal="center"/>
    </xf>
    <xf numFmtId="0" fontId="4" fillId="3" borderId="47" xfId="17" applyFont="1" applyFill="1" applyBorder="1" applyAlignment="1"/>
    <xf numFmtId="3" fontId="4" fillId="0" borderId="47" xfId="17" applyNumberFormat="1" applyFont="1" applyBorder="1" applyAlignment="1" applyProtection="1">
      <protection locked="0"/>
    </xf>
    <xf numFmtId="3" fontId="4" fillId="3" borderId="47" xfId="17" applyNumberFormat="1" applyFont="1" applyFill="1" applyBorder="1" applyAlignment="1" applyProtection="1">
      <protection locked="0"/>
    </xf>
    <xf numFmtId="167" fontId="4" fillId="0" borderId="64" xfId="17" applyNumberFormat="1" applyFont="1" applyFill="1" applyBorder="1" applyAlignment="1"/>
    <xf numFmtId="3" fontId="4" fillId="0" borderId="64" xfId="17" applyNumberFormat="1" applyFont="1" applyBorder="1" applyAlignment="1" applyProtection="1">
      <protection locked="0"/>
    </xf>
    <xf numFmtId="3" fontId="4" fillId="0" borderId="64" xfId="17" applyNumberFormat="1" applyFont="1" applyBorder="1" applyAlignment="1"/>
    <xf numFmtId="3" fontId="4" fillId="0" borderId="58" xfId="17" applyNumberFormat="1" applyFont="1" applyBorder="1" applyAlignment="1" applyProtection="1">
      <protection locked="0"/>
    </xf>
    <xf numFmtId="3" fontId="4" fillId="0" borderId="64" xfId="17" applyNumberFormat="1" applyFont="1" applyBorder="1" applyAlignment="1" applyProtection="1"/>
    <xf numFmtId="3" fontId="4" fillId="3" borderId="47" xfId="17" applyNumberFormat="1" applyFont="1" applyFill="1" applyBorder="1" applyAlignment="1"/>
    <xf numFmtId="0" fontId="4" fillId="0" borderId="56" xfId="8" applyNumberFormat="1" applyFont="1" applyFill="1" applyBorder="1" applyAlignment="1" applyProtection="1"/>
    <xf numFmtId="3" fontId="4" fillId="0" borderId="47" xfId="17" applyNumberFormat="1" applyFont="1" applyFill="1" applyBorder="1" applyAlignment="1" applyProtection="1">
      <protection locked="0"/>
    </xf>
    <xf numFmtId="0" fontId="4" fillId="0" borderId="65" xfId="8" applyNumberFormat="1" applyFont="1" applyFill="1" applyBorder="1" applyAlignment="1"/>
    <xf numFmtId="0" fontId="4" fillId="3" borderId="66" xfId="5" applyNumberFormat="1" applyFont="1" applyFill="1" applyBorder="1" applyAlignment="1" applyProtection="1"/>
    <xf numFmtId="167" fontId="4" fillId="3" borderId="64" xfId="17" applyNumberFormat="1" applyFont="1" applyFill="1" applyBorder="1" applyAlignment="1"/>
    <xf numFmtId="3" fontId="4" fillId="3" borderId="64" xfId="17" applyNumberFormat="1" applyFont="1" applyFill="1" applyBorder="1" applyAlignment="1"/>
    <xf numFmtId="3" fontId="4" fillId="3" borderId="64" xfId="17" applyNumberFormat="1" applyFont="1" applyFill="1" applyBorder="1" applyAlignment="1" applyProtection="1"/>
    <xf numFmtId="3" fontId="4" fillId="3" borderId="58" xfId="17" applyNumberFormat="1" applyFont="1" applyFill="1" applyBorder="1" applyAlignment="1"/>
    <xf numFmtId="0" fontId="4" fillId="0" borderId="66" xfId="17" applyFont="1" applyBorder="1" applyAlignment="1" applyProtection="1"/>
    <xf numFmtId="0" fontId="4" fillId="0" borderId="66" xfId="17" applyFont="1" applyBorder="1" applyAlignment="1"/>
    <xf numFmtId="167" fontId="4" fillId="0" borderId="64" xfId="17" applyNumberFormat="1" applyFont="1" applyBorder="1" applyAlignment="1"/>
    <xf numFmtId="0" fontId="4" fillId="0" borderId="58" xfId="17" applyFont="1" applyBorder="1" applyAlignment="1"/>
    <xf numFmtId="37" fontId="4" fillId="3" borderId="47" xfId="17" applyNumberFormat="1" applyFont="1" applyFill="1" applyBorder="1" applyAlignment="1"/>
    <xf numFmtId="37" fontId="4" fillId="0" borderId="47" xfId="17" applyNumberFormat="1" applyFont="1" applyFill="1" applyBorder="1" applyAlignment="1"/>
    <xf numFmtId="37" fontId="4" fillId="0" borderId="64" xfId="17" applyNumberFormat="1" applyFont="1" applyFill="1" applyBorder="1" applyAlignment="1"/>
    <xf numFmtId="37" fontId="4" fillId="0" borderId="58" xfId="17" applyNumberFormat="1" applyFont="1" applyFill="1" applyBorder="1" applyAlignment="1"/>
    <xf numFmtId="3" fontId="4" fillId="0" borderId="47" xfId="17" applyNumberFormat="1" applyFont="1" applyFill="1" applyBorder="1" applyAlignment="1"/>
    <xf numFmtId="0" fontId="4" fillId="0" borderId="56" xfId="8" applyNumberFormat="1" applyFont="1" applyFill="1" applyBorder="1" applyAlignment="1" applyProtection="1">
      <alignment horizontal="center"/>
    </xf>
    <xf numFmtId="37" fontId="4" fillId="3" borderId="64" xfId="17" applyNumberFormat="1" applyFont="1" applyFill="1" applyBorder="1" applyAlignment="1"/>
    <xf numFmtId="3" fontId="4" fillId="3" borderId="25" xfId="17" applyNumberFormat="1" applyFont="1" applyFill="1" applyBorder="1" applyAlignment="1"/>
    <xf numFmtId="3" fontId="4" fillId="0" borderId="45" xfId="0" applyNumberFormat="1" applyFont="1" applyBorder="1" applyAlignment="1" applyProtection="1">
      <alignment horizontal="left"/>
      <protection locked="0"/>
    </xf>
    <xf numFmtId="3" fontId="0" fillId="0" borderId="45" xfId="0" applyNumberFormat="1" applyBorder="1" applyAlignment="1" applyProtection="1">
      <alignment horizontal="left"/>
      <protection locked="0"/>
    </xf>
    <xf numFmtId="3" fontId="0" fillId="0" borderId="0" xfId="0" applyNumberFormat="1" applyFont="1" applyBorder="1" applyAlignment="1"/>
    <xf numFmtId="14" fontId="0" fillId="0" borderId="0" xfId="0" applyNumberFormat="1" applyFont="1" applyBorder="1" applyAlignment="1">
      <alignment horizontal="center"/>
    </xf>
    <xf numFmtId="3" fontId="10" fillId="0" borderId="45" xfId="0" applyNumberFormat="1" applyFont="1" applyBorder="1" applyAlignment="1" applyProtection="1">
      <protection locked="0"/>
    </xf>
    <xf numFmtId="14" fontId="4" fillId="0" borderId="45" xfId="0" applyNumberFormat="1" applyFont="1" applyBorder="1" applyAlignment="1" applyProtection="1">
      <alignment horizontal="center"/>
      <protection locked="0"/>
    </xf>
    <xf numFmtId="14" fontId="0" fillId="0" borderId="45" xfId="0" applyNumberFormat="1" applyFont="1" applyBorder="1" applyAlignment="1" applyProtection="1">
      <protection locked="0"/>
    </xf>
    <xf numFmtId="0" fontId="4" fillId="0" borderId="0" xfId="4" applyFont="1" applyBorder="1" applyAlignment="1"/>
    <xf numFmtId="14" fontId="4" fillId="0" borderId="0" xfId="4" applyNumberFormat="1" applyFont="1" applyBorder="1" applyAlignment="1">
      <alignment horizontal="right"/>
    </xf>
    <xf numFmtId="0" fontId="4" fillId="0" borderId="45" xfId="4" applyFont="1" applyBorder="1" applyAlignment="1"/>
    <xf numFmtId="14" fontId="4" fillId="0" borderId="45" xfId="4" applyNumberFormat="1" applyFont="1" applyBorder="1" applyAlignment="1">
      <alignment horizontal="right"/>
    </xf>
    <xf numFmtId="0" fontId="4" fillId="0" borderId="0" xfId="5" applyNumberFormat="1" applyFont="1" applyBorder="1" applyAlignment="1"/>
    <xf numFmtId="14" fontId="4" fillId="0" borderId="45" xfId="7" applyNumberFormat="1" applyFont="1" applyBorder="1" applyAlignment="1">
      <alignment horizontal="center"/>
    </xf>
    <xf numFmtId="0" fontId="4" fillId="0" borderId="45" xfId="7" applyFont="1" applyBorder="1" applyAlignment="1">
      <alignment horizontal="left"/>
    </xf>
    <xf numFmtId="0" fontId="4" fillId="0" borderId="63" xfId="8" applyNumberFormat="1" applyFont="1" applyBorder="1" applyAlignment="1">
      <alignment horizontal="center"/>
    </xf>
    <xf numFmtId="0" fontId="4" fillId="0" borderId="67" xfId="8" applyNumberFormat="1" applyFont="1" applyBorder="1" applyAlignment="1">
      <alignment horizontal="center"/>
    </xf>
    <xf numFmtId="0" fontId="4" fillId="0" borderId="0" xfId="9" applyFont="1" applyAlignment="1">
      <alignment horizontal="center"/>
    </xf>
    <xf numFmtId="14" fontId="4" fillId="0" borderId="0" xfId="14" applyNumberFormat="1" applyFont="1" applyAlignment="1">
      <alignment horizontal="right"/>
    </xf>
    <xf numFmtId="0" fontId="4" fillId="0" borderId="0" xfId="15" applyFont="1" applyAlignment="1" applyProtection="1"/>
    <xf numFmtId="14" fontId="4" fillId="0" borderId="0" xfId="15" applyNumberFormat="1" applyFont="1" applyAlignment="1" applyProtection="1">
      <alignment horizontal="center"/>
    </xf>
    <xf numFmtId="0" fontId="4" fillId="0" borderId="0" xfId="15" applyFont="1" applyAlignment="1">
      <alignment horizontal="left"/>
    </xf>
    <xf numFmtId="14" fontId="4" fillId="0" borderId="0" xfId="17" applyNumberFormat="1" applyFont="1" applyAlignment="1">
      <alignment horizontal="right"/>
    </xf>
    <xf numFmtId="0" fontId="4" fillId="0" borderId="0" xfId="17" applyFont="1" applyAlignment="1">
      <alignment horizontal="center"/>
    </xf>
    <xf numFmtId="3" fontId="4" fillId="0" borderId="0" xfId="3" applyNumberFormat="1" applyFont="1" applyAlignment="1">
      <alignment horizontal="center"/>
    </xf>
    <xf numFmtId="0" fontId="4" fillId="0" borderId="5" xfId="3" applyBorder="1" applyAlignment="1"/>
    <xf numFmtId="0" fontId="4" fillId="0" borderId="5" xfId="3" applyFont="1" applyBorder="1" applyAlignment="1"/>
    <xf numFmtId="0" fontId="4" fillId="0" borderId="5" xfId="3" applyNumberFormat="1" applyFont="1" applyBorder="1" applyAlignment="1">
      <alignment horizontal="center"/>
    </xf>
    <xf numFmtId="0" fontId="4" fillId="0" borderId="0" xfId="3" applyNumberFormat="1" applyFont="1" applyAlignment="1">
      <alignment horizontal="left" wrapText="1"/>
    </xf>
    <xf numFmtId="3" fontId="0" fillId="0" borderId="0" xfId="0" applyNumberFormat="1" applyFont="1" applyAlignment="1">
      <alignment horizontal="left" wrapText="1"/>
    </xf>
    <xf numFmtId="3" fontId="0" fillId="0" borderId="5" xfId="0" applyNumberFormat="1" applyFont="1" applyBorder="1" applyAlignment="1"/>
    <xf numFmtId="3" fontId="0" fillId="0" borderId="5" xfId="0" applyNumberFormat="1" applyBorder="1" applyAlignment="1"/>
    <xf numFmtId="0" fontId="3" fillId="0" borderId="0" xfId="7" applyNumberFormat="1" applyFont="1" applyAlignment="1">
      <alignment horizontal="right"/>
    </xf>
    <xf numFmtId="0" fontId="4" fillId="0" borderId="0" xfId="7" applyFont="1" applyBorder="1" applyAlignment="1">
      <alignment horizontal="left"/>
    </xf>
    <xf numFmtId="14" fontId="4" fillId="0" borderId="45" xfId="7" quotePrefix="1" applyNumberFormat="1" applyFont="1" applyBorder="1" applyAlignment="1">
      <alignment horizontal="center"/>
    </xf>
    <xf numFmtId="0" fontId="3" fillId="3" borderId="25" xfId="7" applyFont="1" applyFill="1" applyBorder="1" applyAlignment="1"/>
    <xf numFmtId="0" fontId="3" fillId="3" borderId="2" xfId="7" applyNumberFormat="1" applyFont="1" applyFill="1" applyBorder="1" applyAlignment="1">
      <alignment horizontal="center"/>
    </xf>
    <xf numFmtId="0" fontId="3" fillId="3" borderId="6" xfId="7" applyNumberFormat="1" applyFont="1" applyFill="1" applyBorder="1" applyAlignment="1">
      <alignment horizontal="centerContinuous"/>
    </xf>
    <xf numFmtId="0" fontId="3" fillId="3" borderId="10" xfId="7" applyNumberFormat="1" applyFont="1" applyFill="1" applyBorder="1" applyAlignment="1">
      <alignment horizontal="centerContinuous"/>
    </xf>
    <xf numFmtId="0" fontId="3" fillId="0" borderId="1" xfId="7" applyNumberFormat="1" applyFont="1" applyBorder="1" applyAlignment="1"/>
    <xf numFmtId="0" fontId="3" fillId="0" borderId="2" xfId="7" applyFont="1" applyBorder="1" applyAlignment="1"/>
    <xf numFmtId="0" fontId="4" fillId="3" borderId="12" xfId="7" applyFont="1" applyFill="1" applyBorder="1" applyAlignment="1"/>
    <xf numFmtId="0" fontId="4" fillId="3" borderId="42" xfId="7" applyFont="1" applyFill="1" applyBorder="1" applyAlignment="1"/>
    <xf numFmtId="0" fontId="4" fillId="0" borderId="1" xfId="7" applyNumberFormat="1" applyFont="1" applyBorder="1" applyAlignment="1"/>
    <xf numFmtId="0" fontId="4" fillId="3" borderId="10" xfId="7" applyFont="1" applyFill="1" applyBorder="1" applyAlignment="1"/>
    <xf numFmtId="37" fontId="4" fillId="0" borderId="9" xfId="7" applyNumberFormat="1" applyFont="1" applyBorder="1" applyAlignment="1" applyProtection="1">
      <protection locked="0"/>
    </xf>
    <xf numFmtId="37" fontId="4" fillId="3" borderId="16" xfId="7" applyNumberFormat="1" applyFont="1" applyFill="1" applyBorder="1" applyAlignment="1"/>
    <xf numFmtId="37" fontId="4" fillId="3" borderId="71" xfId="7" applyNumberFormat="1" applyFont="1" applyFill="1" applyBorder="1" applyAlignment="1"/>
    <xf numFmtId="0" fontId="4" fillId="3" borderId="63" xfId="7" applyFont="1" applyFill="1" applyBorder="1" applyAlignment="1"/>
    <xf numFmtId="0" fontId="4" fillId="3" borderId="53" xfId="7" applyFont="1" applyFill="1" applyBorder="1" applyAlignment="1"/>
    <xf numFmtId="37" fontId="4" fillId="0" borderId="50" xfId="7" applyNumberFormat="1" applyFont="1" applyBorder="1" applyAlignment="1" applyProtection="1"/>
    <xf numFmtId="37" fontId="4" fillId="0" borderId="63" xfId="7" applyNumberFormat="1" applyFont="1" applyFill="1" applyBorder="1" applyAlignment="1" applyProtection="1">
      <protection locked="0"/>
    </xf>
    <xf numFmtId="37" fontId="4" fillId="0" borderId="67" xfId="7" applyNumberFormat="1" applyFont="1" applyFill="1" applyBorder="1" applyAlignment="1" applyProtection="1">
      <protection locked="0"/>
    </xf>
    <xf numFmtId="37" fontId="4" fillId="0" borderId="12" xfId="7" applyNumberFormat="1" applyFont="1" applyFill="1" applyBorder="1" applyAlignment="1" applyProtection="1">
      <protection locked="0"/>
    </xf>
    <xf numFmtId="37" fontId="4" fillId="0" borderId="40" xfId="7" applyNumberFormat="1" applyFont="1" applyFill="1" applyBorder="1" applyAlignment="1" applyProtection="1">
      <protection locked="0"/>
    </xf>
    <xf numFmtId="0" fontId="3" fillId="0" borderId="66" xfId="7" applyNumberFormat="1" applyFont="1" applyBorder="1" applyAlignment="1"/>
    <xf numFmtId="37" fontId="4" fillId="0" borderId="50" xfId="7" applyNumberFormat="1" applyFont="1" applyBorder="1" applyAlignment="1"/>
    <xf numFmtId="0" fontId="3" fillId="0" borderId="6" xfId="7" applyFont="1" applyBorder="1" applyAlignment="1"/>
    <xf numFmtId="0" fontId="4" fillId="3" borderId="9" xfId="7" applyFont="1" applyFill="1" applyBorder="1" applyAlignment="1"/>
    <xf numFmtId="0" fontId="4" fillId="3" borderId="8" xfId="7" applyNumberFormat="1" applyFont="1" applyFill="1" applyBorder="1" applyAlignment="1"/>
    <xf numFmtId="0" fontId="3" fillId="3" borderId="8" xfId="7" applyFont="1" applyFill="1" applyBorder="1" applyAlignment="1"/>
    <xf numFmtId="0" fontId="3" fillId="3" borderId="40" xfId="7" applyFont="1" applyFill="1" applyBorder="1" applyAlignment="1"/>
    <xf numFmtId="0" fontId="4" fillId="3" borderId="18" xfId="7" applyFont="1" applyFill="1" applyBorder="1" applyAlignment="1"/>
    <xf numFmtId="37" fontId="4" fillId="3" borderId="8" xfId="7" applyNumberFormat="1" applyFont="1" applyFill="1" applyBorder="1" applyAlignment="1"/>
    <xf numFmtId="0" fontId="4" fillId="3" borderId="5" xfId="7" applyFont="1" applyFill="1" applyBorder="1" applyAlignment="1"/>
    <xf numFmtId="37" fontId="4" fillId="3" borderId="42" xfId="7" applyNumberFormat="1" applyFont="1" applyFill="1" applyBorder="1" applyAlignment="1"/>
    <xf numFmtId="0" fontId="3" fillId="0" borderId="3" xfId="7" applyNumberFormat="1" applyFont="1" applyBorder="1" applyAlignment="1"/>
    <xf numFmtId="0" fontId="3" fillId="0" borderId="0" xfId="7" applyFont="1" applyBorder="1" applyAlignment="1"/>
    <xf numFmtId="0" fontId="3" fillId="0" borderId="26" xfId="7" applyFont="1" applyBorder="1" applyAlignment="1"/>
    <xf numFmtId="37" fontId="4" fillId="0" borderId="63" xfId="7" applyNumberFormat="1" applyFont="1" applyBorder="1" applyAlignment="1" applyProtection="1">
      <protection locked="0"/>
    </xf>
    <xf numFmtId="0" fontId="4" fillId="3" borderId="25" xfId="7" applyFont="1" applyFill="1" applyBorder="1" applyAlignment="1"/>
    <xf numFmtId="0" fontId="4" fillId="3" borderId="13" xfId="7" applyFont="1" applyFill="1" applyBorder="1" applyAlignment="1"/>
    <xf numFmtId="0" fontId="4" fillId="3" borderId="14" xfId="7" applyFont="1" applyFill="1" applyBorder="1" applyAlignment="1"/>
    <xf numFmtId="0" fontId="4" fillId="0" borderId="52" xfId="7" applyFont="1" applyBorder="1" applyAlignment="1" applyProtection="1">
      <protection locked="0"/>
    </xf>
    <xf numFmtId="0" fontId="4" fillId="3" borderId="15" xfId="7" applyFont="1" applyFill="1" applyBorder="1" applyAlignment="1"/>
    <xf numFmtId="0" fontId="4" fillId="3" borderId="22" xfId="7" applyFont="1" applyFill="1" applyBorder="1" applyAlignment="1"/>
    <xf numFmtId="0" fontId="4" fillId="3" borderId="23" xfId="7" applyFont="1" applyFill="1" applyBorder="1" applyAlignment="1"/>
    <xf numFmtId="0" fontId="3" fillId="0" borderId="1" xfId="7" applyFont="1" applyBorder="1" applyAlignment="1"/>
    <xf numFmtId="0" fontId="3" fillId="0" borderId="2" xfId="7" applyNumberFormat="1" applyFont="1" applyBorder="1" applyAlignment="1"/>
    <xf numFmtId="0" fontId="3" fillId="0" borderId="2" xfId="7" applyFont="1" applyFill="1" applyBorder="1" applyAlignment="1"/>
    <xf numFmtId="0" fontId="4" fillId="0" borderId="21" xfId="7" applyFont="1" applyFill="1" applyBorder="1" applyAlignment="1"/>
    <xf numFmtId="0" fontId="4" fillId="0" borderId="67" xfId="7" applyFont="1" applyFill="1" applyBorder="1" applyAlignment="1"/>
    <xf numFmtId="0" fontId="4" fillId="0" borderId="67" xfId="7" applyFont="1" applyBorder="1" applyAlignment="1"/>
    <xf numFmtId="3" fontId="4" fillId="0" borderId="45" xfId="7" quotePrefix="1" applyNumberFormat="1" applyFont="1" applyBorder="1" applyAlignment="1">
      <alignment horizontal="left"/>
    </xf>
    <xf numFmtId="3" fontId="4" fillId="0" borderId="0" xfId="7" quotePrefix="1" applyNumberFormat="1" applyFont="1" applyAlignment="1"/>
  </cellXfs>
  <cellStyles count="20">
    <cellStyle name="Normal" xfId="0" builtinId="0"/>
    <cellStyle name="Normal 2" xfId="1"/>
    <cellStyle name="Normal 2 2" xfId="18"/>
    <cellStyle name="Normal 3" xfId="19"/>
    <cellStyle name="Normal_11" xfId="2"/>
    <cellStyle name="Normal_12" xfId="3"/>
    <cellStyle name="Normal_2_2A" xfId="4"/>
    <cellStyle name="Normal_3" xfId="5"/>
    <cellStyle name="Normal_4" xfId="6"/>
    <cellStyle name="Normal_4A" xfId="7"/>
    <cellStyle name="Normal_5" xfId="8"/>
    <cellStyle name="Normal_5A" xfId="9"/>
    <cellStyle name="Normal_5B" xfId="10"/>
    <cellStyle name="Normal_5C" xfId="11"/>
    <cellStyle name="Normal_6_6A" xfId="12"/>
    <cellStyle name="Normal_6C" xfId="13"/>
    <cellStyle name="Normal_7" xfId="14"/>
    <cellStyle name="Normal_7A" xfId="15"/>
    <cellStyle name="Normal_8_8B" xfId="16"/>
    <cellStyle name="Normal_8A_8C" xfId="17"/>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S112"/>
  <sheetViews>
    <sheetView tabSelected="1" showOutlineSymbols="0" zoomScale="70" zoomScaleNormal="70" workbookViewId="0"/>
  </sheetViews>
  <sheetFormatPr defaultColWidth="11.1796875" defaultRowHeight="15" x14ac:dyDescent="0.25"/>
  <cols>
    <col min="1" max="1" width="5" customWidth="1"/>
    <col min="2" max="2" width="23.36328125" customWidth="1"/>
    <col min="3" max="3" width="18.08984375" customWidth="1"/>
    <col min="6" max="6" width="11.1796875" customWidth="1"/>
    <col min="18" max="18" width="3.6328125" customWidth="1"/>
    <col min="19" max="19" width="5.81640625" customWidth="1"/>
    <col min="20" max="20" width="23.81640625" customWidth="1"/>
    <col min="21" max="21" width="18" customWidth="1"/>
    <col min="22" max="31" width="12.1796875" customWidth="1"/>
    <col min="32" max="32" width="2.90625" customWidth="1"/>
    <col min="33" max="33" width="5.6328125" customWidth="1"/>
    <col min="34" max="34" width="24.08984375" customWidth="1"/>
    <col min="35" max="35" width="16.36328125" customWidth="1"/>
    <col min="36" max="45" width="12.1796875" customWidth="1"/>
  </cols>
  <sheetData>
    <row r="1" spans="1:45" ht="23.1" customHeight="1" x14ac:dyDescent="0.25"/>
    <row r="2" spans="1:45" ht="23.1" customHeight="1" x14ac:dyDescent="0.3">
      <c r="S2" s="1" t="s">
        <v>361</v>
      </c>
      <c r="T2" s="2"/>
      <c r="U2" s="2"/>
      <c r="V2" s="2"/>
      <c r="W2" s="2"/>
      <c r="X2" s="2"/>
      <c r="Y2" s="2"/>
      <c r="Z2" s="2"/>
      <c r="AA2" s="2"/>
      <c r="AB2" s="2"/>
      <c r="AC2" s="484"/>
      <c r="AD2" s="484"/>
      <c r="AE2" s="483" t="s">
        <v>423</v>
      </c>
      <c r="AG2" s="1" t="s">
        <v>361</v>
      </c>
      <c r="AH2" s="2"/>
      <c r="AI2" s="2"/>
      <c r="AJ2" s="2"/>
      <c r="AK2" s="2"/>
      <c r="AL2" s="2"/>
      <c r="AM2" s="2"/>
      <c r="AN2" s="2"/>
      <c r="AO2" s="2"/>
      <c r="AP2" s="2"/>
      <c r="AQ2" s="484"/>
      <c r="AR2" s="484"/>
      <c r="AS2" s="483" t="s">
        <v>423</v>
      </c>
    </row>
    <row r="3" spans="1:45" ht="23.1" customHeight="1" x14ac:dyDescent="0.3">
      <c r="S3" s="1" t="s">
        <v>424</v>
      </c>
      <c r="T3" s="2"/>
      <c r="U3" s="2"/>
      <c r="V3" s="2"/>
      <c r="W3" s="2"/>
      <c r="X3" s="2"/>
      <c r="Y3" s="2"/>
      <c r="Z3" s="2"/>
      <c r="AA3" s="2"/>
      <c r="AB3" s="2"/>
      <c r="AC3" s="484"/>
      <c r="AD3" s="484"/>
      <c r="AE3" s="483" t="s">
        <v>425</v>
      </c>
      <c r="AG3" s="1" t="s">
        <v>424</v>
      </c>
      <c r="AH3" s="2"/>
      <c r="AI3" s="2"/>
      <c r="AJ3" s="2"/>
      <c r="AK3" s="2"/>
      <c r="AL3" s="2"/>
      <c r="AM3" s="2"/>
      <c r="AN3" s="2"/>
      <c r="AO3" s="2"/>
      <c r="AP3" s="2"/>
      <c r="AQ3" s="484"/>
      <c r="AR3" s="484"/>
      <c r="AS3" s="483" t="s">
        <v>446</v>
      </c>
    </row>
    <row r="4" spans="1:45" ht="23.1" customHeight="1" x14ac:dyDescent="0.3">
      <c r="A4" s="1" t="s">
        <v>361</v>
      </c>
      <c r="B4" s="485"/>
      <c r="C4" s="485"/>
      <c r="D4" s="485"/>
      <c r="E4" s="485"/>
      <c r="F4" s="485"/>
      <c r="G4" s="485"/>
      <c r="H4" s="485"/>
      <c r="I4" s="485"/>
      <c r="J4" s="485"/>
      <c r="K4" s="485"/>
      <c r="L4" s="485"/>
      <c r="M4" s="1"/>
      <c r="N4" s="486"/>
      <c r="O4" s="486"/>
      <c r="P4" s="486"/>
      <c r="Q4" s="487" t="s">
        <v>362</v>
      </c>
    </row>
    <row r="5" spans="1:45" ht="23.1" customHeight="1" x14ac:dyDescent="0.25">
      <c r="S5" s="4" t="s">
        <v>363</v>
      </c>
      <c r="W5" s="4" t="s">
        <v>364</v>
      </c>
      <c r="AC5" s="4" t="s">
        <v>365</v>
      </c>
      <c r="AG5" s="4" t="s">
        <v>363</v>
      </c>
      <c r="AK5" s="4" t="s">
        <v>364</v>
      </c>
      <c r="AQ5" s="4" t="s">
        <v>365</v>
      </c>
    </row>
    <row r="6" spans="1:45" ht="23.1" customHeight="1" x14ac:dyDescent="0.25">
      <c r="A6" s="4" t="s">
        <v>363</v>
      </c>
      <c r="F6" s="313"/>
      <c r="G6" s="4" t="s">
        <v>364</v>
      </c>
      <c r="O6" s="4" t="s">
        <v>365</v>
      </c>
      <c r="T6" t="str">
        <f>B7</f>
        <v>Enter Hospital Name Here</v>
      </c>
      <c r="X6" s="1458" t="str">
        <f>H7</f>
        <v>Enter Provider Number Here</v>
      </c>
      <c r="Y6" s="1458"/>
      <c r="AD6" s="1459" t="str">
        <f>P7</f>
        <v>Enter FYE Here</v>
      </c>
      <c r="AE6" s="1459"/>
      <c r="AH6" t="str">
        <f>B7</f>
        <v>Enter Hospital Name Here</v>
      </c>
      <c r="AL6" s="1458" t="str">
        <f>H7</f>
        <v>Enter Provider Number Here</v>
      </c>
      <c r="AM6" s="1458"/>
      <c r="AR6" s="1459" t="str">
        <f>P7</f>
        <v>Enter FYE Here</v>
      </c>
      <c r="AS6" s="1459"/>
    </row>
    <row r="7" spans="1:45" ht="23.1" customHeight="1" x14ac:dyDescent="0.3">
      <c r="B7" s="1456" t="s">
        <v>868</v>
      </c>
      <c r="C7" s="1457"/>
      <c r="H7" s="1460" t="s">
        <v>869</v>
      </c>
      <c r="I7" s="1460"/>
      <c r="P7" s="1461" t="s">
        <v>870</v>
      </c>
      <c r="Q7" s="1462"/>
      <c r="R7" s="926"/>
      <c r="S7" s="940"/>
      <c r="T7" s="934"/>
      <c r="U7" s="935"/>
      <c r="V7" s="950" t="s">
        <v>366</v>
      </c>
      <c r="W7" s="951"/>
      <c r="X7" s="951"/>
      <c r="Y7" s="951"/>
      <c r="Z7" s="951"/>
      <c r="AA7" s="951"/>
      <c r="AB7" s="951"/>
      <c r="AC7" s="951"/>
      <c r="AD7" s="951"/>
      <c r="AE7" s="952"/>
      <c r="AG7" s="940"/>
      <c r="AH7" s="934"/>
      <c r="AI7" s="935"/>
      <c r="AJ7" s="972" t="s">
        <v>366</v>
      </c>
      <c r="AK7" s="951"/>
      <c r="AL7" s="951"/>
      <c r="AM7" s="951"/>
      <c r="AN7" s="951"/>
      <c r="AO7" s="951"/>
      <c r="AP7" s="951"/>
      <c r="AQ7" s="951"/>
      <c r="AR7" s="951"/>
      <c r="AS7" s="952"/>
    </row>
    <row r="8" spans="1:45" ht="23.1" customHeight="1" x14ac:dyDescent="0.3">
      <c r="A8" s="5"/>
      <c r="B8" s="5"/>
      <c r="C8" s="552"/>
      <c r="D8" s="6" t="s">
        <v>366</v>
      </c>
      <c r="E8" s="7"/>
      <c r="F8" s="7"/>
      <c r="G8" s="7"/>
      <c r="H8" s="7"/>
      <c r="I8" s="7"/>
      <c r="J8" s="7"/>
      <c r="K8" s="7"/>
      <c r="L8" s="7"/>
      <c r="M8" s="7"/>
      <c r="N8" s="7"/>
      <c r="O8" s="7"/>
      <c r="P8" s="8" t="s">
        <v>367</v>
      </c>
      <c r="Q8" s="552"/>
      <c r="R8" s="926"/>
      <c r="S8" s="941"/>
      <c r="T8" s="928" t="s">
        <v>368</v>
      </c>
      <c r="U8" s="936"/>
      <c r="V8" s="939"/>
      <c r="W8" s="929"/>
      <c r="X8" s="929"/>
      <c r="Y8" s="929"/>
      <c r="Z8" s="929"/>
      <c r="AA8" s="929"/>
      <c r="AB8" s="929"/>
      <c r="AC8" s="929"/>
      <c r="AD8" s="929"/>
      <c r="AE8" s="953"/>
      <c r="AG8" s="941"/>
      <c r="AH8" s="928" t="s">
        <v>368</v>
      </c>
      <c r="AI8" s="936"/>
      <c r="AJ8" s="929"/>
      <c r="AK8" s="929"/>
      <c r="AL8" s="929"/>
      <c r="AM8" s="929"/>
      <c r="AN8" s="929"/>
      <c r="AO8" s="929"/>
      <c r="AP8" s="929"/>
      <c r="AQ8" s="929"/>
      <c r="AR8" s="929"/>
      <c r="AS8" s="953"/>
    </row>
    <row r="9" spans="1:45" ht="23.1" customHeight="1" x14ac:dyDescent="0.3">
      <c r="A9" s="11"/>
      <c r="B9" s="12" t="s">
        <v>368</v>
      </c>
      <c r="C9" s="927"/>
      <c r="D9" s="5"/>
      <c r="E9" s="9"/>
      <c r="F9" s="9"/>
      <c r="G9" s="9"/>
      <c r="H9" s="9"/>
      <c r="I9" s="9"/>
      <c r="J9" s="5"/>
      <c r="K9" s="9"/>
      <c r="L9" s="9"/>
      <c r="M9" s="9"/>
      <c r="N9" s="9"/>
      <c r="O9" s="9"/>
      <c r="P9" s="6" t="s">
        <v>369</v>
      </c>
      <c r="Q9" s="945"/>
      <c r="R9" s="926"/>
      <c r="S9" s="942"/>
      <c r="T9" s="928" t="s">
        <v>370</v>
      </c>
      <c r="U9" s="936"/>
      <c r="V9" s="12" t="s">
        <v>426</v>
      </c>
      <c r="W9" s="954"/>
      <c r="X9" s="954"/>
      <c r="Y9" s="954"/>
      <c r="Z9" s="954"/>
      <c r="AA9" s="954"/>
      <c r="AB9" s="954"/>
      <c r="AC9" s="954"/>
      <c r="AD9" s="954"/>
      <c r="AE9" s="955"/>
      <c r="AG9" s="942"/>
      <c r="AH9" s="928" t="s">
        <v>370</v>
      </c>
      <c r="AI9" s="936"/>
      <c r="AJ9" s="928" t="s">
        <v>447</v>
      </c>
      <c r="AK9" s="954"/>
      <c r="AL9" s="954"/>
      <c r="AM9" s="954"/>
      <c r="AN9" s="954"/>
      <c r="AO9" s="954"/>
      <c r="AP9" s="954"/>
      <c r="AQ9" s="954"/>
      <c r="AR9" s="954"/>
      <c r="AS9" s="955"/>
    </row>
    <row r="10" spans="1:45" ht="23.1" customHeight="1" x14ac:dyDescent="0.3">
      <c r="A10" s="11"/>
      <c r="B10" s="12" t="s">
        <v>370</v>
      </c>
      <c r="C10" s="927"/>
      <c r="D10" s="12" t="s">
        <v>371</v>
      </c>
      <c r="E10" s="13"/>
      <c r="F10" s="13"/>
      <c r="G10" s="13"/>
      <c r="H10" s="13"/>
      <c r="I10" s="13"/>
      <c r="J10" s="12" t="s">
        <v>372</v>
      </c>
      <c r="K10" s="13"/>
      <c r="L10" s="13"/>
      <c r="M10" s="13"/>
      <c r="N10" s="13"/>
      <c r="O10" s="13"/>
      <c r="P10" s="11"/>
      <c r="Q10" s="946"/>
      <c r="R10" s="926"/>
      <c r="S10" s="942"/>
      <c r="T10" s="928" t="s">
        <v>373</v>
      </c>
      <c r="U10" s="936"/>
      <c r="V10" s="14" t="s">
        <v>427</v>
      </c>
      <c r="W10" s="14" t="s">
        <v>428</v>
      </c>
      <c r="X10" s="14" t="s">
        <v>367</v>
      </c>
      <c r="Y10" s="14" t="s">
        <v>429</v>
      </c>
      <c r="Z10" s="14" t="s">
        <v>430</v>
      </c>
      <c r="AA10" s="14" t="s">
        <v>431</v>
      </c>
      <c r="AB10" s="14" t="s">
        <v>377</v>
      </c>
      <c r="AC10" s="14" t="s">
        <v>432</v>
      </c>
      <c r="AD10" s="14" t="s">
        <v>433</v>
      </c>
      <c r="AE10" s="956" t="s">
        <v>428</v>
      </c>
      <c r="AG10" s="942"/>
      <c r="AH10" s="928" t="s">
        <v>373</v>
      </c>
      <c r="AI10" s="936"/>
      <c r="AJ10" s="930" t="s">
        <v>427</v>
      </c>
      <c r="AK10" s="14" t="s">
        <v>428</v>
      </c>
      <c r="AL10" s="14" t="s">
        <v>367</v>
      </c>
      <c r="AM10" s="14" t="s">
        <v>429</v>
      </c>
      <c r="AN10" s="14" t="s">
        <v>430</v>
      </c>
      <c r="AO10" s="14" t="s">
        <v>431</v>
      </c>
      <c r="AP10" s="14" t="s">
        <v>377</v>
      </c>
      <c r="AQ10" s="14" t="s">
        <v>432</v>
      </c>
      <c r="AR10" s="14" t="s">
        <v>433</v>
      </c>
      <c r="AS10" s="973" t="s">
        <v>428</v>
      </c>
    </row>
    <row r="11" spans="1:45" ht="23.1" customHeight="1" x14ac:dyDescent="0.3">
      <c r="A11" s="11"/>
      <c r="B11" s="12" t="s">
        <v>373</v>
      </c>
      <c r="C11" s="927"/>
      <c r="D11" s="14" t="s">
        <v>374</v>
      </c>
      <c r="E11" s="14" t="s">
        <v>375</v>
      </c>
      <c r="F11" s="14" t="s">
        <v>376</v>
      </c>
      <c r="G11" s="14" t="s">
        <v>377</v>
      </c>
      <c r="H11" s="14" t="s">
        <v>378</v>
      </c>
      <c r="I11" s="14" t="s">
        <v>379</v>
      </c>
      <c r="J11" s="14" t="s">
        <v>374</v>
      </c>
      <c r="K11" s="14" t="s">
        <v>375</v>
      </c>
      <c r="L11" s="14" t="s">
        <v>376</v>
      </c>
      <c r="M11" s="14" t="s">
        <v>377</v>
      </c>
      <c r="N11" s="14" t="s">
        <v>378</v>
      </c>
      <c r="O11" s="14" t="s">
        <v>379</v>
      </c>
      <c r="P11" s="14" t="s">
        <v>380</v>
      </c>
      <c r="Q11" s="921" t="s">
        <v>381</v>
      </c>
      <c r="R11" s="926"/>
      <c r="S11" s="943"/>
      <c r="T11" s="926"/>
      <c r="U11" s="937"/>
      <c r="V11" s="15" t="s">
        <v>434</v>
      </c>
      <c r="W11" s="15" t="s">
        <v>435</v>
      </c>
      <c r="X11" s="15" t="s">
        <v>436</v>
      </c>
      <c r="Y11" s="15" t="s">
        <v>437</v>
      </c>
      <c r="Z11" s="15" t="s">
        <v>438</v>
      </c>
      <c r="AA11" s="15" t="s">
        <v>434</v>
      </c>
      <c r="AB11" s="15" t="s">
        <v>439</v>
      </c>
      <c r="AC11" s="15" t="s">
        <v>440</v>
      </c>
      <c r="AD11" s="15" t="s">
        <v>441</v>
      </c>
      <c r="AE11" s="957" t="s">
        <v>435</v>
      </c>
      <c r="AG11" s="943"/>
      <c r="AH11" s="926"/>
      <c r="AI11" s="937"/>
      <c r="AJ11" s="931" t="s">
        <v>434</v>
      </c>
      <c r="AK11" s="15" t="s">
        <v>435</v>
      </c>
      <c r="AL11" s="15" t="s">
        <v>436</v>
      </c>
      <c r="AM11" s="15" t="s">
        <v>437</v>
      </c>
      <c r="AN11" s="15" t="s">
        <v>438</v>
      </c>
      <c r="AO11" s="15" t="s">
        <v>434</v>
      </c>
      <c r="AP11" s="15" t="s">
        <v>439</v>
      </c>
      <c r="AQ11" s="15" t="s">
        <v>440</v>
      </c>
      <c r="AR11" s="15" t="s">
        <v>441</v>
      </c>
      <c r="AS11" s="957" t="s">
        <v>435</v>
      </c>
    </row>
    <row r="12" spans="1:45" ht="23.1" customHeight="1" x14ac:dyDescent="0.25">
      <c r="A12" s="10"/>
      <c r="B12" s="10"/>
      <c r="C12" s="541"/>
      <c r="D12" s="10"/>
      <c r="E12" s="10"/>
      <c r="F12" s="10"/>
      <c r="G12" s="15" t="s">
        <v>382</v>
      </c>
      <c r="H12" s="10"/>
      <c r="I12" s="10"/>
      <c r="J12" s="10"/>
      <c r="K12" s="10"/>
      <c r="L12" s="10"/>
      <c r="M12" s="15" t="s">
        <v>383</v>
      </c>
      <c r="N12" s="10"/>
      <c r="O12" s="10"/>
      <c r="P12" s="10"/>
      <c r="Q12" s="947"/>
      <c r="R12" s="926"/>
      <c r="S12" s="943"/>
      <c r="T12" s="926"/>
      <c r="U12" s="937"/>
      <c r="V12" s="15" t="s">
        <v>442</v>
      </c>
      <c r="W12" s="15" t="s">
        <v>443</v>
      </c>
      <c r="X12" s="10"/>
      <c r="Y12" s="15" t="s">
        <v>444</v>
      </c>
      <c r="Z12" s="15" t="s">
        <v>445</v>
      </c>
      <c r="AA12" s="920" t="s">
        <v>462</v>
      </c>
      <c r="AB12" s="15" t="s">
        <v>367</v>
      </c>
      <c r="AC12" s="15" t="s">
        <v>371</v>
      </c>
      <c r="AD12" s="916" t="s">
        <v>375</v>
      </c>
      <c r="AE12" s="957" t="s">
        <v>374</v>
      </c>
      <c r="AG12" s="943"/>
      <c r="AH12" s="926"/>
      <c r="AI12" s="937"/>
      <c r="AJ12" s="931" t="s">
        <v>442</v>
      </c>
      <c r="AK12" s="15" t="s">
        <v>443</v>
      </c>
      <c r="AL12" s="10"/>
      <c r="AM12" s="15" t="s">
        <v>444</v>
      </c>
      <c r="AN12" s="15" t="s">
        <v>445</v>
      </c>
      <c r="AO12" s="920" t="s">
        <v>462</v>
      </c>
      <c r="AP12" s="15" t="s">
        <v>367</v>
      </c>
      <c r="AQ12" s="15" t="s">
        <v>371</v>
      </c>
      <c r="AR12" s="916" t="s">
        <v>375</v>
      </c>
      <c r="AS12" s="957" t="s">
        <v>374</v>
      </c>
    </row>
    <row r="13" spans="1:45" ht="23.1" customHeight="1" x14ac:dyDescent="0.25">
      <c r="A13" s="10"/>
      <c r="B13" s="10"/>
      <c r="C13" s="541"/>
      <c r="D13" s="15" t="s">
        <v>384</v>
      </c>
      <c r="E13" s="15" t="s">
        <v>385</v>
      </c>
      <c r="F13" s="15" t="s">
        <v>386</v>
      </c>
      <c r="G13" s="15" t="s">
        <v>387</v>
      </c>
      <c r="H13" s="15" t="s">
        <v>388</v>
      </c>
      <c r="I13" s="15" t="s">
        <v>389</v>
      </c>
      <c r="J13" s="15" t="s">
        <v>390</v>
      </c>
      <c r="K13" s="15" t="s">
        <v>391</v>
      </c>
      <c r="L13" s="15" t="s">
        <v>392</v>
      </c>
      <c r="M13" s="15" t="s">
        <v>393</v>
      </c>
      <c r="N13" s="15" t="s">
        <v>394</v>
      </c>
      <c r="O13" s="15" t="s">
        <v>395</v>
      </c>
      <c r="P13" s="15" t="s">
        <v>396</v>
      </c>
      <c r="Q13" s="922" t="s">
        <v>397</v>
      </c>
      <c r="R13" s="926"/>
      <c r="S13" s="944"/>
      <c r="T13" s="901"/>
      <c r="U13" s="938"/>
      <c r="V13" s="15" t="s">
        <v>384</v>
      </c>
      <c r="W13" s="15" t="s">
        <v>385</v>
      </c>
      <c r="X13" s="15" t="s">
        <v>386</v>
      </c>
      <c r="Y13" s="15" t="s">
        <v>387</v>
      </c>
      <c r="Z13" s="15" t="s">
        <v>388</v>
      </c>
      <c r="AA13" s="15" t="s">
        <v>389</v>
      </c>
      <c r="AB13" s="15" t="s">
        <v>390</v>
      </c>
      <c r="AC13" s="15" t="s">
        <v>391</v>
      </c>
      <c r="AD13" s="15" t="s">
        <v>392</v>
      </c>
      <c r="AE13" s="957" t="s">
        <v>393</v>
      </c>
      <c r="AG13" s="944"/>
      <c r="AH13" s="901"/>
      <c r="AI13" s="938"/>
      <c r="AJ13" s="931" t="s">
        <v>384</v>
      </c>
      <c r="AK13" s="15" t="s">
        <v>385</v>
      </c>
      <c r="AL13" s="15" t="s">
        <v>386</v>
      </c>
      <c r="AM13" s="15" t="s">
        <v>387</v>
      </c>
      <c r="AN13" s="15" t="s">
        <v>388</v>
      </c>
      <c r="AO13" s="15" t="s">
        <v>389</v>
      </c>
      <c r="AP13" s="15" t="s">
        <v>390</v>
      </c>
      <c r="AQ13" s="15" t="s">
        <v>391</v>
      </c>
      <c r="AR13" s="15" t="s">
        <v>392</v>
      </c>
      <c r="AS13" s="957" t="s">
        <v>393</v>
      </c>
    </row>
    <row r="14" spans="1:45" ht="23.1" customHeight="1" x14ac:dyDescent="0.3">
      <c r="A14" s="238">
        <v>30</v>
      </c>
      <c r="B14" s="317" t="s">
        <v>744</v>
      </c>
      <c r="C14" s="542"/>
      <c r="D14" s="18"/>
      <c r="E14" s="18"/>
      <c r="F14" s="18"/>
      <c r="G14" s="19">
        <f t="shared" ref="G14:G22" si="0">AC14</f>
        <v>0</v>
      </c>
      <c r="H14" s="18"/>
      <c r="I14" s="19">
        <f>SUM(D14:H14)</f>
        <v>0</v>
      </c>
      <c r="J14" s="18"/>
      <c r="K14" s="18"/>
      <c r="L14" s="18"/>
      <c r="M14" s="19">
        <f t="shared" ref="M14:M22" si="1">AQ14</f>
        <v>0</v>
      </c>
      <c r="N14" s="18"/>
      <c r="O14" s="19">
        <f>SUM(J14:N14)</f>
        <v>0</v>
      </c>
      <c r="P14" s="18"/>
      <c r="Q14" s="923"/>
      <c r="R14" s="926"/>
      <c r="S14" s="958">
        <v>30</v>
      </c>
      <c r="T14" s="317" t="s">
        <v>744</v>
      </c>
      <c r="U14" s="542"/>
      <c r="V14" s="18"/>
      <c r="W14" s="18"/>
      <c r="X14" s="18"/>
      <c r="Y14" s="18"/>
      <c r="Z14" s="18"/>
      <c r="AA14" s="18"/>
      <c r="AB14" s="18"/>
      <c r="AC14" s="19">
        <f t="shared" ref="AC14:AC21" si="2">SUM(V14:AB14)</f>
        <v>0</v>
      </c>
      <c r="AD14" s="18"/>
      <c r="AE14" s="959"/>
      <c r="AG14" s="974">
        <v>30</v>
      </c>
      <c r="AH14" s="932" t="s">
        <v>744</v>
      </c>
      <c r="AI14" s="933"/>
      <c r="AJ14" s="18"/>
      <c r="AK14" s="18"/>
      <c r="AL14" s="18"/>
      <c r="AM14" s="18"/>
      <c r="AN14" s="18"/>
      <c r="AO14" s="18"/>
      <c r="AP14" s="18"/>
      <c r="AQ14" s="19">
        <f t="shared" ref="AQ14:AQ21" si="3">SUM(AJ14:AP14)</f>
        <v>0</v>
      </c>
      <c r="AR14" s="18"/>
      <c r="AS14" s="959"/>
    </row>
    <row r="15" spans="1:45" ht="23.1" customHeight="1" x14ac:dyDescent="0.3">
      <c r="A15" s="238">
        <v>31</v>
      </c>
      <c r="B15" s="317" t="s">
        <v>405</v>
      </c>
      <c r="C15" s="542"/>
      <c r="D15" s="18"/>
      <c r="E15" s="18"/>
      <c r="F15" s="18"/>
      <c r="G15" s="19">
        <f t="shared" si="0"/>
        <v>0</v>
      </c>
      <c r="H15" s="18"/>
      <c r="I15" s="19">
        <f t="shared" ref="I15:I21" si="4">SUM(D15:H15)</f>
        <v>0</v>
      </c>
      <c r="J15" s="18"/>
      <c r="K15" s="18"/>
      <c r="L15" s="18"/>
      <c r="M15" s="19">
        <f t="shared" si="1"/>
        <v>0</v>
      </c>
      <c r="N15" s="18"/>
      <c r="O15" s="19">
        <f t="shared" ref="O15:O21" si="5">SUM(J15:N15)</f>
        <v>0</v>
      </c>
      <c r="P15" s="18"/>
      <c r="Q15" s="923"/>
      <c r="R15" s="926"/>
      <c r="S15" s="958">
        <v>31</v>
      </c>
      <c r="T15" s="317" t="s">
        <v>405</v>
      </c>
      <c r="U15" s="542"/>
      <c r="V15" s="18"/>
      <c r="W15" s="18"/>
      <c r="X15" s="18"/>
      <c r="Y15" s="18"/>
      <c r="Z15" s="18"/>
      <c r="AA15" s="18"/>
      <c r="AB15" s="18"/>
      <c r="AC15" s="19">
        <f t="shared" si="2"/>
        <v>0</v>
      </c>
      <c r="AD15" s="18"/>
      <c r="AE15" s="959"/>
      <c r="AG15" s="975">
        <v>31</v>
      </c>
      <c r="AH15" s="428" t="s">
        <v>405</v>
      </c>
      <c r="AI15" s="543"/>
      <c r="AJ15" s="425"/>
      <c r="AK15" s="425"/>
      <c r="AL15" s="425"/>
      <c r="AM15" s="425"/>
      <c r="AN15" s="425"/>
      <c r="AO15" s="425"/>
      <c r="AP15" s="425"/>
      <c r="AQ15" s="426">
        <f t="shared" si="3"/>
        <v>0</v>
      </c>
      <c r="AR15" s="425"/>
      <c r="AS15" s="961"/>
    </row>
    <row r="16" spans="1:45" s="427" customFormat="1" ht="23.1" customHeight="1" x14ac:dyDescent="0.3">
      <c r="A16" s="538"/>
      <c r="B16" s="422" t="s">
        <v>406</v>
      </c>
      <c r="C16" s="544"/>
      <c r="D16" s="425"/>
      <c r="E16" s="425"/>
      <c r="F16" s="425"/>
      <c r="G16" s="426">
        <f t="shared" si="0"/>
        <v>0</v>
      </c>
      <c r="H16" s="425"/>
      <c r="I16" s="426">
        <f t="shared" si="4"/>
        <v>0</v>
      </c>
      <c r="J16" s="425"/>
      <c r="K16" s="425"/>
      <c r="L16" s="425"/>
      <c r="M16" s="426">
        <f t="shared" si="1"/>
        <v>0</v>
      </c>
      <c r="N16" s="425"/>
      <c r="O16" s="426">
        <f t="shared" si="5"/>
        <v>0</v>
      </c>
      <c r="P16" s="425"/>
      <c r="Q16" s="924"/>
      <c r="R16" s="918"/>
      <c r="S16" s="960"/>
      <c r="T16" s="422" t="s">
        <v>406</v>
      </c>
      <c r="U16" s="544"/>
      <c r="V16" s="425"/>
      <c r="W16" s="425"/>
      <c r="X16" s="425"/>
      <c r="Y16" s="425"/>
      <c r="Z16" s="425"/>
      <c r="AA16" s="425"/>
      <c r="AB16" s="425"/>
      <c r="AC16" s="426">
        <f t="shared" si="2"/>
        <v>0</v>
      </c>
      <c r="AD16" s="425"/>
      <c r="AE16" s="961"/>
      <c r="AG16" s="976"/>
      <c r="AH16" s="422" t="s">
        <v>406</v>
      </c>
      <c r="AI16" s="544"/>
      <c r="AJ16" s="425"/>
      <c r="AK16" s="425"/>
      <c r="AL16" s="425"/>
      <c r="AM16" s="425"/>
      <c r="AN16" s="425"/>
      <c r="AO16" s="425"/>
      <c r="AP16" s="425"/>
      <c r="AQ16" s="426">
        <f t="shared" si="3"/>
        <v>0</v>
      </c>
      <c r="AR16" s="425"/>
      <c r="AS16" s="961"/>
    </row>
    <row r="17" spans="1:45" s="427" customFormat="1" ht="23.1" customHeight="1" x14ac:dyDescent="0.3">
      <c r="A17" s="538"/>
      <c r="B17" s="422" t="s">
        <v>407</v>
      </c>
      <c r="C17" s="544"/>
      <c r="D17" s="425"/>
      <c r="E17" s="425"/>
      <c r="F17" s="425"/>
      <c r="G17" s="426">
        <f t="shared" si="0"/>
        <v>0</v>
      </c>
      <c r="H17" s="425"/>
      <c r="I17" s="426">
        <f t="shared" si="4"/>
        <v>0</v>
      </c>
      <c r="J17" s="425"/>
      <c r="K17" s="425"/>
      <c r="L17" s="425"/>
      <c r="M17" s="426">
        <f t="shared" si="1"/>
        <v>0</v>
      </c>
      <c r="N17" s="425"/>
      <c r="O17" s="426">
        <f t="shared" si="5"/>
        <v>0</v>
      </c>
      <c r="P17" s="425"/>
      <c r="Q17" s="924"/>
      <c r="R17" s="918"/>
      <c r="S17" s="960"/>
      <c r="T17" s="422" t="s">
        <v>407</v>
      </c>
      <c r="U17" s="544"/>
      <c r="V17" s="425"/>
      <c r="W17" s="425"/>
      <c r="X17" s="425"/>
      <c r="Y17" s="425"/>
      <c r="Z17" s="425"/>
      <c r="AA17" s="425"/>
      <c r="AB17" s="425"/>
      <c r="AC17" s="426">
        <f t="shared" si="2"/>
        <v>0</v>
      </c>
      <c r="AD17" s="425"/>
      <c r="AE17" s="961"/>
      <c r="AG17" s="976"/>
      <c r="AH17" s="422" t="s">
        <v>407</v>
      </c>
      <c r="AI17" s="544"/>
      <c r="AJ17" s="425"/>
      <c r="AK17" s="425"/>
      <c r="AL17" s="425"/>
      <c r="AM17" s="425"/>
      <c r="AN17" s="425"/>
      <c r="AO17" s="425"/>
      <c r="AP17" s="425"/>
      <c r="AQ17" s="426">
        <f t="shared" si="3"/>
        <v>0</v>
      </c>
      <c r="AR17" s="425"/>
      <c r="AS17" s="961"/>
    </row>
    <row r="18" spans="1:45" ht="23.1" customHeight="1" x14ac:dyDescent="0.3">
      <c r="A18" s="238">
        <v>32</v>
      </c>
      <c r="B18" s="17" t="s">
        <v>408</v>
      </c>
      <c r="C18" s="545"/>
      <c r="D18" s="18"/>
      <c r="E18" s="18"/>
      <c r="F18" s="18"/>
      <c r="G18" s="19">
        <f t="shared" si="0"/>
        <v>0</v>
      </c>
      <c r="H18" s="18"/>
      <c r="I18" s="19">
        <f t="shared" si="4"/>
        <v>0</v>
      </c>
      <c r="J18" s="18"/>
      <c r="K18" s="18"/>
      <c r="L18" s="18"/>
      <c r="M18" s="19">
        <f t="shared" si="1"/>
        <v>0</v>
      </c>
      <c r="N18" s="18"/>
      <c r="O18" s="19">
        <f t="shared" si="5"/>
        <v>0</v>
      </c>
      <c r="P18" s="18"/>
      <c r="Q18" s="923"/>
      <c r="R18" s="926"/>
      <c r="S18" s="958">
        <v>32</v>
      </c>
      <c r="T18" s="17" t="s">
        <v>408</v>
      </c>
      <c r="U18" s="545"/>
      <c r="V18" s="18"/>
      <c r="W18" s="18"/>
      <c r="X18" s="18"/>
      <c r="Y18" s="18"/>
      <c r="Z18" s="18"/>
      <c r="AA18" s="18"/>
      <c r="AB18" s="18"/>
      <c r="AC18" s="19">
        <f t="shared" si="2"/>
        <v>0</v>
      </c>
      <c r="AD18" s="18"/>
      <c r="AE18" s="959"/>
      <c r="AG18" s="975">
        <v>32</v>
      </c>
      <c r="AH18" s="422" t="s">
        <v>408</v>
      </c>
      <c r="AI18" s="544"/>
      <c r="AJ18" s="425"/>
      <c r="AK18" s="425"/>
      <c r="AL18" s="425"/>
      <c r="AM18" s="425"/>
      <c r="AN18" s="425"/>
      <c r="AO18" s="425"/>
      <c r="AP18" s="425"/>
      <c r="AQ18" s="426">
        <f t="shared" si="3"/>
        <v>0</v>
      </c>
      <c r="AR18" s="425"/>
      <c r="AS18" s="961"/>
    </row>
    <row r="19" spans="1:45" ht="23.1" customHeight="1" x14ac:dyDescent="0.3">
      <c r="A19" s="238">
        <v>33</v>
      </c>
      <c r="B19" s="582" t="s">
        <v>409</v>
      </c>
      <c r="C19" s="545"/>
      <c r="D19" s="18"/>
      <c r="E19" s="18"/>
      <c r="F19" s="18"/>
      <c r="G19" s="19">
        <f t="shared" si="0"/>
        <v>0</v>
      </c>
      <c r="H19" s="18"/>
      <c r="I19" s="19">
        <f t="shared" si="4"/>
        <v>0</v>
      </c>
      <c r="J19" s="18"/>
      <c r="K19" s="18"/>
      <c r="L19" s="18"/>
      <c r="M19" s="19">
        <f t="shared" si="1"/>
        <v>0</v>
      </c>
      <c r="N19" s="18"/>
      <c r="O19" s="19">
        <f t="shared" si="5"/>
        <v>0</v>
      </c>
      <c r="P19" s="18"/>
      <c r="Q19" s="923"/>
      <c r="R19" s="926"/>
      <c r="S19" s="958">
        <v>33</v>
      </c>
      <c r="T19" s="17" t="s">
        <v>409</v>
      </c>
      <c r="U19" s="545"/>
      <c r="V19" s="18"/>
      <c r="W19" s="18"/>
      <c r="X19" s="18"/>
      <c r="Y19" s="18"/>
      <c r="Z19" s="18"/>
      <c r="AA19" s="18"/>
      <c r="AB19" s="18"/>
      <c r="AC19" s="19">
        <f t="shared" si="2"/>
        <v>0</v>
      </c>
      <c r="AD19" s="18"/>
      <c r="AE19" s="959"/>
      <c r="AG19" s="977">
        <v>33</v>
      </c>
      <c r="AH19" s="17" t="s">
        <v>409</v>
      </c>
      <c r="AI19" s="545"/>
      <c r="AJ19" s="18"/>
      <c r="AK19" s="18"/>
      <c r="AL19" s="18"/>
      <c r="AM19" s="18"/>
      <c r="AN19" s="18"/>
      <c r="AO19" s="18"/>
      <c r="AP19" s="18"/>
      <c r="AQ19" s="19">
        <f t="shared" si="3"/>
        <v>0</v>
      </c>
      <c r="AR19" s="18"/>
      <c r="AS19" s="959"/>
    </row>
    <row r="20" spans="1:45" ht="23.1" customHeight="1" x14ac:dyDescent="0.3">
      <c r="A20" s="238">
        <v>34</v>
      </c>
      <c r="B20" s="582" t="s">
        <v>410</v>
      </c>
      <c r="C20" s="545"/>
      <c r="D20" s="18"/>
      <c r="E20" s="18"/>
      <c r="F20" s="18"/>
      <c r="G20" s="19">
        <f t="shared" si="0"/>
        <v>0</v>
      </c>
      <c r="H20" s="18"/>
      <c r="I20" s="19">
        <f t="shared" si="4"/>
        <v>0</v>
      </c>
      <c r="J20" s="18"/>
      <c r="K20" s="18"/>
      <c r="L20" s="18"/>
      <c r="M20" s="19">
        <f t="shared" si="1"/>
        <v>0</v>
      </c>
      <c r="N20" s="18"/>
      <c r="O20" s="19">
        <f t="shared" si="5"/>
        <v>0</v>
      </c>
      <c r="P20" s="18"/>
      <c r="Q20" s="923"/>
      <c r="R20" s="926"/>
      <c r="S20" s="958">
        <v>34</v>
      </c>
      <c r="T20" s="17" t="s">
        <v>410</v>
      </c>
      <c r="U20" s="545"/>
      <c r="V20" s="18"/>
      <c r="W20" s="18"/>
      <c r="X20" s="18"/>
      <c r="Y20" s="18"/>
      <c r="Z20" s="18"/>
      <c r="AA20" s="18"/>
      <c r="AB20" s="18"/>
      <c r="AC20" s="19">
        <f t="shared" si="2"/>
        <v>0</v>
      </c>
      <c r="AD20" s="18"/>
      <c r="AE20" s="959"/>
      <c r="AG20" s="977">
        <v>34</v>
      </c>
      <c r="AH20" s="17" t="s">
        <v>410</v>
      </c>
      <c r="AI20" s="545"/>
      <c r="AJ20" s="18"/>
      <c r="AK20" s="18"/>
      <c r="AL20" s="18"/>
      <c r="AM20" s="18"/>
      <c r="AN20" s="18"/>
      <c r="AO20" s="18"/>
      <c r="AP20" s="18"/>
      <c r="AQ20" s="19">
        <f t="shared" si="3"/>
        <v>0</v>
      </c>
      <c r="AR20" s="18"/>
      <c r="AS20" s="959"/>
    </row>
    <row r="21" spans="1:45" ht="23.1" customHeight="1" x14ac:dyDescent="0.3">
      <c r="A21" s="238">
        <v>35</v>
      </c>
      <c r="B21" s="583" t="s">
        <v>822</v>
      </c>
      <c r="C21" s="706" t="s">
        <v>795</v>
      </c>
      <c r="D21" s="18"/>
      <c r="E21" s="18"/>
      <c r="F21" s="18"/>
      <c r="G21" s="19">
        <f t="shared" si="0"/>
        <v>0</v>
      </c>
      <c r="H21" s="18"/>
      <c r="I21" s="19">
        <f t="shared" si="4"/>
        <v>0</v>
      </c>
      <c r="J21" s="18"/>
      <c r="K21" s="18"/>
      <c r="L21" s="18"/>
      <c r="M21" s="19">
        <f t="shared" si="1"/>
        <v>0</v>
      </c>
      <c r="N21" s="18"/>
      <c r="O21" s="19">
        <f t="shared" si="5"/>
        <v>0</v>
      </c>
      <c r="P21" s="18"/>
      <c r="Q21" s="923"/>
      <c r="R21" s="926"/>
      <c r="S21" s="958">
        <v>35</v>
      </c>
      <c r="T21" s="242" t="s">
        <v>822</v>
      </c>
      <c r="U21" s="551" t="str">
        <f>C$21</f>
        <v>(Specify here)</v>
      </c>
      <c r="V21" s="18"/>
      <c r="W21" s="18"/>
      <c r="X21" s="18"/>
      <c r="Y21" s="18"/>
      <c r="Z21" s="18"/>
      <c r="AA21" s="18"/>
      <c r="AB21" s="18"/>
      <c r="AC21" s="19">
        <f t="shared" si="2"/>
        <v>0</v>
      </c>
      <c r="AD21" s="18"/>
      <c r="AE21" s="959"/>
      <c r="AG21" s="977">
        <v>35</v>
      </c>
      <c r="AH21" s="242" t="s">
        <v>822</v>
      </c>
      <c r="AI21" s="551" t="str">
        <f>C$21</f>
        <v>(Specify here)</v>
      </c>
      <c r="AJ21" s="18"/>
      <c r="AK21" s="18"/>
      <c r="AL21" s="18"/>
      <c r="AM21" s="18"/>
      <c r="AN21" s="18"/>
      <c r="AO21" s="18"/>
      <c r="AP21" s="18"/>
      <c r="AQ21" s="19">
        <f t="shared" si="3"/>
        <v>0</v>
      </c>
      <c r="AR21" s="18"/>
      <c r="AS21" s="959"/>
    </row>
    <row r="22" spans="1:45" ht="23.1" customHeight="1" x14ac:dyDescent="0.3">
      <c r="A22" s="907"/>
      <c r="B22" s="908" t="s">
        <v>792</v>
      </c>
      <c r="C22" s="909"/>
      <c r="D22" s="575">
        <f>SUM(D14:D21)</f>
        <v>0</v>
      </c>
      <c r="E22" s="575">
        <f t="shared" ref="E22:Q22" si="6">SUM(E14:E21)</f>
        <v>0</v>
      </c>
      <c r="F22" s="575">
        <f t="shared" si="6"/>
        <v>0</v>
      </c>
      <c r="G22" s="575">
        <f t="shared" si="0"/>
        <v>0</v>
      </c>
      <c r="H22" s="575">
        <f t="shared" si="6"/>
        <v>0</v>
      </c>
      <c r="I22" s="575">
        <f t="shared" si="6"/>
        <v>0</v>
      </c>
      <c r="J22" s="575">
        <f t="shared" si="6"/>
        <v>0</v>
      </c>
      <c r="K22" s="575">
        <f t="shared" si="6"/>
        <v>0</v>
      </c>
      <c r="L22" s="575">
        <f t="shared" si="6"/>
        <v>0</v>
      </c>
      <c r="M22" s="575">
        <f t="shared" si="1"/>
        <v>0</v>
      </c>
      <c r="N22" s="575">
        <f t="shared" si="6"/>
        <v>0</v>
      </c>
      <c r="O22" s="575">
        <f t="shared" si="6"/>
        <v>0</v>
      </c>
      <c r="P22" s="575">
        <f t="shared" si="6"/>
        <v>0</v>
      </c>
      <c r="Q22" s="948">
        <f t="shared" si="6"/>
        <v>0</v>
      </c>
      <c r="R22" s="926"/>
      <c r="S22" s="962"/>
      <c r="T22" s="913" t="s">
        <v>792</v>
      </c>
      <c r="U22" s="909"/>
      <c r="V22" s="574">
        <f>SUM(V14:V21)</f>
        <v>0</v>
      </c>
      <c r="W22" s="574">
        <f t="shared" ref="W22:AB22" si="7">SUM(W14:W21)</f>
        <v>0</v>
      </c>
      <c r="X22" s="574">
        <f t="shared" si="7"/>
        <v>0</v>
      </c>
      <c r="Y22" s="574">
        <f t="shared" si="7"/>
        <v>0</v>
      </c>
      <c r="Z22" s="574">
        <f t="shared" si="7"/>
        <v>0</v>
      </c>
      <c r="AA22" s="574">
        <f t="shared" si="7"/>
        <v>0</v>
      </c>
      <c r="AB22" s="574">
        <f t="shared" si="7"/>
        <v>0</v>
      </c>
      <c r="AC22" s="575">
        <f t="shared" ref="AC22:AC31" si="8">SUM(V22:AB22)</f>
        <v>0</v>
      </c>
      <c r="AD22" s="574">
        <f>SUM(AD14:AD21)</f>
        <v>0</v>
      </c>
      <c r="AE22" s="963">
        <f>SUM(AE14:AE21)</f>
        <v>0</v>
      </c>
      <c r="AG22" s="964"/>
      <c r="AH22" s="915" t="s">
        <v>747</v>
      </c>
      <c r="AI22" s="911"/>
      <c r="AJ22" s="574">
        <f t="shared" ref="AJ22:AP22" si="9">SUM(AJ14:AJ21)</f>
        <v>0</v>
      </c>
      <c r="AK22" s="574">
        <f t="shared" si="9"/>
        <v>0</v>
      </c>
      <c r="AL22" s="574">
        <f t="shared" si="9"/>
        <v>0</v>
      </c>
      <c r="AM22" s="574">
        <f t="shared" si="9"/>
        <v>0</v>
      </c>
      <c r="AN22" s="574">
        <f t="shared" si="9"/>
        <v>0</v>
      </c>
      <c r="AO22" s="574">
        <f t="shared" si="9"/>
        <v>0</v>
      </c>
      <c r="AP22" s="574">
        <f t="shared" si="9"/>
        <v>0</v>
      </c>
      <c r="AQ22" s="575">
        <f t="shared" ref="AQ22:AQ31" si="10">SUM(AJ22:AP22)</f>
        <v>0</v>
      </c>
      <c r="AR22" s="574">
        <f>SUM(AR14:AR21)</f>
        <v>0</v>
      </c>
      <c r="AS22" s="963">
        <f>SUM(AS14:AS21)</f>
        <v>0</v>
      </c>
    </row>
    <row r="23" spans="1:45" ht="23.1" customHeight="1" x14ac:dyDescent="0.3">
      <c r="A23" s="910"/>
      <c r="B23" s="1223" t="s">
        <v>878</v>
      </c>
      <c r="C23" s="911"/>
      <c r="D23" s="575"/>
      <c r="E23" s="575"/>
      <c r="F23" s="575"/>
      <c r="G23" s="575"/>
      <c r="H23" s="575"/>
      <c r="I23" s="575"/>
      <c r="J23" s="575"/>
      <c r="K23" s="575"/>
      <c r="L23" s="575"/>
      <c r="M23" s="575"/>
      <c r="N23" s="575"/>
      <c r="O23" s="575"/>
      <c r="P23" s="575"/>
      <c r="Q23" s="948"/>
      <c r="R23" s="926"/>
      <c r="S23" s="964"/>
      <c r="T23" s="1223" t="s">
        <v>878</v>
      </c>
      <c r="U23" s="911"/>
      <c r="V23" s="574"/>
      <c r="W23" s="574"/>
      <c r="X23" s="574"/>
      <c r="Y23" s="574"/>
      <c r="Z23" s="574"/>
      <c r="AA23" s="574"/>
      <c r="AB23" s="574"/>
      <c r="AC23" s="575">
        <f t="shared" si="8"/>
        <v>0</v>
      </c>
      <c r="AD23" s="574"/>
      <c r="AE23" s="963"/>
      <c r="AG23" s="964"/>
      <c r="AH23" s="1223" t="s">
        <v>878</v>
      </c>
      <c r="AI23" s="911"/>
      <c r="AJ23" s="574"/>
      <c r="AK23" s="574"/>
      <c r="AL23" s="574"/>
      <c r="AM23" s="574"/>
      <c r="AN23" s="574"/>
      <c r="AO23" s="574"/>
      <c r="AP23" s="574"/>
      <c r="AQ23" s="575">
        <f t="shared" si="10"/>
        <v>0</v>
      </c>
      <c r="AR23" s="574"/>
      <c r="AS23" s="963"/>
    </row>
    <row r="24" spans="1:45" ht="23.1" customHeight="1" x14ac:dyDescent="0.25">
      <c r="A24" s="78">
        <v>40</v>
      </c>
      <c r="B24" s="338" t="s">
        <v>873</v>
      </c>
      <c r="C24" s="546"/>
      <c r="D24" s="18"/>
      <c r="E24" s="18"/>
      <c r="F24" s="18"/>
      <c r="G24" s="19">
        <f t="shared" ref="G24:G31" si="11">AC24</f>
        <v>0</v>
      </c>
      <c r="H24" s="310"/>
      <c r="I24" s="19">
        <f t="shared" ref="I24:I31" si="12">SUM(D24:H24)</f>
        <v>0</v>
      </c>
      <c r="J24" s="18"/>
      <c r="K24" s="18"/>
      <c r="L24" s="18"/>
      <c r="M24" s="19">
        <f t="shared" ref="M24:M31" si="13">AQ24</f>
        <v>0</v>
      </c>
      <c r="N24" s="18"/>
      <c r="O24" s="19">
        <f t="shared" ref="O24:O31" si="14">SUM(J24:N24)</f>
        <v>0</v>
      </c>
      <c r="P24" s="18"/>
      <c r="Q24" s="923"/>
      <c r="R24" s="926"/>
      <c r="S24" s="965">
        <v>40</v>
      </c>
      <c r="T24" s="338" t="s">
        <v>873</v>
      </c>
      <c r="U24" s="546"/>
      <c r="V24" s="18"/>
      <c r="W24" s="18"/>
      <c r="X24" s="18"/>
      <c r="Y24" s="18"/>
      <c r="Z24" s="18"/>
      <c r="AA24" s="18"/>
      <c r="AB24" s="18"/>
      <c r="AC24" s="19">
        <f t="shared" si="8"/>
        <v>0</v>
      </c>
      <c r="AD24" s="18"/>
      <c r="AE24" s="959"/>
      <c r="AG24" s="965">
        <v>40</v>
      </c>
      <c r="AH24" s="338" t="s">
        <v>873</v>
      </c>
      <c r="AI24" s="546"/>
      <c r="AJ24" s="18"/>
      <c r="AK24" s="18"/>
      <c r="AL24" s="18"/>
      <c r="AM24" s="18"/>
      <c r="AN24" s="18"/>
      <c r="AO24" s="18"/>
      <c r="AP24" s="18"/>
      <c r="AQ24" s="19">
        <f t="shared" si="10"/>
        <v>0</v>
      </c>
      <c r="AR24" s="18"/>
      <c r="AS24" s="959"/>
    </row>
    <row r="25" spans="1:45" ht="23.1" customHeight="1" x14ac:dyDescent="0.25">
      <c r="A25" s="78">
        <v>41</v>
      </c>
      <c r="B25" s="338" t="s">
        <v>874</v>
      </c>
      <c r="C25" s="546"/>
      <c r="D25" s="18"/>
      <c r="E25" s="18"/>
      <c r="F25" s="18"/>
      <c r="G25" s="19">
        <f t="shared" si="11"/>
        <v>0</v>
      </c>
      <c r="H25" s="18"/>
      <c r="I25" s="19">
        <f t="shared" si="12"/>
        <v>0</v>
      </c>
      <c r="J25" s="18"/>
      <c r="K25" s="18"/>
      <c r="L25" s="18"/>
      <c r="M25" s="19">
        <f t="shared" si="13"/>
        <v>0</v>
      </c>
      <c r="N25" s="18"/>
      <c r="O25" s="19">
        <f t="shared" si="14"/>
        <v>0</v>
      </c>
      <c r="P25" s="18"/>
      <c r="Q25" s="923"/>
      <c r="R25" s="926"/>
      <c r="S25" s="965">
        <v>41</v>
      </c>
      <c r="T25" s="338" t="s">
        <v>874</v>
      </c>
      <c r="U25" s="546"/>
      <c r="V25" s="18"/>
      <c r="W25" s="18"/>
      <c r="X25" s="18"/>
      <c r="Y25" s="18"/>
      <c r="Z25" s="18"/>
      <c r="AA25" s="18"/>
      <c r="AB25" s="18"/>
      <c r="AC25" s="19">
        <f t="shared" si="8"/>
        <v>0</v>
      </c>
      <c r="AD25" s="18"/>
      <c r="AE25" s="959"/>
      <c r="AG25" s="965">
        <v>41</v>
      </c>
      <c r="AH25" s="338" t="s">
        <v>874</v>
      </c>
      <c r="AI25" s="546"/>
      <c r="AJ25" s="18"/>
      <c r="AK25" s="18"/>
      <c r="AL25" s="18"/>
      <c r="AM25" s="18"/>
      <c r="AN25" s="18"/>
      <c r="AO25" s="18"/>
      <c r="AP25" s="18"/>
      <c r="AQ25" s="19">
        <f t="shared" si="10"/>
        <v>0</v>
      </c>
      <c r="AR25" s="18"/>
      <c r="AS25" s="959"/>
    </row>
    <row r="26" spans="1:45" ht="23.1" customHeight="1" x14ac:dyDescent="0.25">
      <c r="A26" s="87">
        <v>42</v>
      </c>
      <c r="B26" s="457" t="s">
        <v>877</v>
      </c>
      <c r="C26" s="706" t="s">
        <v>795</v>
      </c>
      <c r="D26" s="549"/>
      <c r="E26" s="18"/>
      <c r="F26" s="18"/>
      <c r="G26" s="19">
        <f t="shared" si="11"/>
        <v>0</v>
      </c>
      <c r="H26" s="18"/>
      <c r="I26" s="19">
        <f t="shared" si="12"/>
        <v>0</v>
      </c>
      <c r="J26" s="18"/>
      <c r="K26" s="18"/>
      <c r="L26" s="18"/>
      <c r="M26" s="19">
        <f t="shared" si="13"/>
        <v>0</v>
      </c>
      <c r="N26" s="18"/>
      <c r="O26" s="19">
        <f t="shared" si="14"/>
        <v>0</v>
      </c>
      <c r="P26" s="18"/>
      <c r="Q26" s="923"/>
      <c r="R26" s="926"/>
      <c r="S26" s="966">
        <v>42</v>
      </c>
      <c r="T26" s="457" t="s">
        <v>877</v>
      </c>
      <c r="U26" s="551" t="str">
        <f>C$26</f>
        <v>(Specify here)</v>
      </c>
      <c r="V26" s="18"/>
      <c r="W26" s="18"/>
      <c r="X26" s="18"/>
      <c r="Y26" s="18"/>
      <c r="Z26" s="18"/>
      <c r="AA26" s="18"/>
      <c r="AB26" s="18"/>
      <c r="AC26" s="19">
        <f t="shared" si="8"/>
        <v>0</v>
      </c>
      <c r="AD26" s="18"/>
      <c r="AE26" s="959"/>
      <c r="AG26" s="966">
        <v>42</v>
      </c>
      <c r="AH26" s="457" t="s">
        <v>877</v>
      </c>
      <c r="AI26" s="551" t="str">
        <f>C$26</f>
        <v>(Specify here)</v>
      </c>
      <c r="AJ26" s="549"/>
      <c r="AK26" s="18"/>
      <c r="AL26" s="18"/>
      <c r="AM26" s="18"/>
      <c r="AN26" s="18"/>
      <c r="AO26" s="18"/>
      <c r="AP26" s="18"/>
      <c r="AQ26" s="19">
        <f t="shared" si="10"/>
        <v>0</v>
      </c>
      <c r="AR26" s="18"/>
      <c r="AS26" s="959"/>
    </row>
    <row r="27" spans="1:45" ht="23.1" customHeight="1" x14ac:dyDescent="0.25">
      <c r="A27" s="78">
        <v>43</v>
      </c>
      <c r="B27" s="338" t="s">
        <v>416</v>
      </c>
      <c r="C27" s="550"/>
      <c r="D27" s="18"/>
      <c r="E27" s="18"/>
      <c r="F27" s="18"/>
      <c r="G27" s="19">
        <f t="shared" si="11"/>
        <v>0</v>
      </c>
      <c r="H27" s="18"/>
      <c r="I27" s="19">
        <f t="shared" si="12"/>
        <v>0</v>
      </c>
      <c r="J27" s="18"/>
      <c r="K27" s="18"/>
      <c r="L27" s="18"/>
      <c r="M27" s="19">
        <f t="shared" si="13"/>
        <v>0</v>
      </c>
      <c r="N27" s="18"/>
      <c r="O27" s="19">
        <f t="shared" si="14"/>
        <v>0</v>
      </c>
      <c r="P27" s="18"/>
      <c r="Q27" s="923"/>
      <c r="R27" s="926"/>
      <c r="S27" s="965">
        <v>43</v>
      </c>
      <c r="T27" s="338" t="s">
        <v>416</v>
      </c>
      <c r="U27" s="546"/>
      <c r="V27" s="18"/>
      <c r="W27" s="18"/>
      <c r="X27" s="18"/>
      <c r="Y27" s="18"/>
      <c r="Z27" s="18"/>
      <c r="AA27" s="18"/>
      <c r="AB27" s="18"/>
      <c r="AC27" s="19">
        <f t="shared" si="8"/>
        <v>0</v>
      </c>
      <c r="AD27" s="18"/>
      <c r="AE27" s="959"/>
      <c r="AG27" s="965">
        <v>43</v>
      </c>
      <c r="AH27" s="338" t="s">
        <v>416</v>
      </c>
      <c r="AI27" s="550"/>
      <c r="AJ27" s="18"/>
      <c r="AK27" s="18"/>
      <c r="AL27" s="18"/>
      <c r="AM27" s="18"/>
      <c r="AN27" s="18"/>
      <c r="AO27" s="18"/>
      <c r="AP27" s="18"/>
      <c r="AQ27" s="19">
        <f t="shared" si="10"/>
        <v>0</v>
      </c>
      <c r="AR27" s="18"/>
      <c r="AS27" s="959"/>
    </row>
    <row r="28" spans="1:45" ht="23.1" customHeight="1" x14ac:dyDescent="0.25">
      <c r="A28" s="87">
        <v>44</v>
      </c>
      <c r="B28" s="238" t="s">
        <v>875</v>
      </c>
      <c r="C28" s="545"/>
      <c r="D28" s="18"/>
      <c r="E28" s="18"/>
      <c r="F28" s="18"/>
      <c r="G28" s="19">
        <f t="shared" si="11"/>
        <v>0</v>
      </c>
      <c r="H28" s="18"/>
      <c r="I28" s="19">
        <f t="shared" si="12"/>
        <v>0</v>
      </c>
      <c r="J28" s="18"/>
      <c r="K28" s="18"/>
      <c r="L28" s="18"/>
      <c r="M28" s="19">
        <f t="shared" si="13"/>
        <v>0</v>
      </c>
      <c r="N28" s="18"/>
      <c r="O28" s="19">
        <f t="shared" si="14"/>
        <v>0</v>
      </c>
      <c r="P28" s="18"/>
      <c r="Q28" s="923"/>
      <c r="R28" s="926"/>
      <c r="S28" s="966">
        <v>44</v>
      </c>
      <c r="T28" s="238" t="s">
        <v>875</v>
      </c>
      <c r="U28" s="545"/>
      <c r="V28" s="18"/>
      <c r="W28" s="18"/>
      <c r="X28" s="18"/>
      <c r="Y28" s="18"/>
      <c r="Z28" s="18"/>
      <c r="AA28" s="18"/>
      <c r="AB28" s="18"/>
      <c r="AC28" s="19">
        <f t="shared" si="8"/>
        <v>0</v>
      </c>
      <c r="AD28" s="18"/>
      <c r="AE28" s="959"/>
      <c r="AG28" s="966">
        <v>44</v>
      </c>
      <c r="AH28" s="238" t="s">
        <v>875</v>
      </c>
      <c r="AI28" s="545"/>
      <c r="AJ28" s="18"/>
      <c r="AK28" s="18"/>
      <c r="AL28" s="18"/>
      <c r="AM28" s="18"/>
      <c r="AN28" s="18"/>
      <c r="AO28" s="18"/>
      <c r="AP28" s="18"/>
      <c r="AQ28" s="19">
        <f t="shared" si="10"/>
        <v>0</v>
      </c>
      <c r="AR28" s="18"/>
      <c r="AS28" s="959"/>
    </row>
    <row r="29" spans="1:45" ht="23.1" customHeight="1" x14ac:dyDescent="0.25">
      <c r="A29" s="87"/>
      <c r="B29" s="17" t="s">
        <v>778</v>
      </c>
      <c r="C29" s="545"/>
      <c r="D29" s="18"/>
      <c r="E29" s="18"/>
      <c r="F29" s="18"/>
      <c r="G29" s="19">
        <f t="shared" si="11"/>
        <v>0</v>
      </c>
      <c r="H29" s="18"/>
      <c r="I29" s="19">
        <f t="shared" si="12"/>
        <v>0</v>
      </c>
      <c r="J29" s="18"/>
      <c r="K29" s="18"/>
      <c r="L29" s="18"/>
      <c r="M29" s="19">
        <f t="shared" si="13"/>
        <v>0</v>
      </c>
      <c r="N29" s="18"/>
      <c r="O29" s="19">
        <f t="shared" si="14"/>
        <v>0</v>
      </c>
      <c r="P29" s="18"/>
      <c r="Q29" s="923"/>
      <c r="R29" s="926"/>
      <c r="S29" s="966"/>
      <c r="T29" s="17" t="s">
        <v>778</v>
      </c>
      <c r="U29" s="545"/>
      <c r="V29" s="18"/>
      <c r="W29" s="18"/>
      <c r="X29" s="18"/>
      <c r="Y29" s="18"/>
      <c r="Z29" s="18"/>
      <c r="AA29" s="18"/>
      <c r="AB29" s="18"/>
      <c r="AC29" s="19">
        <f t="shared" si="8"/>
        <v>0</v>
      </c>
      <c r="AD29" s="18"/>
      <c r="AE29" s="959"/>
      <c r="AG29" s="966"/>
      <c r="AH29" s="17" t="s">
        <v>778</v>
      </c>
      <c r="AI29" s="545"/>
      <c r="AJ29" s="18"/>
      <c r="AK29" s="18"/>
      <c r="AL29" s="18"/>
      <c r="AM29" s="18"/>
      <c r="AN29" s="18"/>
      <c r="AO29" s="18"/>
      <c r="AP29" s="18"/>
      <c r="AQ29" s="19">
        <f t="shared" si="10"/>
        <v>0</v>
      </c>
      <c r="AR29" s="18"/>
      <c r="AS29" s="959"/>
    </row>
    <row r="30" spans="1:45" ht="23.1" customHeight="1" x14ac:dyDescent="0.25">
      <c r="A30" s="78">
        <v>45</v>
      </c>
      <c r="B30" s="87" t="s">
        <v>876</v>
      </c>
      <c r="C30" s="547"/>
      <c r="D30" s="18"/>
      <c r="E30" s="18"/>
      <c r="F30" s="18"/>
      <c r="G30" s="19">
        <f t="shared" si="11"/>
        <v>0</v>
      </c>
      <c r="H30" s="18"/>
      <c r="I30" s="19">
        <f t="shared" si="12"/>
        <v>0</v>
      </c>
      <c r="J30" s="18"/>
      <c r="K30" s="18"/>
      <c r="L30" s="18"/>
      <c r="M30" s="19">
        <f t="shared" si="13"/>
        <v>0</v>
      </c>
      <c r="N30" s="18"/>
      <c r="O30" s="19">
        <f t="shared" si="14"/>
        <v>0</v>
      </c>
      <c r="P30" s="18"/>
      <c r="Q30" s="923"/>
      <c r="R30" s="926"/>
      <c r="S30" s="965">
        <v>45</v>
      </c>
      <c r="T30" s="87" t="s">
        <v>876</v>
      </c>
      <c r="U30" s="547"/>
      <c r="V30" s="18"/>
      <c r="W30" s="18"/>
      <c r="X30" s="18"/>
      <c r="Y30" s="18"/>
      <c r="Z30" s="18"/>
      <c r="AA30" s="18"/>
      <c r="AB30" s="18"/>
      <c r="AC30" s="19">
        <f t="shared" si="8"/>
        <v>0</v>
      </c>
      <c r="AD30" s="18"/>
      <c r="AE30" s="959"/>
      <c r="AG30" s="965">
        <v>45</v>
      </c>
      <c r="AH30" s="87" t="s">
        <v>876</v>
      </c>
      <c r="AI30" s="547"/>
      <c r="AJ30" s="18"/>
      <c r="AK30" s="18"/>
      <c r="AL30" s="18"/>
      <c r="AM30" s="18"/>
      <c r="AN30" s="18"/>
      <c r="AO30" s="18"/>
      <c r="AP30" s="18"/>
      <c r="AQ30" s="19">
        <f t="shared" si="10"/>
        <v>0</v>
      </c>
      <c r="AR30" s="18"/>
      <c r="AS30" s="959"/>
    </row>
    <row r="31" spans="1:45" ht="23.1" customHeight="1" x14ac:dyDescent="0.25">
      <c r="A31" s="87">
        <v>46</v>
      </c>
      <c r="B31" s="87" t="s">
        <v>417</v>
      </c>
      <c r="C31" s="706" t="s">
        <v>795</v>
      </c>
      <c r="D31" s="18"/>
      <c r="E31" s="18"/>
      <c r="F31" s="18"/>
      <c r="G31" s="19">
        <f t="shared" si="11"/>
        <v>0</v>
      </c>
      <c r="H31" s="18"/>
      <c r="I31" s="19">
        <f t="shared" si="12"/>
        <v>0</v>
      </c>
      <c r="J31" s="18"/>
      <c r="K31" s="18"/>
      <c r="L31" s="18"/>
      <c r="M31" s="19">
        <f t="shared" si="13"/>
        <v>0</v>
      </c>
      <c r="N31" s="18"/>
      <c r="O31" s="19">
        <f t="shared" si="14"/>
        <v>0</v>
      </c>
      <c r="P31" s="18"/>
      <c r="Q31" s="923"/>
      <c r="R31" s="926"/>
      <c r="S31" s="966">
        <v>46</v>
      </c>
      <c r="T31" s="87" t="s">
        <v>417</v>
      </c>
      <c r="U31" s="551" t="str">
        <f>$C$31</f>
        <v>(Specify here)</v>
      </c>
      <c r="V31" s="18"/>
      <c r="W31" s="18"/>
      <c r="X31" s="18"/>
      <c r="Y31" s="18"/>
      <c r="Z31" s="18"/>
      <c r="AA31" s="18"/>
      <c r="AB31" s="18"/>
      <c r="AC31" s="19">
        <f t="shared" si="8"/>
        <v>0</v>
      </c>
      <c r="AD31" s="18"/>
      <c r="AE31" s="959"/>
      <c r="AG31" s="966">
        <v>46</v>
      </c>
      <c r="AH31" s="87" t="s">
        <v>417</v>
      </c>
      <c r="AI31" s="551" t="str">
        <f>$C$31</f>
        <v>(Specify here)</v>
      </c>
      <c r="AJ31" s="18"/>
      <c r="AK31" s="18"/>
      <c r="AL31" s="18"/>
      <c r="AM31" s="18"/>
      <c r="AN31" s="18"/>
      <c r="AO31" s="18"/>
      <c r="AP31" s="18"/>
      <c r="AQ31" s="19">
        <f t="shared" si="10"/>
        <v>0</v>
      </c>
      <c r="AR31" s="18"/>
      <c r="AS31" s="959"/>
    </row>
    <row r="32" spans="1:45" ht="23.1" customHeight="1" x14ac:dyDescent="0.3">
      <c r="A32" s="912"/>
      <c r="B32" s="913" t="s">
        <v>793</v>
      </c>
      <c r="C32" s="914"/>
      <c r="D32" s="575">
        <f>SUM(D22:D31)</f>
        <v>0</v>
      </c>
      <c r="E32" s="575">
        <f t="shared" ref="E32:Q32" si="15">SUM(E22:E31)</f>
        <v>0</v>
      </c>
      <c r="F32" s="575">
        <f t="shared" si="15"/>
        <v>0</v>
      </c>
      <c r="G32" s="575">
        <f t="shared" si="15"/>
        <v>0</v>
      </c>
      <c r="H32" s="575">
        <f t="shared" si="15"/>
        <v>0</v>
      </c>
      <c r="I32" s="575">
        <f t="shared" si="15"/>
        <v>0</v>
      </c>
      <c r="J32" s="575">
        <f t="shared" si="15"/>
        <v>0</v>
      </c>
      <c r="K32" s="575">
        <f t="shared" si="15"/>
        <v>0</v>
      </c>
      <c r="L32" s="575">
        <f t="shared" si="15"/>
        <v>0</v>
      </c>
      <c r="M32" s="575">
        <f t="shared" si="15"/>
        <v>0</v>
      </c>
      <c r="N32" s="575">
        <f t="shared" si="15"/>
        <v>0</v>
      </c>
      <c r="O32" s="575">
        <f t="shared" si="15"/>
        <v>0</v>
      </c>
      <c r="P32" s="575">
        <f t="shared" si="15"/>
        <v>0</v>
      </c>
      <c r="Q32" s="925">
        <f t="shared" si="15"/>
        <v>0</v>
      </c>
      <c r="R32" s="926"/>
      <c r="S32" s="967"/>
      <c r="T32" s="968" t="s">
        <v>793</v>
      </c>
      <c r="U32" s="969"/>
      <c r="V32" s="970">
        <f>SUM(V22:V31)</f>
        <v>0</v>
      </c>
      <c r="W32" s="970">
        <f t="shared" ref="W32:AE32" si="16">SUM(W22:W31)</f>
        <v>0</v>
      </c>
      <c r="X32" s="970">
        <f t="shared" si="16"/>
        <v>0</v>
      </c>
      <c r="Y32" s="970">
        <f t="shared" si="16"/>
        <v>0</v>
      </c>
      <c r="Z32" s="970">
        <f t="shared" si="16"/>
        <v>0</v>
      </c>
      <c r="AA32" s="970">
        <f t="shared" si="16"/>
        <v>0</v>
      </c>
      <c r="AB32" s="970">
        <f t="shared" si="16"/>
        <v>0</v>
      </c>
      <c r="AC32" s="970">
        <f t="shared" si="16"/>
        <v>0</v>
      </c>
      <c r="AD32" s="970">
        <f t="shared" si="16"/>
        <v>0</v>
      </c>
      <c r="AE32" s="971">
        <f t="shared" si="16"/>
        <v>0</v>
      </c>
      <c r="AG32" s="967"/>
      <c r="AH32" s="978" t="s">
        <v>418</v>
      </c>
      <c r="AI32" s="979"/>
      <c r="AJ32" s="970">
        <f>SUM(AJ22:AJ31)</f>
        <v>0</v>
      </c>
      <c r="AK32" s="970">
        <f t="shared" ref="AK32:AS32" si="17">SUM(AK22:AK31)</f>
        <v>0</v>
      </c>
      <c r="AL32" s="970">
        <f t="shared" si="17"/>
        <v>0</v>
      </c>
      <c r="AM32" s="970">
        <f t="shared" si="17"/>
        <v>0</v>
      </c>
      <c r="AN32" s="970">
        <f t="shared" si="17"/>
        <v>0</v>
      </c>
      <c r="AO32" s="970">
        <f t="shared" si="17"/>
        <v>0</v>
      </c>
      <c r="AP32" s="970">
        <f t="shared" si="17"/>
        <v>0</v>
      </c>
      <c r="AQ32" s="970">
        <f t="shared" si="17"/>
        <v>0</v>
      </c>
      <c r="AR32" s="970">
        <f t="shared" si="17"/>
        <v>0</v>
      </c>
      <c r="AS32" s="971">
        <f t="shared" si="17"/>
        <v>0</v>
      </c>
    </row>
    <row r="33" spans="1:45" x14ac:dyDescent="0.25">
      <c r="A33" s="20" t="s">
        <v>419</v>
      </c>
      <c r="B33" s="21"/>
      <c r="C33" s="21"/>
      <c r="D33" s="21"/>
      <c r="E33" s="21"/>
      <c r="F33" s="21"/>
      <c r="G33" s="21"/>
      <c r="H33" s="21"/>
      <c r="I33" s="21"/>
      <c r="J33" s="21"/>
      <c r="K33" s="21"/>
      <c r="L33" s="21"/>
      <c r="M33" s="21"/>
      <c r="N33" s="21"/>
      <c r="O33" s="21"/>
      <c r="P33" s="21"/>
      <c r="Q33" s="21"/>
      <c r="R33" s="926"/>
      <c r="S33" s="949" t="s">
        <v>419</v>
      </c>
      <c r="T33" s="926"/>
      <c r="U33" s="926"/>
      <c r="V33" s="926"/>
      <c r="W33" s="926"/>
      <c r="X33" s="926"/>
      <c r="Y33" s="926"/>
      <c r="Z33" s="926"/>
      <c r="AA33" s="926"/>
      <c r="AB33" s="926"/>
      <c r="AC33" s="926"/>
      <c r="AD33" s="926"/>
      <c r="AE33" s="926"/>
      <c r="AG33" s="949" t="s">
        <v>419</v>
      </c>
      <c r="AH33" s="926"/>
      <c r="AI33" s="926"/>
      <c r="AJ33" s="926"/>
      <c r="AK33" s="926"/>
      <c r="AL33" s="926"/>
      <c r="AM33" s="926"/>
      <c r="AN33" s="926"/>
      <c r="AO33" s="926"/>
      <c r="AP33" s="926"/>
      <c r="AQ33" s="926"/>
      <c r="AR33" s="926"/>
      <c r="AS33" s="926"/>
    </row>
    <row r="34" spans="1:45" x14ac:dyDescent="0.25">
      <c r="A34" s="4" t="s">
        <v>420</v>
      </c>
      <c r="R34" s="926"/>
      <c r="S34" s="4" t="s">
        <v>420</v>
      </c>
      <c r="AG34" s="4" t="s">
        <v>420</v>
      </c>
    </row>
    <row r="35" spans="1:45" x14ac:dyDescent="0.25">
      <c r="A35" s="232" t="s">
        <v>421</v>
      </c>
      <c r="R35" s="926"/>
      <c r="S35" s="4" t="s">
        <v>421</v>
      </c>
      <c r="AG35" s="4" t="s">
        <v>421</v>
      </c>
    </row>
    <row r="36" spans="1:45" x14ac:dyDescent="0.25">
      <c r="A36" t="s">
        <v>422</v>
      </c>
    </row>
    <row r="37" spans="1:45" ht="17.100000000000001" customHeight="1" x14ac:dyDescent="0.25"/>
    <row r="38" spans="1:45" ht="17.100000000000001" customHeight="1" x14ac:dyDescent="0.25"/>
    <row r="39" spans="1:45" ht="17.100000000000001" customHeight="1" x14ac:dyDescent="0.25"/>
    <row r="40" spans="1:45" ht="17.100000000000001" customHeight="1" x14ac:dyDescent="0.25"/>
    <row r="41" spans="1:45" ht="17.100000000000001" customHeight="1" x14ac:dyDescent="0.25"/>
    <row r="42" spans="1:45" ht="17.100000000000001" customHeight="1" x14ac:dyDescent="0.25"/>
    <row r="43" spans="1:45" ht="17.100000000000001" customHeight="1" x14ac:dyDescent="0.25"/>
    <row r="44" spans="1:45" ht="17.100000000000001" customHeight="1" x14ac:dyDescent="0.25"/>
    <row r="45" spans="1:45" ht="17.100000000000001" customHeight="1" x14ac:dyDescent="0.25">
      <c r="M45" s="926"/>
      <c r="N45" s="926"/>
    </row>
    <row r="46" spans="1:45" ht="17.100000000000001" customHeight="1" x14ac:dyDescent="0.25">
      <c r="M46" s="926"/>
      <c r="N46" s="926"/>
    </row>
    <row r="47" spans="1:45" ht="17.100000000000001" customHeight="1" x14ac:dyDescent="0.25">
      <c r="M47" s="926"/>
      <c r="N47" s="926"/>
    </row>
    <row r="48" spans="1:45" ht="17.100000000000001" customHeight="1" x14ac:dyDescent="0.25">
      <c r="M48" s="926"/>
      <c r="N48" s="926"/>
    </row>
    <row r="49" spans="13:14" ht="17.100000000000001" customHeight="1" x14ac:dyDescent="0.25">
      <c r="M49" s="926"/>
      <c r="N49" s="926"/>
    </row>
    <row r="50" spans="13:14" ht="17.100000000000001" customHeight="1" x14ac:dyDescent="0.25">
      <c r="M50" s="926"/>
      <c r="N50" s="926"/>
    </row>
    <row r="51" spans="13:14" ht="17.100000000000001" customHeight="1" x14ac:dyDescent="0.25">
      <c r="M51" s="926"/>
      <c r="N51" s="926"/>
    </row>
    <row r="52" spans="13:14" ht="17.100000000000001" customHeight="1" x14ac:dyDescent="0.25">
      <c r="M52" s="926"/>
      <c r="N52" s="926"/>
    </row>
    <row r="53" spans="13:14" ht="17.100000000000001" customHeight="1" x14ac:dyDescent="0.25">
      <c r="M53" s="926"/>
      <c r="N53" s="926"/>
    </row>
    <row r="54" spans="13:14" s="427" customFormat="1" ht="17.100000000000001" customHeight="1" x14ac:dyDescent="0.25">
      <c r="M54" s="918"/>
      <c r="N54" s="918"/>
    </row>
    <row r="55" spans="13:14" s="427" customFormat="1" ht="17.100000000000001" customHeight="1" x14ac:dyDescent="0.25">
      <c r="M55" s="918"/>
      <c r="N55" s="918"/>
    </row>
    <row r="56" spans="13:14" ht="17.100000000000001" customHeight="1" x14ac:dyDescent="0.25">
      <c r="M56" s="926"/>
      <c r="N56" s="926"/>
    </row>
    <row r="57" spans="13:14" ht="17.100000000000001" customHeight="1" x14ac:dyDescent="0.25">
      <c r="M57" s="926"/>
      <c r="N57" s="926"/>
    </row>
    <row r="58" spans="13:14" ht="17.100000000000001" customHeight="1" x14ac:dyDescent="0.25">
      <c r="M58" s="926"/>
      <c r="N58" s="926"/>
    </row>
    <row r="59" spans="13:14" ht="17.100000000000001" customHeight="1" x14ac:dyDescent="0.25">
      <c r="M59" s="926"/>
      <c r="N59" s="926"/>
    </row>
    <row r="60" spans="13:14" ht="17.100000000000001" customHeight="1" x14ac:dyDescent="0.25">
      <c r="M60" s="926"/>
      <c r="N60" s="926"/>
    </row>
    <row r="61" spans="13:14" ht="17.100000000000001" customHeight="1" x14ac:dyDescent="0.25">
      <c r="M61" s="926"/>
      <c r="N61" s="926"/>
    </row>
    <row r="62" spans="13:14" ht="17.100000000000001" customHeight="1" x14ac:dyDescent="0.25">
      <c r="M62" s="926"/>
      <c r="N62" s="926"/>
    </row>
    <row r="63" spans="13:14" ht="17.100000000000001" customHeight="1" x14ac:dyDescent="0.25">
      <c r="M63" s="926"/>
      <c r="N63" s="926"/>
    </row>
    <row r="64" spans="13:14" ht="17.100000000000001" customHeight="1" x14ac:dyDescent="0.25">
      <c r="M64" s="926"/>
      <c r="N64" s="926"/>
    </row>
    <row r="65" spans="1:14" ht="17.100000000000001" customHeight="1" x14ac:dyDescent="0.25">
      <c r="M65" s="926"/>
      <c r="N65" s="926"/>
    </row>
    <row r="66" spans="1:14" ht="17.100000000000001" customHeight="1" x14ac:dyDescent="0.25">
      <c r="M66" s="926"/>
      <c r="N66" s="926"/>
    </row>
    <row r="67" spans="1:14" ht="17.100000000000001" customHeight="1" x14ac:dyDescent="0.25">
      <c r="M67" s="926"/>
      <c r="N67" s="926"/>
    </row>
    <row r="68" spans="1:14" ht="17.100000000000001" customHeight="1" x14ac:dyDescent="0.25">
      <c r="M68" s="926"/>
      <c r="N68" s="926"/>
    </row>
    <row r="69" spans="1:14" ht="17.100000000000001" customHeight="1" x14ac:dyDescent="0.25">
      <c r="M69" s="926"/>
      <c r="N69" s="926"/>
    </row>
    <row r="70" spans="1:14" ht="17.100000000000001" customHeight="1" x14ac:dyDescent="0.25">
      <c r="M70" s="926"/>
      <c r="N70" s="926"/>
    </row>
    <row r="71" spans="1:14" ht="17.100000000000001" customHeight="1" x14ac:dyDescent="0.25"/>
    <row r="72" spans="1:14" ht="17.100000000000001" customHeight="1" x14ac:dyDescent="0.25"/>
    <row r="73" spans="1:14" ht="17.100000000000001" customHeight="1" x14ac:dyDescent="0.25"/>
    <row r="74" spans="1:14" ht="17.100000000000001" customHeight="1" x14ac:dyDescent="0.25">
      <c r="A74" s="917"/>
      <c r="B74" s="918"/>
      <c r="C74" s="919"/>
    </row>
    <row r="75" spans="1:14" ht="17.100000000000001" customHeight="1" x14ac:dyDescent="0.25"/>
    <row r="76" spans="1:14" ht="17.100000000000001" customHeight="1" x14ac:dyDescent="0.25"/>
    <row r="77" spans="1:14" ht="17.100000000000001" customHeight="1" x14ac:dyDescent="0.25"/>
    <row r="78" spans="1:14" ht="17.100000000000001" customHeight="1" x14ac:dyDescent="0.25"/>
    <row r="79" spans="1:14" ht="17.100000000000001" customHeight="1" x14ac:dyDescent="0.25"/>
    <row r="80" spans="1:14" ht="17.100000000000001" customHeight="1" x14ac:dyDescent="0.25"/>
    <row r="81" spans="13:14" ht="17.100000000000001" customHeight="1" x14ac:dyDescent="0.25"/>
    <row r="82" spans="13:14" ht="17.100000000000001" customHeight="1" x14ac:dyDescent="0.25">
      <c r="M82" s="926"/>
      <c r="N82" s="926"/>
    </row>
    <row r="83" spans="13:14" ht="17.100000000000001" customHeight="1" x14ac:dyDescent="0.25">
      <c r="M83" s="926"/>
      <c r="N83" s="926"/>
    </row>
    <row r="84" spans="13:14" ht="17.100000000000001" customHeight="1" x14ac:dyDescent="0.25">
      <c r="M84" s="926"/>
      <c r="N84" s="926"/>
    </row>
    <row r="85" spans="13:14" ht="17.100000000000001" customHeight="1" x14ac:dyDescent="0.25">
      <c r="M85" s="926"/>
      <c r="N85" s="926"/>
    </row>
    <row r="86" spans="13:14" ht="17.100000000000001" customHeight="1" x14ac:dyDescent="0.25">
      <c r="M86" s="926"/>
      <c r="N86" s="926"/>
    </row>
    <row r="87" spans="13:14" ht="17.100000000000001" customHeight="1" x14ac:dyDescent="0.25">
      <c r="M87" s="926"/>
      <c r="N87" s="926"/>
    </row>
    <row r="88" spans="13:14" ht="17.100000000000001" customHeight="1" x14ac:dyDescent="0.25">
      <c r="M88" s="926"/>
      <c r="N88" s="926"/>
    </row>
    <row r="89" spans="13:14" ht="17.100000000000001" customHeight="1" x14ac:dyDescent="0.25">
      <c r="M89" s="926"/>
      <c r="N89" s="926"/>
    </row>
    <row r="90" spans="13:14" ht="17.100000000000001" customHeight="1" x14ac:dyDescent="0.25">
      <c r="M90" s="926"/>
      <c r="N90" s="926"/>
    </row>
    <row r="91" spans="13:14" s="427" customFormat="1" ht="17.100000000000001" customHeight="1" x14ac:dyDescent="0.25">
      <c r="M91" s="918"/>
      <c r="N91" s="918"/>
    </row>
    <row r="92" spans="13:14" s="427" customFormat="1" ht="17.100000000000001" customHeight="1" x14ac:dyDescent="0.25">
      <c r="M92" s="918"/>
      <c r="N92" s="918"/>
    </row>
    <row r="93" spans="13:14" s="427" customFormat="1" ht="17.100000000000001" customHeight="1" x14ac:dyDescent="0.25">
      <c r="M93" s="918"/>
      <c r="N93" s="918"/>
    </row>
    <row r="94" spans="13:14" s="427" customFormat="1" ht="17.100000000000001" customHeight="1" x14ac:dyDescent="0.25">
      <c r="M94" s="918"/>
      <c r="N94" s="918"/>
    </row>
    <row r="95" spans="13:14" ht="17.100000000000001" customHeight="1" x14ac:dyDescent="0.25">
      <c r="M95" s="926"/>
      <c r="N95" s="926"/>
    </row>
    <row r="96" spans="13:14" ht="17.100000000000001" customHeight="1" x14ac:dyDescent="0.25">
      <c r="M96" s="926"/>
      <c r="N96" s="926"/>
    </row>
    <row r="97" spans="13:14" ht="17.100000000000001" customHeight="1" x14ac:dyDescent="0.25">
      <c r="M97" s="926"/>
      <c r="N97" s="926"/>
    </row>
    <row r="98" spans="13:14" ht="17.100000000000001" customHeight="1" x14ac:dyDescent="0.25">
      <c r="M98" s="926"/>
      <c r="N98" s="926"/>
    </row>
    <row r="99" spans="13:14" ht="17.100000000000001" customHeight="1" x14ac:dyDescent="0.25">
      <c r="M99" s="926"/>
      <c r="N99" s="926"/>
    </row>
    <row r="100" spans="13:14" ht="17.100000000000001" customHeight="1" x14ac:dyDescent="0.25">
      <c r="M100" s="926"/>
      <c r="N100" s="926"/>
    </row>
    <row r="101" spans="13:14" ht="17.100000000000001" customHeight="1" x14ac:dyDescent="0.25">
      <c r="M101" s="926"/>
      <c r="N101" s="926"/>
    </row>
    <row r="102" spans="13:14" ht="17.100000000000001" customHeight="1" x14ac:dyDescent="0.25">
      <c r="M102" s="926"/>
      <c r="N102" s="926"/>
    </row>
    <row r="103" spans="13:14" ht="17.100000000000001" customHeight="1" x14ac:dyDescent="0.25">
      <c r="M103" s="926"/>
      <c r="N103" s="926"/>
    </row>
    <row r="104" spans="13:14" ht="17.100000000000001" customHeight="1" x14ac:dyDescent="0.25">
      <c r="M104" s="926"/>
      <c r="N104" s="926"/>
    </row>
    <row r="105" spans="13:14" ht="17.100000000000001" customHeight="1" x14ac:dyDescent="0.25">
      <c r="M105" s="926"/>
      <c r="N105" s="926"/>
    </row>
    <row r="106" spans="13:14" ht="17.100000000000001" customHeight="1" x14ac:dyDescent="0.25">
      <c r="M106" s="926"/>
      <c r="N106" s="926"/>
    </row>
    <row r="107" spans="13:14" ht="17.100000000000001" customHeight="1" x14ac:dyDescent="0.25">
      <c r="M107" s="926"/>
      <c r="N107" s="926"/>
    </row>
    <row r="108" spans="13:14" ht="17.100000000000001" customHeight="1" x14ac:dyDescent="0.25">
      <c r="M108" s="926"/>
      <c r="N108" s="926"/>
    </row>
    <row r="109" spans="13:14" ht="17.100000000000001" customHeight="1" x14ac:dyDescent="0.25">
      <c r="M109" s="926"/>
      <c r="N109" s="926"/>
    </row>
    <row r="110" spans="13:14" ht="17.100000000000001" customHeight="1" x14ac:dyDescent="0.25">
      <c r="M110" s="926"/>
      <c r="N110" s="926"/>
    </row>
    <row r="111" spans="13:14" ht="17.100000000000001" customHeight="1" x14ac:dyDescent="0.25">
      <c r="M111" s="926"/>
      <c r="N111" s="926"/>
    </row>
    <row r="112" spans="13:14" x14ac:dyDescent="0.25">
      <c r="M112" s="926"/>
      <c r="N112" s="926"/>
    </row>
  </sheetData>
  <sheetProtection selectLockedCells="1"/>
  <mergeCells count="7">
    <mergeCell ref="B7:C7"/>
    <mergeCell ref="AL6:AM6"/>
    <mergeCell ref="AR6:AS6"/>
    <mergeCell ref="H7:I7"/>
    <mergeCell ref="P7:Q7"/>
    <mergeCell ref="AD6:AE6"/>
    <mergeCell ref="X6:Y6"/>
  </mergeCells>
  <phoneticPr fontId="0" type="noConversion"/>
  <printOptions horizontalCentered="1"/>
  <pageMargins left="0.5" right="0.5" top="0.45" bottom="0.72" header="0.5" footer="0.49"/>
  <pageSetup scale="52" fitToWidth="3" orientation="landscape" r:id="rId1"/>
  <headerFooter alignWithMargins="0">
    <oddFooter>&amp;C&amp;9Rev. 12/01/11</oddFooter>
  </headerFooter>
  <colBreaks count="2" manualBreakCount="2">
    <brk id="17" max="34" man="1"/>
    <brk id="31"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1521"/>
  <sheetViews>
    <sheetView showOutlineSymbols="0" topLeftCell="A741" zoomScale="80" zoomScaleNormal="80" workbookViewId="0">
      <selection activeCell="G690" sqref="G690"/>
    </sheetView>
  </sheetViews>
  <sheetFormatPr defaultColWidth="9.6328125" defaultRowHeight="15" x14ac:dyDescent="0.25"/>
  <cols>
    <col min="1" max="1" width="5.6328125" style="821" customWidth="1"/>
    <col min="2" max="2" width="27.36328125" style="821" customWidth="1"/>
    <col min="3" max="3" width="16.36328125" style="153" customWidth="1"/>
    <col min="4" max="4" width="15.1796875" style="153" customWidth="1"/>
    <col min="5" max="5" width="16.1796875" style="153" customWidth="1"/>
    <col min="6" max="6" width="17.54296875" style="153" customWidth="1"/>
    <col min="7" max="7" width="13.6328125" style="153" customWidth="1"/>
    <col min="8" max="8" width="12.6328125" style="153" customWidth="1"/>
    <col min="9" max="9" width="13.6328125" style="153" customWidth="1"/>
    <col min="10" max="10" width="11.6328125" style="153" customWidth="1"/>
    <col min="11" max="11" width="13.6328125" style="153" customWidth="1"/>
    <col min="12" max="16384" width="9.6328125" style="153"/>
  </cols>
  <sheetData>
    <row r="1" spans="1:13" ht="15.6" x14ac:dyDescent="0.3">
      <c r="A1" s="819" t="s">
        <v>663</v>
      </c>
      <c r="B1" s="820"/>
      <c r="C1" s="620"/>
      <c r="D1" s="621"/>
      <c r="E1" s="620"/>
      <c r="F1" s="620"/>
      <c r="G1" s="620"/>
      <c r="H1" s="620"/>
      <c r="I1" s="620"/>
      <c r="J1" s="618" t="s">
        <v>664</v>
      </c>
      <c r="L1" s="154"/>
    </row>
    <row r="2" spans="1:13" ht="15.6" x14ac:dyDescent="0.3">
      <c r="A2" s="819"/>
      <c r="B2" s="819"/>
      <c r="C2" s="155"/>
      <c r="D2" s="155"/>
      <c r="E2" s="155"/>
      <c r="F2" s="155"/>
      <c r="G2" s="155"/>
      <c r="I2" s="155"/>
      <c r="J2" s="619" t="s">
        <v>665</v>
      </c>
      <c r="K2" s="382"/>
      <c r="L2" s="348"/>
      <c r="M2" s="347"/>
    </row>
    <row r="3" spans="1:13" x14ac:dyDescent="0.25">
      <c r="K3" s="382"/>
      <c r="L3" s="348"/>
      <c r="M3" s="347"/>
    </row>
    <row r="4" spans="1:13" x14ac:dyDescent="0.25">
      <c r="A4" s="821" t="s">
        <v>363</v>
      </c>
      <c r="E4" s="153" t="s">
        <v>451</v>
      </c>
      <c r="I4" s="153" t="s">
        <v>365</v>
      </c>
      <c r="K4" s="383"/>
      <c r="L4" s="348"/>
      <c r="M4" s="347"/>
    </row>
    <row r="5" spans="1:13" x14ac:dyDescent="0.25">
      <c r="B5" s="821" t="str">
        <f>'1_1A'!$B$7</f>
        <v>Enter Hospital Name Here</v>
      </c>
      <c r="F5" s="153" t="str">
        <f>'1_1A'!$H$7</f>
        <v>Enter Provider Number Here</v>
      </c>
      <c r="J5" s="323" t="str">
        <f>'1_1A'!$P$7</f>
        <v>Enter FYE Here</v>
      </c>
      <c r="L5" s="154"/>
    </row>
    <row r="6" spans="1:13" x14ac:dyDescent="0.25">
      <c r="I6" s="323"/>
      <c r="L6" s="154"/>
    </row>
    <row r="7" spans="1:13" x14ac:dyDescent="0.25">
      <c r="A7" s="822"/>
      <c r="B7" s="823"/>
      <c r="C7" s="157"/>
      <c r="D7" s="158" t="s">
        <v>666</v>
      </c>
      <c r="E7" s="352" t="s">
        <v>763</v>
      </c>
      <c r="F7" s="352" t="s">
        <v>763</v>
      </c>
      <c r="G7" s="352" t="s">
        <v>377</v>
      </c>
      <c r="H7" s="378"/>
      <c r="I7" s="355" t="s">
        <v>766</v>
      </c>
      <c r="J7" s="380" t="s">
        <v>367</v>
      </c>
    </row>
    <row r="8" spans="1:13" x14ac:dyDescent="0.25">
      <c r="A8" s="824"/>
      <c r="B8" s="824" t="s">
        <v>484</v>
      </c>
      <c r="C8" s="160"/>
      <c r="D8" s="161" t="s">
        <v>667</v>
      </c>
      <c r="E8" s="161" t="s">
        <v>668</v>
      </c>
      <c r="F8" s="161" t="s">
        <v>668</v>
      </c>
      <c r="G8" s="353" t="s">
        <v>764</v>
      </c>
      <c r="H8" s="379" t="s">
        <v>610</v>
      </c>
      <c r="I8" s="356" t="s">
        <v>765</v>
      </c>
      <c r="J8" s="381" t="s">
        <v>683</v>
      </c>
    </row>
    <row r="9" spans="1:13" x14ac:dyDescent="0.25">
      <c r="A9" s="824"/>
      <c r="B9" s="825"/>
      <c r="D9" s="161" t="s">
        <v>669</v>
      </c>
      <c r="E9" s="161" t="s">
        <v>670</v>
      </c>
      <c r="F9" s="161" t="s">
        <v>671</v>
      </c>
      <c r="G9" s="353" t="s">
        <v>15</v>
      </c>
      <c r="H9" s="379" t="s">
        <v>672</v>
      </c>
      <c r="I9" s="357" t="s">
        <v>673</v>
      </c>
      <c r="J9" s="381" t="s">
        <v>687</v>
      </c>
    </row>
    <row r="10" spans="1:13" x14ac:dyDescent="0.25">
      <c r="A10" s="824"/>
      <c r="B10" s="825"/>
      <c r="C10" s="154"/>
      <c r="D10" s="161" t="s">
        <v>674</v>
      </c>
      <c r="E10" s="161" t="s">
        <v>384</v>
      </c>
      <c r="F10" s="161" t="s">
        <v>385</v>
      </c>
      <c r="G10" s="161" t="s">
        <v>386</v>
      </c>
      <c r="H10" s="379">
        <v>4</v>
      </c>
      <c r="I10" s="358">
        <v>5</v>
      </c>
      <c r="J10" s="381">
        <v>6</v>
      </c>
    </row>
    <row r="11" spans="1:13" x14ac:dyDescent="0.25">
      <c r="A11" s="800"/>
      <c r="B11" s="801" t="s">
        <v>490</v>
      </c>
      <c r="C11" s="597"/>
      <c r="D11" s="603"/>
      <c r="E11" s="603"/>
      <c r="F11" s="603"/>
      <c r="G11" s="603"/>
      <c r="H11" s="603"/>
      <c r="I11" s="603"/>
      <c r="J11" s="604"/>
    </row>
    <row r="12" spans="1:13" x14ac:dyDescent="0.25">
      <c r="A12" s="457">
        <v>1</v>
      </c>
      <c r="B12" s="802" t="s">
        <v>740</v>
      </c>
      <c r="C12" s="562"/>
      <c r="D12" s="750">
        <f>'5'!$H$13</f>
        <v>0</v>
      </c>
      <c r="E12" s="755">
        <f>(D12)</f>
        <v>0</v>
      </c>
      <c r="F12" s="755"/>
      <c r="G12" s="755"/>
      <c r="H12" s="755"/>
      <c r="I12" s="755"/>
      <c r="J12" s="758"/>
    </row>
    <row r="13" spans="1:13" x14ac:dyDescent="0.25">
      <c r="A13" s="457">
        <v>2</v>
      </c>
      <c r="B13" s="802" t="s">
        <v>739</v>
      </c>
      <c r="C13" s="562"/>
      <c r="D13" s="750">
        <f>'5'!$H$14</f>
        <v>0</v>
      </c>
      <c r="E13" s="755">
        <f t="shared" ref="E13:E34" si="0">IF(ISERR(ROUND((E$12/D$949)*D770,0)),0,ROUND((E$12/D$949)*D770,0))</f>
        <v>0</v>
      </c>
      <c r="F13" s="755">
        <f>SUM(D13:E13)</f>
        <v>0</v>
      </c>
      <c r="G13" s="755"/>
      <c r="H13" s="755"/>
      <c r="I13" s="755"/>
      <c r="J13" s="758"/>
    </row>
    <row r="14" spans="1:13" x14ac:dyDescent="0.25">
      <c r="A14" s="457">
        <v>3</v>
      </c>
      <c r="B14" s="802" t="s">
        <v>741</v>
      </c>
      <c r="C14" s="562"/>
      <c r="D14" s="750">
        <f>'5'!$H$15</f>
        <v>0</v>
      </c>
      <c r="E14" s="755">
        <f t="shared" si="0"/>
        <v>0</v>
      </c>
      <c r="F14" s="755">
        <f t="shared" ref="F14:F34" si="1">IF(ISERR(ROUND((F$13/E$949)*E771,0)),0,ROUND((F$13/E$949)*E771,0))</f>
        <v>0</v>
      </c>
      <c r="G14" s="755">
        <f>SUM(D14:F14)</f>
        <v>0</v>
      </c>
      <c r="H14" s="755"/>
      <c r="I14" s="755"/>
      <c r="J14" s="758"/>
    </row>
    <row r="15" spans="1:13" x14ac:dyDescent="0.25">
      <c r="A15" s="457">
        <v>4</v>
      </c>
      <c r="B15" s="457" t="s">
        <v>491</v>
      </c>
      <c r="C15" s="90"/>
      <c r="D15" s="750">
        <f>'5'!$H$16</f>
        <v>0</v>
      </c>
      <c r="E15" s="755">
        <f t="shared" si="0"/>
        <v>0</v>
      </c>
      <c r="F15" s="755">
        <f t="shared" si="1"/>
        <v>0</v>
      </c>
      <c r="G15" s="755">
        <f t="shared" ref="G15:G34" si="2">IF(ISERR(ROUND((G$14/F$949)*F772,0)),0,ROUND((G$14/F$949)*F772,0))</f>
        <v>0</v>
      </c>
      <c r="H15" s="755">
        <f>SUM(D15:G15)</f>
        <v>0</v>
      </c>
      <c r="I15" s="755"/>
      <c r="J15" s="758"/>
    </row>
    <row r="16" spans="1:13" x14ac:dyDescent="0.25">
      <c r="A16" s="457">
        <v>5</v>
      </c>
      <c r="B16" s="457" t="s">
        <v>492</v>
      </c>
      <c r="C16" s="90"/>
      <c r="D16" s="750">
        <f>'5'!$H$17</f>
        <v>0</v>
      </c>
      <c r="E16" s="755">
        <f t="shared" si="0"/>
        <v>0</v>
      </c>
      <c r="F16" s="755">
        <f t="shared" si="1"/>
        <v>0</v>
      </c>
      <c r="G16" s="755">
        <f t="shared" si="2"/>
        <v>0</v>
      </c>
      <c r="H16" s="750">
        <f t="shared" ref="H16:H34" si="3">IF(ISERR(ROUND((H$15/G$949)*G773,0)),0,ROUND((H$15/G$949)*G773,0))</f>
        <v>0</v>
      </c>
      <c r="I16" s="755">
        <f>SUM(D16:H16)</f>
        <v>0</v>
      </c>
      <c r="J16" s="758"/>
    </row>
    <row r="17" spans="1:10" x14ac:dyDescent="0.25">
      <c r="A17" s="457">
        <v>6</v>
      </c>
      <c r="B17" s="802" t="s">
        <v>742</v>
      </c>
      <c r="C17" s="562"/>
      <c r="D17" s="750">
        <f>'5'!$H$18</f>
        <v>0</v>
      </c>
      <c r="E17" s="755">
        <f t="shared" si="0"/>
        <v>0</v>
      </c>
      <c r="F17" s="755">
        <f t="shared" si="1"/>
        <v>0</v>
      </c>
      <c r="G17" s="755">
        <f t="shared" si="2"/>
        <v>0</v>
      </c>
      <c r="H17" s="750">
        <f t="shared" si="3"/>
        <v>0</v>
      </c>
      <c r="I17" s="750">
        <f t="shared" ref="I17:I34" si="4">IF(ISERR(ROUND((I$16/H$949)*H774,0)),0,ROUND((I$16/H$949)*H774,0))</f>
        <v>0</v>
      </c>
      <c r="J17" s="751">
        <f>SUM(D17:I17)</f>
        <v>0</v>
      </c>
    </row>
    <row r="18" spans="1:10" x14ac:dyDescent="0.25">
      <c r="A18" s="457">
        <v>7</v>
      </c>
      <c r="B18" s="457" t="s">
        <v>493</v>
      </c>
      <c r="C18" s="90"/>
      <c r="D18" s="750">
        <f>'5'!$H$19</f>
        <v>0</v>
      </c>
      <c r="E18" s="755">
        <f t="shared" si="0"/>
        <v>0</v>
      </c>
      <c r="F18" s="755">
        <f t="shared" si="1"/>
        <v>0</v>
      </c>
      <c r="G18" s="755">
        <f t="shared" si="2"/>
        <v>0</v>
      </c>
      <c r="H18" s="750">
        <f t="shared" si="3"/>
        <v>0</v>
      </c>
      <c r="I18" s="750">
        <f t="shared" si="4"/>
        <v>0</v>
      </c>
      <c r="J18" s="751">
        <f t="shared" ref="J18:J34" si="5">IF(ISERR(ROUND((J$17/I$949)*I775,0)),0,ROUND((J$17/I$949)*I775,0))</f>
        <v>0</v>
      </c>
    </row>
    <row r="19" spans="1:10" x14ac:dyDescent="0.25">
      <c r="A19" s="457">
        <v>8</v>
      </c>
      <c r="B19" s="457" t="s">
        <v>494</v>
      </c>
      <c r="C19" s="90"/>
      <c r="D19" s="750">
        <f>'5'!$H$20</f>
        <v>0</v>
      </c>
      <c r="E19" s="755">
        <f t="shared" si="0"/>
        <v>0</v>
      </c>
      <c r="F19" s="755">
        <f t="shared" si="1"/>
        <v>0</v>
      </c>
      <c r="G19" s="755">
        <f t="shared" si="2"/>
        <v>0</v>
      </c>
      <c r="H19" s="750">
        <f t="shared" si="3"/>
        <v>0</v>
      </c>
      <c r="I19" s="750">
        <f t="shared" si="4"/>
        <v>0</v>
      </c>
      <c r="J19" s="751">
        <f t="shared" si="5"/>
        <v>0</v>
      </c>
    </row>
    <row r="20" spans="1:10" x14ac:dyDescent="0.25">
      <c r="A20" s="457">
        <v>9</v>
      </c>
      <c r="B20" s="457" t="s">
        <v>495</v>
      </c>
      <c r="C20" s="90"/>
      <c r="D20" s="750">
        <f>'5'!$H$21</f>
        <v>0</v>
      </c>
      <c r="E20" s="755">
        <f t="shared" si="0"/>
        <v>0</v>
      </c>
      <c r="F20" s="755">
        <f t="shared" si="1"/>
        <v>0</v>
      </c>
      <c r="G20" s="755">
        <f t="shared" si="2"/>
        <v>0</v>
      </c>
      <c r="H20" s="750">
        <f t="shared" si="3"/>
        <v>0</v>
      </c>
      <c r="I20" s="750">
        <f t="shared" si="4"/>
        <v>0</v>
      </c>
      <c r="J20" s="751">
        <f t="shared" si="5"/>
        <v>0</v>
      </c>
    </row>
    <row r="21" spans="1:10" x14ac:dyDescent="0.25">
      <c r="A21" s="457">
        <v>10</v>
      </c>
      <c r="B21" s="457" t="s">
        <v>496</v>
      </c>
      <c r="C21" s="90"/>
      <c r="D21" s="750">
        <f>'5'!$H$22</f>
        <v>0</v>
      </c>
      <c r="E21" s="755">
        <f t="shared" si="0"/>
        <v>0</v>
      </c>
      <c r="F21" s="755">
        <f t="shared" si="1"/>
        <v>0</v>
      </c>
      <c r="G21" s="755">
        <f t="shared" si="2"/>
        <v>0</v>
      </c>
      <c r="H21" s="750">
        <f t="shared" si="3"/>
        <v>0</v>
      </c>
      <c r="I21" s="750">
        <f t="shared" si="4"/>
        <v>0</v>
      </c>
      <c r="J21" s="751">
        <f t="shared" si="5"/>
        <v>0</v>
      </c>
    </row>
    <row r="22" spans="1:10" x14ac:dyDescent="0.25">
      <c r="A22" s="457">
        <v>11</v>
      </c>
      <c r="B22" s="457" t="s">
        <v>497</v>
      </c>
      <c r="C22" s="90"/>
      <c r="D22" s="750">
        <f>'5'!$H$23</f>
        <v>0</v>
      </c>
      <c r="E22" s="755">
        <f t="shared" si="0"/>
        <v>0</v>
      </c>
      <c r="F22" s="755">
        <f t="shared" si="1"/>
        <v>0</v>
      </c>
      <c r="G22" s="755">
        <f t="shared" si="2"/>
        <v>0</v>
      </c>
      <c r="H22" s="750">
        <f t="shared" si="3"/>
        <v>0</v>
      </c>
      <c r="I22" s="750">
        <f t="shared" si="4"/>
        <v>0</v>
      </c>
      <c r="J22" s="751">
        <f t="shared" si="5"/>
        <v>0</v>
      </c>
    </row>
    <row r="23" spans="1:10" x14ac:dyDescent="0.25">
      <c r="A23" s="457">
        <v>12</v>
      </c>
      <c r="B23" s="457" t="s">
        <v>498</v>
      </c>
      <c r="C23" s="90"/>
      <c r="D23" s="750">
        <f>'5'!$H$24</f>
        <v>0</v>
      </c>
      <c r="E23" s="755">
        <f t="shared" si="0"/>
        <v>0</v>
      </c>
      <c r="F23" s="755">
        <f t="shared" si="1"/>
        <v>0</v>
      </c>
      <c r="G23" s="755">
        <f t="shared" si="2"/>
        <v>0</v>
      </c>
      <c r="H23" s="750">
        <f t="shared" si="3"/>
        <v>0</v>
      </c>
      <c r="I23" s="750">
        <f t="shared" si="4"/>
        <v>0</v>
      </c>
      <c r="J23" s="751">
        <f t="shared" si="5"/>
        <v>0</v>
      </c>
    </row>
    <row r="24" spans="1:10" x14ac:dyDescent="0.25">
      <c r="A24" s="457">
        <v>13</v>
      </c>
      <c r="B24" s="457" t="s">
        <v>499</v>
      </c>
      <c r="C24" s="90"/>
      <c r="D24" s="750">
        <f>'5'!$H$25</f>
        <v>0</v>
      </c>
      <c r="E24" s="755">
        <f t="shared" si="0"/>
        <v>0</v>
      </c>
      <c r="F24" s="755">
        <f t="shared" si="1"/>
        <v>0</v>
      </c>
      <c r="G24" s="755">
        <f t="shared" si="2"/>
        <v>0</v>
      </c>
      <c r="H24" s="750">
        <f t="shared" si="3"/>
        <v>0</v>
      </c>
      <c r="I24" s="750">
        <f t="shared" si="4"/>
        <v>0</v>
      </c>
      <c r="J24" s="751">
        <f t="shared" si="5"/>
        <v>0</v>
      </c>
    </row>
    <row r="25" spans="1:10" x14ac:dyDescent="0.25">
      <c r="A25" s="457">
        <v>14</v>
      </c>
      <c r="B25" s="457" t="s">
        <v>500</v>
      </c>
      <c r="C25" s="90"/>
      <c r="D25" s="750">
        <f>'5'!$H$26</f>
        <v>0</v>
      </c>
      <c r="E25" s="755">
        <f t="shared" si="0"/>
        <v>0</v>
      </c>
      <c r="F25" s="755">
        <f t="shared" si="1"/>
        <v>0</v>
      </c>
      <c r="G25" s="755">
        <f t="shared" si="2"/>
        <v>0</v>
      </c>
      <c r="H25" s="750">
        <f t="shared" si="3"/>
        <v>0</v>
      </c>
      <c r="I25" s="750">
        <f t="shared" si="4"/>
        <v>0</v>
      </c>
      <c r="J25" s="751">
        <f t="shared" si="5"/>
        <v>0</v>
      </c>
    </row>
    <row r="26" spans="1:10" x14ac:dyDescent="0.25">
      <c r="A26" s="457">
        <v>15</v>
      </c>
      <c r="B26" s="457" t="s">
        <v>501</v>
      </c>
      <c r="C26" s="90"/>
      <c r="D26" s="750">
        <f>'5'!$H$27</f>
        <v>0</v>
      </c>
      <c r="E26" s="755">
        <f t="shared" si="0"/>
        <v>0</v>
      </c>
      <c r="F26" s="755">
        <f t="shared" si="1"/>
        <v>0</v>
      </c>
      <c r="G26" s="755">
        <f t="shared" si="2"/>
        <v>0</v>
      </c>
      <c r="H26" s="750">
        <f t="shared" si="3"/>
        <v>0</v>
      </c>
      <c r="I26" s="750">
        <f t="shared" si="4"/>
        <v>0</v>
      </c>
      <c r="J26" s="751">
        <f t="shared" si="5"/>
        <v>0</v>
      </c>
    </row>
    <row r="27" spans="1:10" x14ac:dyDescent="0.25">
      <c r="A27" s="457">
        <v>16</v>
      </c>
      <c r="B27" s="802" t="s">
        <v>743</v>
      </c>
      <c r="C27" s="562"/>
      <c r="D27" s="750">
        <f>'5'!$H$28</f>
        <v>0</v>
      </c>
      <c r="E27" s="755">
        <f t="shared" si="0"/>
        <v>0</v>
      </c>
      <c r="F27" s="755">
        <f t="shared" si="1"/>
        <v>0</v>
      </c>
      <c r="G27" s="755">
        <f t="shared" si="2"/>
        <v>0</v>
      </c>
      <c r="H27" s="750">
        <f t="shared" si="3"/>
        <v>0</v>
      </c>
      <c r="I27" s="750">
        <f t="shared" si="4"/>
        <v>0</v>
      </c>
      <c r="J27" s="751">
        <f t="shared" si="5"/>
        <v>0</v>
      </c>
    </row>
    <row r="28" spans="1:10" x14ac:dyDescent="0.25">
      <c r="A28" s="457">
        <v>17</v>
      </c>
      <c r="B28" s="457" t="s">
        <v>502</v>
      </c>
      <c r="C28" s="90"/>
      <c r="D28" s="750">
        <f>'5'!$H$29</f>
        <v>0</v>
      </c>
      <c r="E28" s="755">
        <f t="shared" si="0"/>
        <v>0</v>
      </c>
      <c r="F28" s="755">
        <f t="shared" si="1"/>
        <v>0</v>
      </c>
      <c r="G28" s="755">
        <f t="shared" si="2"/>
        <v>0</v>
      </c>
      <c r="H28" s="750">
        <f t="shared" si="3"/>
        <v>0</v>
      </c>
      <c r="I28" s="750">
        <f t="shared" si="4"/>
        <v>0</v>
      </c>
      <c r="J28" s="751">
        <f t="shared" si="5"/>
        <v>0</v>
      </c>
    </row>
    <row r="29" spans="1:10" x14ac:dyDescent="0.25">
      <c r="A29" s="457">
        <v>18</v>
      </c>
      <c r="B29" s="457" t="s">
        <v>819</v>
      </c>
      <c r="C29" s="705" t="str">
        <f>'5'!C30</f>
        <v>(Specify here)</v>
      </c>
      <c r="D29" s="750">
        <f>'5'!$H$30</f>
        <v>0</v>
      </c>
      <c r="E29" s="755">
        <f t="shared" si="0"/>
        <v>0</v>
      </c>
      <c r="F29" s="755">
        <f t="shared" si="1"/>
        <v>0</v>
      </c>
      <c r="G29" s="755">
        <f t="shared" si="2"/>
        <v>0</v>
      </c>
      <c r="H29" s="750">
        <f t="shared" si="3"/>
        <v>0</v>
      </c>
      <c r="I29" s="750">
        <f t="shared" si="4"/>
        <v>0</v>
      </c>
      <c r="J29" s="751">
        <f t="shared" si="5"/>
        <v>0</v>
      </c>
    </row>
    <row r="30" spans="1:10" x14ac:dyDescent="0.25">
      <c r="A30" s="457">
        <v>19</v>
      </c>
      <c r="B30" s="457" t="s">
        <v>503</v>
      </c>
      <c r="C30" s="373"/>
      <c r="D30" s="750">
        <f>'5'!$H$31</f>
        <v>0</v>
      </c>
      <c r="E30" s="755">
        <f t="shared" si="0"/>
        <v>0</v>
      </c>
      <c r="F30" s="755">
        <f t="shared" si="1"/>
        <v>0</v>
      </c>
      <c r="G30" s="755">
        <f t="shared" si="2"/>
        <v>0</v>
      </c>
      <c r="H30" s="750">
        <f t="shared" si="3"/>
        <v>0</v>
      </c>
      <c r="I30" s="750">
        <f t="shared" si="4"/>
        <v>0</v>
      </c>
      <c r="J30" s="751">
        <f t="shared" si="5"/>
        <v>0</v>
      </c>
    </row>
    <row r="31" spans="1:10" x14ac:dyDescent="0.25">
      <c r="A31" s="457">
        <v>20</v>
      </c>
      <c r="B31" s="457" t="s">
        <v>504</v>
      </c>
      <c r="C31" s="90"/>
      <c r="D31" s="750">
        <f>'5'!$H$32</f>
        <v>0</v>
      </c>
      <c r="E31" s="755">
        <f t="shared" si="0"/>
        <v>0</v>
      </c>
      <c r="F31" s="755">
        <f t="shared" si="1"/>
        <v>0</v>
      </c>
      <c r="G31" s="755">
        <f t="shared" si="2"/>
        <v>0</v>
      </c>
      <c r="H31" s="750">
        <f t="shared" si="3"/>
        <v>0</v>
      </c>
      <c r="I31" s="750">
        <f t="shared" si="4"/>
        <v>0</v>
      </c>
      <c r="J31" s="751">
        <f t="shared" si="5"/>
        <v>0</v>
      </c>
    </row>
    <row r="32" spans="1:10" x14ac:dyDescent="0.25">
      <c r="A32" s="457">
        <v>21</v>
      </c>
      <c r="B32" s="457" t="s">
        <v>505</v>
      </c>
      <c r="C32" s="90"/>
      <c r="D32" s="750">
        <f>'5'!$H$33</f>
        <v>0</v>
      </c>
      <c r="E32" s="755">
        <f t="shared" si="0"/>
        <v>0</v>
      </c>
      <c r="F32" s="755">
        <f t="shared" si="1"/>
        <v>0</v>
      </c>
      <c r="G32" s="755">
        <f t="shared" si="2"/>
        <v>0</v>
      </c>
      <c r="H32" s="750">
        <f t="shared" si="3"/>
        <v>0</v>
      </c>
      <c r="I32" s="750">
        <f t="shared" si="4"/>
        <v>0</v>
      </c>
      <c r="J32" s="751">
        <f t="shared" si="5"/>
        <v>0</v>
      </c>
    </row>
    <row r="33" spans="1:11" x14ac:dyDescent="0.25">
      <c r="A33" s="457">
        <v>22</v>
      </c>
      <c r="B33" s="457" t="s">
        <v>506</v>
      </c>
      <c r="C33" s="90"/>
      <c r="D33" s="750">
        <f>'5'!$H$34</f>
        <v>0</v>
      </c>
      <c r="E33" s="755">
        <f t="shared" si="0"/>
        <v>0</v>
      </c>
      <c r="F33" s="755">
        <f t="shared" si="1"/>
        <v>0</v>
      </c>
      <c r="G33" s="755">
        <f t="shared" si="2"/>
        <v>0</v>
      </c>
      <c r="H33" s="750">
        <f t="shared" si="3"/>
        <v>0</v>
      </c>
      <c r="I33" s="750">
        <f t="shared" si="4"/>
        <v>0</v>
      </c>
      <c r="J33" s="751">
        <f t="shared" si="5"/>
        <v>0</v>
      </c>
    </row>
    <row r="34" spans="1:11" x14ac:dyDescent="0.25">
      <c r="A34" s="457">
        <v>23</v>
      </c>
      <c r="B34" s="457" t="s">
        <v>818</v>
      </c>
      <c r="C34" s="705" t="str">
        <f>'5'!C35</f>
        <v>(Specify here)</v>
      </c>
      <c r="D34" s="750">
        <f>'5'!$H$35</f>
        <v>0</v>
      </c>
      <c r="E34" s="755">
        <f t="shared" si="0"/>
        <v>0</v>
      </c>
      <c r="F34" s="755">
        <f t="shared" si="1"/>
        <v>0</v>
      </c>
      <c r="G34" s="755">
        <f t="shared" si="2"/>
        <v>0</v>
      </c>
      <c r="H34" s="750">
        <f t="shared" si="3"/>
        <v>0</v>
      </c>
      <c r="I34" s="750">
        <f t="shared" si="4"/>
        <v>0</v>
      </c>
      <c r="J34" s="751">
        <f t="shared" si="5"/>
        <v>0</v>
      </c>
    </row>
    <row r="35" spans="1:11" x14ac:dyDescent="0.25">
      <c r="A35" s="826" t="s">
        <v>422</v>
      </c>
      <c r="B35" s="827"/>
      <c r="C35" s="164"/>
      <c r="D35" s="164"/>
      <c r="E35" s="164"/>
      <c r="F35" s="164"/>
      <c r="G35" s="164"/>
      <c r="H35" s="164"/>
      <c r="I35" s="164"/>
      <c r="J35" s="351"/>
      <c r="K35" s="154"/>
    </row>
    <row r="36" spans="1:11" ht="15.6" x14ac:dyDescent="0.3">
      <c r="A36" s="819" t="s">
        <v>663</v>
      </c>
      <c r="B36" s="820"/>
      <c r="C36" s="620"/>
      <c r="D36" s="621"/>
      <c r="E36" s="620"/>
      <c r="F36" s="620"/>
      <c r="G36" s="620"/>
      <c r="H36" s="620"/>
      <c r="I36" s="620"/>
      <c r="J36" s="618" t="s">
        <v>664</v>
      </c>
      <c r="K36" s="154"/>
    </row>
    <row r="37" spans="1:11" ht="15.6" x14ac:dyDescent="0.3">
      <c r="A37" s="819"/>
      <c r="B37" s="819"/>
      <c r="C37" s="155"/>
      <c r="D37" s="155"/>
      <c r="E37" s="155"/>
      <c r="F37" s="155"/>
      <c r="G37" s="155"/>
      <c r="I37" s="155"/>
      <c r="J37" s="619" t="s">
        <v>677</v>
      </c>
      <c r="K37" s="154"/>
    </row>
    <row r="38" spans="1:11" x14ac:dyDescent="0.25">
      <c r="K38" s="154"/>
    </row>
    <row r="39" spans="1:11" x14ac:dyDescent="0.25">
      <c r="A39" s="821" t="s">
        <v>363</v>
      </c>
      <c r="E39" s="153" t="s">
        <v>451</v>
      </c>
      <c r="I39" s="153" t="s">
        <v>365</v>
      </c>
      <c r="K39" s="154"/>
    </row>
    <row r="40" spans="1:11" x14ac:dyDescent="0.25">
      <c r="B40" s="821" t="str">
        <f>'1_1A'!$B$7</f>
        <v>Enter Hospital Name Here</v>
      </c>
      <c r="F40" s="153" t="str">
        <f>'1_1A'!$H$7</f>
        <v>Enter Provider Number Here</v>
      </c>
      <c r="J40" s="323" t="str">
        <f>'1_1A'!$P$7</f>
        <v>Enter FYE Here</v>
      </c>
      <c r="K40" s="154"/>
    </row>
    <row r="41" spans="1:11" x14ac:dyDescent="0.25">
      <c r="I41" s="323"/>
      <c r="K41" s="154"/>
    </row>
    <row r="42" spans="1:11" x14ac:dyDescent="0.25">
      <c r="A42" s="823"/>
      <c r="B42" s="823"/>
      <c r="C42" s="157"/>
      <c r="D42" s="158" t="s">
        <v>666</v>
      </c>
      <c r="E42" s="352" t="s">
        <v>763</v>
      </c>
      <c r="F42" s="352" t="s">
        <v>763</v>
      </c>
      <c r="G42" s="352" t="s">
        <v>377</v>
      </c>
      <c r="H42" s="156"/>
      <c r="I42" s="355" t="s">
        <v>766</v>
      </c>
      <c r="J42" s="359" t="s">
        <v>367</v>
      </c>
    </row>
    <row r="43" spans="1:11" x14ac:dyDescent="0.25">
      <c r="A43" s="825"/>
      <c r="B43" s="824" t="s">
        <v>484</v>
      </c>
      <c r="C43" s="160"/>
      <c r="D43" s="161" t="s">
        <v>667</v>
      </c>
      <c r="E43" s="161" t="s">
        <v>668</v>
      </c>
      <c r="F43" s="161" t="s">
        <v>668</v>
      </c>
      <c r="G43" s="353" t="s">
        <v>764</v>
      </c>
      <c r="H43" s="161" t="s">
        <v>610</v>
      </c>
      <c r="I43" s="356" t="s">
        <v>765</v>
      </c>
      <c r="J43" s="357" t="s">
        <v>683</v>
      </c>
    </row>
    <row r="44" spans="1:11" x14ac:dyDescent="0.25">
      <c r="A44" s="825"/>
      <c r="B44" s="825"/>
      <c r="D44" s="161" t="s">
        <v>669</v>
      </c>
      <c r="E44" s="161" t="s">
        <v>670</v>
      </c>
      <c r="F44" s="161" t="s">
        <v>671</v>
      </c>
      <c r="G44" s="353" t="s">
        <v>15</v>
      </c>
      <c r="H44" s="161" t="s">
        <v>672</v>
      </c>
      <c r="I44" s="357" t="s">
        <v>673</v>
      </c>
      <c r="J44" s="357" t="s">
        <v>687</v>
      </c>
    </row>
    <row r="45" spans="1:11" x14ac:dyDescent="0.25">
      <c r="A45" s="825"/>
      <c r="B45" s="825"/>
      <c r="C45" s="154"/>
      <c r="D45" s="161" t="s">
        <v>674</v>
      </c>
      <c r="E45" s="161" t="s">
        <v>384</v>
      </c>
      <c r="F45" s="161" t="s">
        <v>385</v>
      </c>
      <c r="G45" s="161" t="s">
        <v>386</v>
      </c>
      <c r="H45" s="161">
        <v>4</v>
      </c>
      <c r="I45" s="358">
        <v>5</v>
      </c>
      <c r="J45" s="361">
        <v>6</v>
      </c>
    </row>
    <row r="46" spans="1:11" x14ac:dyDescent="0.25">
      <c r="A46" s="806"/>
      <c r="B46" s="806" t="s">
        <v>508</v>
      </c>
      <c r="C46" s="593"/>
      <c r="D46" s="603"/>
      <c r="E46" s="603"/>
      <c r="F46" s="603"/>
      <c r="G46" s="603"/>
      <c r="H46" s="603"/>
      <c r="I46" s="603"/>
      <c r="J46" s="605"/>
    </row>
    <row r="47" spans="1:11" x14ac:dyDescent="0.25">
      <c r="A47" s="807">
        <v>30</v>
      </c>
      <c r="B47" s="808" t="s">
        <v>744</v>
      </c>
      <c r="C47" s="558"/>
      <c r="D47" s="750">
        <f>'5'!$H$54</f>
        <v>0</v>
      </c>
      <c r="E47" s="755">
        <f t="shared" ref="E47:E54" si="6">IF(ISERR(ROUND((E$12/D$949)*D806,0)),0,ROUND((E$12/D$949)*D806,0))</f>
        <v>0</v>
      </c>
      <c r="F47" s="755">
        <f t="shared" ref="F47:F54" si="7">IF(ISERR(ROUND((F$13/E$949)*E806,0)),0,ROUND((F$13/E$949)*E806,0))</f>
        <v>0</v>
      </c>
      <c r="G47" s="755">
        <f t="shared" ref="G47:G54" si="8">IF(ISERR(ROUND((G$14/F$949)*F806,0)),0,ROUND((G$14/F$949)*F806,0))</f>
        <v>0</v>
      </c>
      <c r="H47" s="750">
        <f t="shared" ref="H47:H54" si="9">IF(ISERR(ROUND((H$15/G$949)*G806,0)),0,ROUND((H$15/G$949)*G806,0))</f>
        <v>0</v>
      </c>
      <c r="I47" s="750">
        <f t="shared" ref="I47:I54" si="10">IF(ISERR(ROUND((I$16/H$949)*H806,0)),0,ROUND((I$16/H$949)*H806,0))</f>
        <v>0</v>
      </c>
      <c r="J47" s="751">
        <f t="shared" ref="J47:J54" si="11">IF(ISERR(ROUND((J$17/I$949)*I806,0)),0,ROUND((J$17/I$949)*I806,0))</f>
        <v>0</v>
      </c>
    </row>
    <row r="48" spans="1:11" x14ac:dyDescent="0.25">
      <c r="A48" s="807">
        <v>31</v>
      </c>
      <c r="B48" s="807" t="s">
        <v>405</v>
      </c>
      <c r="C48" s="553"/>
      <c r="D48" s="750">
        <f>'5'!$H$55</f>
        <v>0</v>
      </c>
      <c r="E48" s="755">
        <f t="shared" si="6"/>
        <v>0</v>
      </c>
      <c r="F48" s="755">
        <f t="shared" si="7"/>
        <v>0</v>
      </c>
      <c r="G48" s="755">
        <f t="shared" si="8"/>
        <v>0</v>
      </c>
      <c r="H48" s="750">
        <f t="shared" si="9"/>
        <v>0</v>
      </c>
      <c r="I48" s="750">
        <f t="shared" si="10"/>
        <v>0</v>
      </c>
      <c r="J48" s="751">
        <f t="shared" si="11"/>
        <v>0</v>
      </c>
    </row>
    <row r="49" spans="1:10" s="347" customFormat="1" x14ac:dyDescent="0.25">
      <c r="A49" s="807"/>
      <c r="B49" s="807" t="s">
        <v>406</v>
      </c>
      <c r="C49" s="553"/>
      <c r="D49" s="750">
        <f>'5'!$H$56</f>
        <v>0</v>
      </c>
      <c r="E49" s="750">
        <f t="shared" si="6"/>
        <v>0</v>
      </c>
      <c r="F49" s="750">
        <f t="shared" si="7"/>
        <v>0</v>
      </c>
      <c r="G49" s="750">
        <f t="shared" si="8"/>
        <v>0</v>
      </c>
      <c r="H49" s="750">
        <f t="shared" si="9"/>
        <v>0</v>
      </c>
      <c r="I49" s="750">
        <f t="shared" si="10"/>
        <v>0</v>
      </c>
      <c r="J49" s="751">
        <f t="shared" si="11"/>
        <v>0</v>
      </c>
    </row>
    <row r="50" spans="1:10" s="347" customFormat="1" x14ac:dyDescent="0.25">
      <c r="A50" s="807"/>
      <c r="B50" s="807" t="s">
        <v>407</v>
      </c>
      <c r="C50" s="553"/>
      <c r="D50" s="750">
        <f>'5'!$H$57</f>
        <v>0</v>
      </c>
      <c r="E50" s="750">
        <f t="shared" si="6"/>
        <v>0</v>
      </c>
      <c r="F50" s="750">
        <f t="shared" si="7"/>
        <v>0</v>
      </c>
      <c r="G50" s="750">
        <f t="shared" si="8"/>
        <v>0</v>
      </c>
      <c r="H50" s="750">
        <f t="shared" si="9"/>
        <v>0</v>
      </c>
      <c r="I50" s="750">
        <f t="shared" si="10"/>
        <v>0</v>
      </c>
      <c r="J50" s="751">
        <f t="shared" si="11"/>
        <v>0</v>
      </c>
    </row>
    <row r="51" spans="1:10" x14ac:dyDescent="0.25">
      <c r="A51" s="807">
        <v>32</v>
      </c>
      <c r="B51" s="807" t="s">
        <v>408</v>
      </c>
      <c r="C51" s="553"/>
      <c r="D51" s="750">
        <f>'5'!$H$58</f>
        <v>0</v>
      </c>
      <c r="E51" s="755">
        <f t="shared" si="6"/>
        <v>0</v>
      </c>
      <c r="F51" s="755">
        <f t="shared" si="7"/>
        <v>0</v>
      </c>
      <c r="G51" s="755">
        <f t="shared" si="8"/>
        <v>0</v>
      </c>
      <c r="H51" s="750">
        <f t="shared" si="9"/>
        <v>0</v>
      </c>
      <c r="I51" s="750">
        <f t="shared" si="10"/>
        <v>0</v>
      </c>
      <c r="J51" s="751">
        <f t="shared" si="11"/>
        <v>0</v>
      </c>
    </row>
    <row r="52" spans="1:10" x14ac:dyDescent="0.25">
      <c r="A52" s="807">
        <v>33</v>
      </c>
      <c r="B52" s="807" t="s">
        <v>409</v>
      </c>
      <c r="C52" s="553"/>
      <c r="D52" s="750">
        <f>'5'!$H$59</f>
        <v>0</v>
      </c>
      <c r="E52" s="755">
        <f t="shared" si="6"/>
        <v>0</v>
      </c>
      <c r="F52" s="755">
        <f t="shared" si="7"/>
        <v>0</v>
      </c>
      <c r="G52" s="755">
        <f t="shared" si="8"/>
        <v>0</v>
      </c>
      <c r="H52" s="750">
        <f t="shared" si="9"/>
        <v>0</v>
      </c>
      <c r="I52" s="750">
        <f t="shared" si="10"/>
        <v>0</v>
      </c>
      <c r="J52" s="751">
        <f t="shared" si="11"/>
        <v>0</v>
      </c>
    </row>
    <row r="53" spans="1:10" x14ac:dyDescent="0.25">
      <c r="A53" s="807">
        <v>34</v>
      </c>
      <c r="B53" s="807" t="s">
        <v>410</v>
      </c>
      <c r="C53" s="553"/>
      <c r="D53" s="750">
        <f>'5'!$H$60</f>
        <v>0</v>
      </c>
      <c r="E53" s="755">
        <f t="shared" si="6"/>
        <v>0</v>
      </c>
      <c r="F53" s="755">
        <f t="shared" si="7"/>
        <v>0</v>
      </c>
      <c r="G53" s="755">
        <f t="shared" si="8"/>
        <v>0</v>
      </c>
      <c r="H53" s="750">
        <f t="shared" si="9"/>
        <v>0</v>
      </c>
      <c r="I53" s="750">
        <f t="shared" si="10"/>
        <v>0</v>
      </c>
      <c r="J53" s="751">
        <f t="shared" si="11"/>
        <v>0</v>
      </c>
    </row>
    <row r="54" spans="1:10" x14ac:dyDescent="0.25">
      <c r="A54" s="807">
        <v>35</v>
      </c>
      <c r="B54" s="809" t="s">
        <v>822</v>
      </c>
      <c r="C54" s="705" t="str">
        <f>'5'!C61</f>
        <v>(Specify here)</v>
      </c>
      <c r="D54" s="750">
        <f>'5'!$H$61</f>
        <v>0</v>
      </c>
      <c r="E54" s="755">
        <f t="shared" si="6"/>
        <v>0</v>
      </c>
      <c r="F54" s="755">
        <f t="shared" si="7"/>
        <v>0</v>
      </c>
      <c r="G54" s="755">
        <f t="shared" si="8"/>
        <v>0</v>
      </c>
      <c r="H54" s="750">
        <f t="shared" si="9"/>
        <v>0</v>
      </c>
      <c r="I54" s="750">
        <f t="shared" si="10"/>
        <v>0</v>
      </c>
      <c r="J54" s="751">
        <f t="shared" si="11"/>
        <v>0</v>
      </c>
    </row>
    <row r="55" spans="1:10" x14ac:dyDescent="0.25">
      <c r="A55" s="810"/>
      <c r="B55" s="806" t="s">
        <v>804</v>
      </c>
      <c r="C55" s="593"/>
      <c r="D55" s="752">
        <f>SUM(D47:D54)</f>
        <v>0</v>
      </c>
      <c r="E55" s="752">
        <f t="shared" ref="E55:J55" si="12">SUM(E47:E54)</f>
        <v>0</v>
      </c>
      <c r="F55" s="752">
        <f t="shared" si="12"/>
        <v>0</v>
      </c>
      <c r="G55" s="752">
        <f t="shared" si="12"/>
        <v>0</v>
      </c>
      <c r="H55" s="752">
        <f t="shared" si="12"/>
        <v>0</v>
      </c>
      <c r="I55" s="752">
        <f t="shared" si="12"/>
        <v>0</v>
      </c>
      <c r="J55" s="753">
        <f t="shared" si="12"/>
        <v>0</v>
      </c>
    </row>
    <row r="56" spans="1:10" x14ac:dyDescent="0.25">
      <c r="A56" s="811"/>
      <c r="B56" s="812" t="s">
        <v>748</v>
      </c>
      <c r="C56" s="596"/>
      <c r="D56" s="752"/>
      <c r="E56" s="752"/>
      <c r="F56" s="752"/>
      <c r="G56" s="752"/>
      <c r="H56" s="752"/>
      <c r="I56" s="752"/>
      <c r="J56" s="753"/>
    </row>
    <row r="57" spans="1:10" x14ac:dyDescent="0.25">
      <c r="A57" s="813">
        <v>40</v>
      </c>
      <c r="B57" s="802" t="s">
        <v>882</v>
      </c>
      <c r="C57" s="546"/>
      <c r="D57" s="750">
        <f>'5'!$H$64</f>
        <v>0</v>
      </c>
      <c r="E57" s="755">
        <f t="shared" ref="E57:E64" si="13">IF(ISERR(ROUND((E$12/D$949)*D816,0)),0,ROUND((E$12/D$949)*D816,0))</f>
        <v>0</v>
      </c>
      <c r="F57" s="755">
        <f t="shared" ref="F57:F64" si="14">IF(ISERR(ROUND((F$13/E$949)*E816,0)),0,ROUND((F$13/E$949)*E816,0))</f>
        <v>0</v>
      </c>
      <c r="G57" s="755">
        <f t="shared" ref="G57:G64" si="15">IF(ISERR(ROUND((G$14/F$949)*F816,0)),0,ROUND((G$14/F$949)*F816,0))</f>
        <v>0</v>
      </c>
      <c r="H57" s="750">
        <f t="shared" ref="H57:H64" si="16">IF(ISERR(ROUND((H$15/G$949)*G816,0)),0,ROUND((H$15/G$949)*G816,0))</f>
        <v>0</v>
      </c>
      <c r="I57" s="750">
        <f t="shared" ref="I57:I64" si="17">IF(ISERR(ROUND((I$16/H$949)*H816,0)),0,ROUND((I$16/H$949)*H816,0))</f>
        <v>0</v>
      </c>
      <c r="J57" s="751">
        <f t="shared" ref="J57:J64" si="18">IF(ISERR(ROUND((J$17/I$949)*I816,0)),0,ROUND((J$17/I$949)*I816,0))</f>
        <v>0</v>
      </c>
    </row>
    <row r="58" spans="1:10" x14ac:dyDescent="0.25">
      <c r="A58" s="813">
        <v>41</v>
      </c>
      <c r="B58" s="802" t="s">
        <v>883</v>
      </c>
      <c r="C58" s="546"/>
      <c r="D58" s="750">
        <f>'5'!$H$65</f>
        <v>0</v>
      </c>
      <c r="E58" s="755">
        <f t="shared" si="13"/>
        <v>0</v>
      </c>
      <c r="F58" s="755">
        <f t="shared" si="14"/>
        <v>0</v>
      </c>
      <c r="G58" s="755">
        <f t="shared" si="15"/>
        <v>0</v>
      </c>
      <c r="H58" s="750">
        <f t="shared" si="16"/>
        <v>0</v>
      </c>
      <c r="I58" s="750">
        <f t="shared" si="17"/>
        <v>0</v>
      </c>
      <c r="J58" s="751">
        <f t="shared" si="18"/>
        <v>0</v>
      </c>
    </row>
    <row r="59" spans="1:10" x14ac:dyDescent="0.25">
      <c r="A59" s="457">
        <v>42</v>
      </c>
      <c r="B59" s="457" t="s">
        <v>884</v>
      </c>
      <c r="C59" s="705" t="str">
        <f>'5'!C66</f>
        <v>(Specify here)</v>
      </c>
      <c r="D59" s="1158">
        <f>'5'!$H$66</f>
        <v>0</v>
      </c>
      <c r="E59" s="755">
        <f t="shared" si="13"/>
        <v>0</v>
      </c>
      <c r="F59" s="755">
        <f t="shared" si="14"/>
        <v>0</v>
      </c>
      <c r="G59" s="755">
        <f t="shared" si="15"/>
        <v>0</v>
      </c>
      <c r="H59" s="750">
        <f t="shared" si="16"/>
        <v>0</v>
      </c>
      <c r="I59" s="750">
        <f t="shared" si="17"/>
        <v>0</v>
      </c>
      <c r="J59" s="751">
        <f t="shared" si="18"/>
        <v>0</v>
      </c>
    </row>
    <row r="60" spans="1:10" x14ac:dyDescent="0.25">
      <c r="A60" s="813">
        <v>43</v>
      </c>
      <c r="B60" s="802" t="s">
        <v>416</v>
      </c>
      <c r="C60" s="550"/>
      <c r="D60" s="750">
        <f>'5'!$H$67</f>
        <v>0</v>
      </c>
      <c r="E60" s="755">
        <f t="shared" si="13"/>
        <v>0</v>
      </c>
      <c r="F60" s="755">
        <f t="shared" si="14"/>
        <v>0</v>
      </c>
      <c r="G60" s="755">
        <f t="shared" si="15"/>
        <v>0</v>
      </c>
      <c r="H60" s="750">
        <f t="shared" si="16"/>
        <v>0</v>
      </c>
      <c r="I60" s="750">
        <f t="shared" si="17"/>
        <v>0</v>
      </c>
      <c r="J60" s="751">
        <f t="shared" si="18"/>
        <v>0</v>
      </c>
    </row>
    <row r="61" spans="1:10" x14ac:dyDescent="0.25">
      <c r="A61" s="457">
        <v>44</v>
      </c>
      <c r="B61" s="814" t="s">
        <v>885</v>
      </c>
      <c r="C61" s="545"/>
      <c r="D61" s="755">
        <f>'5'!$H$68</f>
        <v>0</v>
      </c>
      <c r="E61" s="755">
        <f t="shared" si="13"/>
        <v>0</v>
      </c>
      <c r="F61" s="755">
        <f t="shared" si="14"/>
        <v>0</v>
      </c>
      <c r="G61" s="755">
        <f t="shared" si="15"/>
        <v>0</v>
      </c>
      <c r="H61" s="750">
        <f t="shared" si="16"/>
        <v>0</v>
      </c>
      <c r="I61" s="750">
        <f t="shared" si="17"/>
        <v>0</v>
      </c>
      <c r="J61" s="751">
        <f t="shared" si="18"/>
        <v>0</v>
      </c>
    </row>
    <row r="62" spans="1:10" s="347" customFormat="1" x14ac:dyDescent="0.25">
      <c r="A62" s="457"/>
      <c r="B62" s="814" t="s">
        <v>778</v>
      </c>
      <c r="C62" s="545"/>
      <c r="D62" s="755">
        <f>'5'!$H$69</f>
        <v>0</v>
      </c>
      <c r="E62" s="755">
        <f t="shared" si="13"/>
        <v>0</v>
      </c>
      <c r="F62" s="755">
        <f t="shared" si="14"/>
        <v>0</v>
      </c>
      <c r="G62" s="755">
        <f t="shared" si="15"/>
        <v>0</v>
      </c>
      <c r="H62" s="750">
        <f t="shared" si="16"/>
        <v>0</v>
      </c>
      <c r="I62" s="750">
        <f t="shared" si="17"/>
        <v>0</v>
      </c>
      <c r="J62" s="751">
        <f t="shared" si="18"/>
        <v>0</v>
      </c>
    </row>
    <row r="63" spans="1:10" x14ac:dyDescent="0.25">
      <c r="A63" s="813">
        <v>45</v>
      </c>
      <c r="B63" s="815" t="s">
        <v>886</v>
      </c>
      <c r="C63" s="547"/>
      <c r="D63" s="755">
        <f>'5'!$H$70</f>
        <v>0</v>
      </c>
      <c r="E63" s="755">
        <f t="shared" si="13"/>
        <v>0</v>
      </c>
      <c r="F63" s="755">
        <f t="shared" si="14"/>
        <v>0</v>
      </c>
      <c r="G63" s="755">
        <f t="shared" si="15"/>
        <v>0</v>
      </c>
      <c r="H63" s="750">
        <f t="shared" si="16"/>
        <v>0</v>
      </c>
      <c r="I63" s="750">
        <f t="shared" si="17"/>
        <v>0</v>
      </c>
      <c r="J63" s="751">
        <f t="shared" si="18"/>
        <v>0</v>
      </c>
    </row>
    <row r="64" spans="1:10" x14ac:dyDescent="0.25">
      <c r="A64" s="457">
        <v>46</v>
      </c>
      <c r="B64" s="457" t="s">
        <v>417</v>
      </c>
      <c r="C64" s="705" t="str">
        <f>'5'!C$71</f>
        <v>(Specify here)</v>
      </c>
      <c r="D64" s="755">
        <f>'5'!$H$71</f>
        <v>0</v>
      </c>
      <c r="E64" s="755">
        <f t="shared" si="13"/>
        <v>0</v>
      </c>
      <c r="F64" s="755">
        <f t="shared" si="14"/>
        <v>0</v>
      </c>
      <c r="G64" s="755">
        <f t="shared" si="15"/>
        <v>0</v>
      </c>
      <c r="H64" s="750">
        <f t="shared" si="16"/>
        <v>0</v>
      </c>
      <c r="I64" s="750">
        <f t="shared" si="17"/>
        <v>0</v>
      </c>
      <c r="J64" s="751">
        <f t="shared" si="18"/>
        <v>0</v>
      </c>
    </row>
    <row r="65" spans="1:11" x14ac:dyDescent="0.25">
      <c r="A65" s="827" t="s">
        <v>419</v>
      </c>
      <c r="B65" s="827"/>
      <c r="C65" s="164"/>
      <c r="D65" s="164"/>
      <c r="E65" s="164"/>
      <c r="F65" s="164"/>
      <c r="G65" s="164"/>
      <c r="H65" s="164"/>
      <c r="I65" s="164"/>
      <c r="J65" s="351"/>
      <c r="K65" s="154"/>
    </row>
    <row r="66" spans="1:11" x14ac:dyDescent="0.25">
      <c r="A66" s="821" t="s">
        <v>900</v>
      </c>
      <c r="K66" s="154"/>
    </row>
    <row r="67" spans="1:11" x14ac:dyDescent="0.25">
      <c r="A67" s="828" t="s">
        <v>422</v>
      </c>
      <c r="K67" s="154"/>
    </row>
    <row r="68" spans="1:11" ht="15.6" x14ac:dyDescent="0.3">
      <c r="A68" s="819" t="s">
        <v>663</v>
      </c>
      <c r="B68" s="820"/>
      <c r="C68" s="620"/>
      <c r="D68" s="621"/>
      <c r="E68" s="620"/>
      <c r="F68" s="620"/>
      <c r="G68" s="620"/>
      <c r="H68" s="620"/>
      <c r="I68" s="620"/>
      <c r="J68" s="618" t="s">
        <v>664</v>
      </c>
      <c r="K68" s="154"/>
    </row>
    <row r="69" spans="1:11" ht="15.6" x14ac:dyDescent="0.3">
      <c r="A69" s="819"/>
      <c r="B69" s="819"/>
      <c r="C69" s="155"/>
      <c r="D69" s="155"/>
      <c r="E69" s="155"/>
      <c r="F69" s="155"/>
      <c r="G69" s="155"/>
      <c r="I69" s="155"/>
      <c r="J69" s="619" t="s">
        <v>678</v>
      </c>
      <c r="K69" s="154"/>
    </row>
    <row r="70" spans="1:11" x14ac:dyDescent="0.25">
      <c r="K70" s="154"/>
    </row>
    <row r="71" spans="1:11" x14ac:dyDescent="0.25">
      <c r="A71" s="821" t="s">
        <v>363</v>
      </c>
      <c r="E71" s="153" t="s">
        <v>451</v>
      </c>
      <c r="I71" s="153" t="s">
        <v>365</v>
      </c>
      <c r="K71" s="154"/>
    </row>
    <row r="72" spans="1:11" x14ac:dyDescent="0.25">
      <c r="B72" s="821" t="str">
        <f>'1_1A'!$B$7</f>
        <v>Enter Hospital Name Here</v>
      </c>
      <c r="F72" s="153" t="str">
        <f>'1_1A'!$H$7</f>
        <v>Enter Provider Number Here</v>
      </c>
      <c r="J72" s="323" t="str">
        <f>'1_1A'!$P$7</f>
        <v>Enter FYE Here</v>
      </c>
      <c r="K72" s="154"/>
    </row>
    <row r="73" spans="1:11" x14ac:dyDescent="0.25">
      <c r="I73" s="323"/>
    </row>
    <row r="74" spans="1:11" x14ac:dyDescent="0.25">
      <c r="A74" s="823"/>
      <c r="B74" s="823"/>
      <c r="C74" s="157"/>
      <c r="D74" s="158" t="s">
        <v>666</v>
      </c>
      <c r="E74" s="352" t="s">
        <v>763</v>
      </c>
      <c r="F74" s="352" t="s">
        <v>763</v>
      </c>
      <c r="G74" s="352" t="s">
        <v>377</v>
      </c>
      <c r="H74" s="156"/>
      <c r="I74" s="355" t="s">
        <v>766</v>
      </c>
      <c r="J74" s="359" t="s">
        <v>367</v>
      </c>
    </row>
    <row r="75" spans="1:11" x14ac:dyDescent="0.25">
      <c r="A75" s="825"/>
      <c r="B75" s="824" t="s">
        <v>484</v>
      </c>
      <c r="C75" s="160"/>
      <c r="D75" s="161" t="s">
        <v>667</v>
      </c>
      <c r="E75" s="161" t="s">
        <v>668</v>
      </c>
      <c r="F75" s="161" t="s">
        <v>668</v>
      </c>
      <c r="G75" s="353" t="s">
        <v>764</v>
      </c>
      <c r="H75" s="161" t="s">
        <v>610</v>
      </c>
      <c r="I75" s="356" t="s">
        <v>765</v>
      </c>
      <c r="J75" s="357" t="s">
        <v>683</v>
      </c>
    </row>
    <row r="76" spans="1:11" x14ac:dyDescent="0.25">
      <c r="A76" s="825"/>
      <c r="B76" s="825"/>
      <c r="D76" s="161" t="s">
        <v>669</v>
      </c>
      <c r="E76" s="161" t="s">
        <v>670</v>
      </c>
      <c r="F76" s="161" t="s">
        <v>671</v>
      </c>
      <c r="G76" s="353" t="s">
        <v>15</v>
      </c>
      <c r="H76" s="161" t="s">
        <v>672</v>
      </c>
      <c r="I76" s="357" t="s">
        <v>673</v>
      </c>
      <c r="J76" s="357" t="s">
        <v>687</v>
      </c>
    </row>
    <row r="77" spans="1:11" x14ac:dyDescent="0.25">
      <c r="A77" s="825"/>
      <c r="B77" s="825"/>
      <c r="C77" s="154"/>
      <c r="D77" s="161" t="s">
        <v>674</v>
      </c>
      <c r="E77" s="161" t="s">
        <v>384</v>
      </c>
      <c r="F77" s="161" t="s">
        <v>385</v>
      </c>
      <c r="G77" s="161" t="s">
        <v>386</v>
      </c>
      <c r="H77" s="161">
        <v>4</v>
      </c>
      <c r="I77" s="358">
        <v>5</v>
      </c>
      <c r="J77" s="362">
        <v>6</v>
      </c>
    </row>
    <row r="78" spans="1:11" x14ac:dyDescent="0.25">
      <c r="A78" s="800"/>
      <c r="B78" s="801" t="s">
        <v>511</v>
      </c>
      <c r="C78" s="587"/>
      <c r="D78" s="603"/>
      <c r="E78" s="603"/>
      <c r="F78" s="603"/>
      <c r="G78" s="603"/>
      <c r="H78" s="603"/>
      <c r="I78" s="603"/>
      <c r="J78" s="604"/>
    </row>
    <row r="79" spans="1:11" x14ac:dyDescent="0.25">
      <c r="A79" s="457">
        <v>50</v>
      </c>
      <c r="B79" s="815" t="s">
        <v>749</v>
      </c>
      <c r="C79" s="547"/>
      <c r="D79" s="750">
        <f>'5'!$H$90</f>
        <v>0</v>
      </c>
      <c r="E79" s="750">
        <f t="shared" ref="E79:E104" si="19">IF(ISERR(ROUND((E$12/D$949)*D841,0)),0,ROUND((E$12/D$949)*D841,0))</f>
        <v>0</v>
      </c>
      <c r="F79" s="750">
        <f t="shared" ref="F79:F104" si="20">IF(ISERR(ROUND((F$13/E$949)*E841,0)),0,ROUND((F$13/E$949)*E841,0))</f>
        <v>0</v>
      </c>
      <c r="G79" s="750">
        <f t="shared" ref="G79:G104" si="21">IF(ISERR(ROUND((G$14/F$949)*F841,0)),0,ROUND((G$14/F$949)*F841,0))</f>
        <v>0</v>
      </c>
      <c r="H79" s="750">
        <f t="shared" ref="H79:H104" si="22">IF(ISERR(ROUND((H$15/G$949)*G841,0)),0,ROUND((H$15/G$949)*G841,0))</f>
        <v>0</v>
      </c>
      <c r="I79" s="750">
        <f t="shared" ref="I79:I104" si="23">IF(ISERR(ROUND((I$16/H$949)*H841,0)),0,ROUND((I$16/H$949)*H841,0))</f>
        <v>0</v>
      </c>
      <c r="J79" s="751">
        <f t="shared" ref="J79:J104" si="24">IF(ISERR(ROUND((J$17/I$949)*I841,0)),0,ROUND((J$17/I$949)*I841,0))</f>
        <v>0</v>
      </c>
    </row>
    <row r="80" spans="1:11" x14ac:dyDescent="0.25">
      <c r="A80" s="457">
        <v>51</v>
      </c>
      <c r="B80" s="815" t="s">
        <v>750</v>
      </c>
      <c r="C80" s="547"/>
      <c r="D80" s="750">
        <f>'5'!$H$91</f>
        <v>0</v>
      </c>
      <c r="E80" s="750">
        <f t="shared" si="19"/>
        <v>0</v>
      </c>
      <c r="F80" s="750">
        <f t="shared" si="20"/>
        <v>0</v>
      </c>
      <c r="G80" s="750">
        <f t="shared" si="21"/>
        <v>0</v>
      </c>
      <c r="H80" s="750">
        <f t="shared" si="22"/>
        <v>0</v>
      </c>
      <c r="I80" s="750">
        <f t="shared" si="23"/>
        <v>0</v>
      </c>
      <c r="J80" s="751">
        <f t="shared" si="24"/>
        <v>0</v>
      </c>
    </row>
    <row r="81" spans="1:10" x14ac:dyDescent="0.25">
      <c r="A81" s="813">
        <v>52</v>
      </c>
      <c r="B81" s="457" t="s">
        <v>512</v>
      </c>
      <c r="C81" s="548"/>
      <c r="D81" s="750">
        <f>'5'!$H$92</f>
        <v>0</v>
      </c>
      <c r="E81" s="750">
        <f t="shared" si="19"/>
        <v>0</v>
      </c>
      <c r="F81" s="750">
        <f t="shared" si="20"/>
        <v>0</v>
      </c>
      <c r="G81" s="750">
        <f t="shared" si="21"/>
        <v>0</v>
      </c>
      <c r="H81" s="750">
        <f t="shared" si="22"/>
        <v>0</v>
      </c>
      <c r="I81" s="750">
        <f t="shared" si="23"/>
        <v>0</v>
      </c>
      <c r="J81" s="751">
        <f t="shared" si="24"/>
        <v>0</v>
      </c>
    </row>
    <row r="82" spans="1:10" x14ac:dyDescent="0.25">
      <c r="A82" s="457">
        <f>A81+1</f>
        <v>53</v>
      </c>
      <c r="B82" s="457" t="s">
        <v>513</v>
      </c>
      <c r="C82" s="548"/>
      <c r="D82" s="750">
        <f>'5'!$H$93</f>
        <v>0</v>
      </c>
      <c r="E82" s="750">
        <f t="shared" si="19"/>
        <v>0</v>
      </c>
      <c r="F82" s="750">
        <f t="shared" si="20"/>
        <v>0</v>
      </c>
      <c r="G82" s="750">
        <f t="shared" si="21"/>
        <v>0</v>
      </c>
      <c r="H82" s="750">
        <f t="shared" si="22"/>
        <v>0</v>
      </c>
      <c r="I82" s="750">
        <f t="shared" si="23"/>
        <v>0</v>
      </c>
      <c r="J82" s="751">
        <f t="shared" si="24"/>
        <v>0</v>
      </c>
    </row>
    <row r="83" spans="1:10" x14ac:dyDescent="0.25">
      <c r="A83" s="457">
        <f t="shared" ref="A83:A105" si="25">A82+1</f>
        <v>54</v>
      </c>
      <c r="B83" s="457" t="s">
        <v>514</v>
      </c>
      <c r="C83" s="548"/>
      <c r="D83" s="750">
        <f>'5'!$H$94</f>
        <v>0</v>
      </c>
      <c r="E83" s="750">
        <f t="shared" si="19"/>
        <v>0</v>
      </c>
      <c r="F83" s="750">
        <f t="shared" si="20"/>
        <v>0</v>
      </c>
      <c r="G83" s="750">
        <f t="shared" si="21"/>
        <v>0</v>
      </c>
      <c r="H83" s="750">
        <f t="shared" si="22"/>
        <v>0</v>
      </c>
      <c r="I83" s="750">
        <f t="shared" si="23"/>
        <v>0</v>
      </c>
      <c r="J83" s="751">
        <f t="shared" si="24"/>
        <v>0</v>
      </c>
    </row>
    <row r="84" spans="1:10" x14ac:dyDescent="0.25">
      <c r="A84" s="457">
        <f t="shared" si="25"/>
        <v>55</v>
      </c>
      <c r="B84" s="457" t="s">
        <v>515</v>
      </c>
      <c r="C84" s="548"/>
      <c r="D84" s="750">
        <f>'5'!$H$95</f>
        <v>0</v>
      </c>
      <c r="E84" s="750">
        <f t="shared" si="19"/>
        <v>0</v>
      </c>
      <c r="F84" s="750">
        <f t="shared" si="20"/>
        <v>0</v>
      </c>
      <c r="G84" s="750">
        <f t="shared" si="21"/>
        <v>0</v>
      </c>
      <c r="H84" s="750">
        <f t="shared" si="22"/>
        <v>0</v>
      </c>
      <c r="I84" s="750">
        <f t="shared" si="23"/>
        <v>0</v>
      </c>
      <c r="J84" s="751">
        <f t="shared" si="24"/>
        <v>0</v>
      </c>
    </row>
    <row r="85" spans="1:10" x14ac:dyDescent="0.25">
      <c r="A85" s="457">
        <f t="shared" si="25"/>
        <v>56</v>
      </c>
      <c r="B85" s="815" t="s">
        <v>751</v>
      </c>
      <c r="C85" s="547"/>
      <c r="D85" s="750">
        <f>'5'!$H$96</f>
        <v>0</v>
      </c>
      <c r="E85" s="750">
        <f t="shared" si="19"/>
        <v>0</v>
      </c>
      <c r="F85" s="750">
        <f t="shared" si="20"/>
        <v>0</v>
      </c>
      <c r="G85" s="750">
        <f t="shared" si="21"/>
        <v>0</v>
      </c>
      <c r="H85" s="750">
        <f t="shared" si="22"/>
        <v>0</v>
      </c>
      <c r="I85" s="750">
        <f t="shared" si="23"/>
        <v>0</v>
      </c>
      <c r="J85" s="751">
        <f t="shared" si="24"/>
        <v>0</v>
      </c>
    </row>
    <row r="86" spans="1:10" x14ac:dyDescent="0.25">
      <c r="A86" s="457">
        <f t="shared" si="25"/>
        <v>57</v>
      </c>
      <c r="B86" s="815" t="s">
        <v>768</v>
      </c>
      <c r="C86" s="547"/>
      <c r="D86" s="750">
        <f>'5'!$H$97</f>
        <v>0</v>
      </c>
      <c r="E86" s="750">
        <f t="shared" si="19"/>
        <v>0</v>
      </c>
      <c r="F86" s="750">
        <f t="shared" si="20"/>
        <v>0</v>
      </c>
      <c r="G86" s="750">
        <f t="shared" si="21"/>
        <v>0</v>
      </c>
      <c r="H86" s="750">
        <f t="shared" si="22"/>
        <v>0</v>
      </c>
      <c r="I86" s="750">
        <f t="shared" si="23"/>
        <v>0</v>
      </c>
      <c r="J86" s="751">
        <f t="shared" si="24"/>
        <v>0</v>
      </c>
    </row>
    <row r="87" spans="1:10" x14ac:dyDescent="0.25">
      <c r="A87" s="457">
        <f t="shared" si="25"/>
        <v>58</v>
      </c>
      <c r="B87" s="815" t="s">
        <v>752</v>
      </c>
      <c r="C87" s="547"/>
      <c r="D87" s="750">
        <f>'5'!$H$98</f>
        <v>0</v>
      </c>
      <c r="E87" s="750">
        <f t="shared" si="19"/>
        <v>0</v>
      </c>
      <c r="F87" s="750">
        <f t="shared" si="20"/>
        <v>0</v>
      </c>
      <c r="G87" s="750">
        <f t="shared" si="21"/>
        <v>0</v>
      </c>
      <c r="H87" s="750">
        <f t="shared" si="22"/>
        <v>0</v>
      </c>
      <c r="I87" s="750">
        <f t="shared" si="23"/>
        <v>0</v>
      </c>
      <c r="J87" s="751">
        <f t="shared" si="24"/>
        <v>0</v>
      </c>
    </row>
    <row r="88" spans="1:10" x14ac:dyDescent="0.25">
      <c r="A88" s="457">
        <f t="shared" si="25"/>
        <v>59</v>
      </c>
      <c r="B88" s="815" t="s">
        <v>769</v>
      </c>
      <c r="C88" s="547"/>
      <c r="D88" s="750">
        <f>'5'!$H$99</f>
        <v>0</v>
      </c>
      <c r="E88" s="750">
        <f t="shared" si="19"/>
        <v>0</v>
      </c>
      <c r="F88" s="750">
        <f t="shared" si="20"/>
        <v>0</v>
      </c>
      <c r="G88" s="750">
        <f t="shared" si="21"/>
        <v>0</v>
      </c>
      <c r="H88" s="750">
        <f t="shared" si="22"/>
        <v>0</v>
      </c>
      <c r="I88" s="750">
        <f t="shared" si="23"/>
        <v>0</v>
      </c>
      <c r="J88" s="751">
        <f t="shared" si="24"/>
        <v>0</v>
      </c>
    </row>
    <row r="89" spans="1:10" x14ac:dyDescent="0.25">
      <c r="A89" s="457">
        <f t="shared" si="25"/>
        <v>60</v>
      </c>
      <c r="B89" s="815" t="s">
        <v>516</v>
      </c>
      <c r="C89" s="547"/>
      <c r="D89" s="750">
        <f>'5'!$H$100</f>
        <v>0</v>
      </c>
      <c r="E89" s="750">
        <f t="shared" si="19"/>
        <v>0</v>
      </c>
      <c r="F89" s="750">
        <f t="shared" si="20"/>
        <v>0</v>
      </c>
      <c r="G89" s="750">
        <f t="shared" si="21"/>
        <v>0</v>
      </c>
      <c r="H89" s="750">
        <f t="shared" si="22"/>
        <v>0</v>
      </c>
      <c r="I89" s="750">
        <f t="shared" si="23"/>
        <v>0</v>
      </c>
      <c r="J89" s="751">
        <f t="shared" si="24"/>
        <v>0</v>
      </c>
    </row>
    <row r="90" spans="1:10" x14ac:dyDescent="0.25">
      <c r="A90" s="457">
        <f t="shared" si="25"/>
        <v>61</v>
      </c>
      <c r="B90" s="457" t="s">
        <v>517</v>
      </c>
      <c r="C90" s="548"/>
      <c r="D90" s="750">
        <f>'5'!$H$101</f>
        <v>0</v>
      </c>
      <c r="E90" s="750">
        <f t="shared" si="19"/>
        <v>0</v>
      </c>
      <c r="F90" s="750">
        <f t="shared" si="20"/>
        <v>0</v>
      </c>
      <c r="G90" s="750">
        <f t="shared" si="21"/>
        <v>0</v>
      </c>
      <c r="H90" s="750">
        <f t="shared" si="22"/>
        <v>0</v>
      </c>
      <c r="I90" s="750">
        <f t="shared" si="23"/>
        <v>0</v>
      </c>
      <c r="J90" s="751">
        <f t="shared" si="24"/>
        <v>0</v>
      </c>
    </row>
    <row r="91" spans="1:10" x14ac:dyDescent="0.25">
      <c r="A91" s="457">
        <f t="shared" si="25"/>
        <v>62</v>
      </c>
      <c r="B91" s="457" t="s">
        <v>518</v>
      </c>
      <c r="C91" s="548"/>
      <c r="D91" s="750">
        <f>'5'!$H$102</f>
        <v>0</v>
      </c>
      <c r="E91" s="750">
        <f t="shared" si="19"/>
        <v>0</v>
      </c>
      <c r="F91" s="750">
        <f t="shared" si="20"/>
        <v>0</v>
      </c>
      <c r="G91" s="750">
        <f t="shared" si="21"/>
        <v>0</v>
      </c>
      <c r="H91" s="750">
        <f t="shared" si="22"/>
        <v>0</v>
      </c>
      <c r="I91" s="750">
        <f t="shared" si="23"/>
        <v>0</v>
      </c>
      <c r="J91" s="751">
        <f t="shared" si="24"/>
        <v>0</v>
      </c>
    </row>
    <row r="92" spans="1:10" x14ac:dyDescent="0.25">
      <c r="A92" s="457">
        <f t="shared" si="25"/>
        <v>63</v>
      </c>
      <c r="B92" s="815" t="s">
        <v>753</v>
      </c>
      <c r="C92" s="547"/>
      <c r="D92" s="750">
        <f>'5'!$H$103</f>
        <v>0</v>
      </c>
      <c r="E92" s="750">
        <f t="shared" si="19"/>
        <v>0</v>
      </c>
      <c r="F92" s="750">
        <f t="shared" si="20"/>
        <v>0</v>
      </c>
      <c r="G92" s="750">
        <f t="shared" si="21"/>
        <v>0</v>
      </c>
      <c r="H92" s="750">
        <f t="shared" si="22"/>
        <v>0</v>
      </c>
      <c r="I92" s="750">
        <f t="shared" si="23"/>
        <v>0</v>
      </c>
      <c r="J92" s="751">
        <f t="shared" si="24"/>
        <v>0</v>
      </c>
    </row>
    <row r="93" spans="1:10" x14ac:dyDescent="0.25">
      <c r="A93" s="457">
        <f t="shared" si="25"/>
        <v>64</v>
      </c>
      <c r="B93" s="457" t="s">
        <v>519</v>
      </c>
      <c r="C93" s="548"/>
      <c r="D93" s="750">
        <f>'5'!$H$104</f>
        <v>0</v>
      </c>
      <c r="E93" s="750">
        <f t="shared" si="19"/>
        <v>0</v>
      </c>
      <c r="F93" s="750">
        <f t="shared" si="20"/>
        <v>0</v>
      </c>
      <c r="G93" s="750">
        <f t="shared" si="21"/>
        <v>0</v>
      </c>
      <c r="H93" s="750">
        <f t="shared" si="22"/>
        <v>0</v>
      </c>
      <c r="I93" s="750">
        <f t="shared" si="23"/>
        <v>0</v>
      </c>
      <c r="J93" s="751">
        <f t="shared" si="24"/>
        <v>0</v>
      </c>
    </row>
    <row r="94" spans="1:10" x14ac:dyDescent="0.25">
      <c r="A94" s="457">
        <f t="shared" si="25"/>
        <v>65</v>
      </c>
      <c r="B94" s="457" t="s">
        <v>788</v>
      </c>
      <c r="C94" s="548"/>
      <c r="D94" s="750">
        <f>'5'!$H$105</f>
        <v>0</v>
      </c>
      <c r="E94" s="750">
        <f t="shared" si="19"/>
        <v>0</v>
      </c>
      <c r="F94" s="750">
        <f t="shared" si="20"/>
        <v>0</v>
      </c>
      <c r="G94" s="750">
        <f t="shared" si="21"/>
        <v>0</v>
      </c>
      <c r="H94" s="750">
        <f t="shared" si="22"/>
        <v>0</v>
      </c>
      <c r="I94" s="750">
        <f t="shared" si="23"/>
        <v>0</v>
      </c>
      <c r="J94" s="751">
        <f t="shared" si="24"/>
        <v>0</v>
      </c>
    </row>
    <row r="95" spans="1:10" x14ac:dyDescent="0.25">
      <c r="A95" s="457">
        <f t="shared" si="25"/>
        <v>66</v>
      </c>
      <c r="B95" s="457" t="s">
        <v>520</v>
      </c>
      <c r="C95" s="548"/>
      <c r="D95" s="750">
        <f>'5'!$H$106</f>
        <v>0</v>
      </c>
      <c r="E95" s="750">
        <f t="shared" si="19"/>
        <v>0</v>
      </c>
      <c r="F95" s="750">
        <f t="shared" si="20"/>
        <v>0</v>
      </c>
      <c r="G95" s="750">
        <f t="shared" si="21"/>
        <v>0</v>
      </c>
      <c r="H95" s="750">
        <f t="shared" si="22"/>
        <v>0</v>
      </c>
      <c r="I95" s="750">
        <f t="shared" si="23"/>
        <v>0</v>
      </c>
      <c r="J95" s="751">
        <f t="shared" si="24"/>
        <v>0</v>
      </c>
    </row>
    <row r="96" spans="1:10" x14ac:dyDescent="0.25">
      <c r="A96" s="457">
        <f t="shared" si="25"/>
        <v>67</v>
      </c>
      <c r="B96" s="457" t="s">
        <v>521</v>
      </c>
      <c r="C96" s="548"/>
      <c r="D96" s="750">
        <f>'5'!$H$107</f>
        <v>0</v>
      </c>
      <c r="E96" s="750">
        <f t="shared" si="19"/>
        <v>0</v>
      </c>
      <c r="F96" s="750">
        <f t="shared" si="20"/>
        <v>0</v>
      </c>
      <c r="G96" s="750">
        <f t="shared" si="21"/>
        <v>0</v>
      </c>
      <c r="H96" s="750">
        <f t="shared" si="22"/>
        <v>0</v>
      </c>
      <c r="I96" s="750">
        <f t="shared" si="23"/>
        <v>0</v>
      </c>
      <c r="J96" s="751">
        <f t="shared" si="24"/>
        <v>0</v>
      </c>
    </row>
    <row r="97" spans="1:11" x14ac:dyDescent="0.25">
      <c r="A97" s="457">
        <f t="shared" si="25"/>
        <v>68</v>
      </c>
      <c r="B97" s="815" t="s">
        <v>754</v>
      </c>
      <c r="C97" s="547"/>
      <c r="D97" s="750">
        <f>'5'!$H$108</f>
        <v>0</v>
      </c>
      <c r="E97" s="750">
        <f t="shared" si="19"/>
        <v>0</v>
      </c>
      <c r="F97" s="750">
        <f t="shared" si="20"/>
        <v>0</v>
      </c>
      <c r="G97" s="750">
        <f t="shared" si="21"/>
        <v>0</v>
      </c>
      <c r="H97" s="750">
        <f t="shared" si="22"/>
        <v>0</v>
      </c>
      <c r="I97" s="750">
        <f t="shared" si="23"/>
        <v>0</v>
      </c>
      <c r="J97" s="751">
        <f t="shared" si="24"/>
        <v>0</v>
      </c>
    </row>
    <row r="98" spans="1:11" x14ac:dyDescent="0.25">
      <c r="A98" s="457">
        <f t="shared" si="25"/>
        <v>69</v>
      </c>
      <c r="B98" s="457" t="s">
        <v>522</v>
      </c>
      <c r="C98" s="548"/>
      <c r="D98" s="750">
        <f>'5'!$H$109</f>
        <v>0</v>
      </c>
      <c r="E98" s="750">
        <f t="shared" si="19"/>
        <v>0</v>
      </c>
      <c r="F98" s="750">
        <f t="shared" si="20"/>
        <v>0</v>
      </c>
      <c r="G98" s="750">
        <f t="shared" si="21"/>
        <v>0</v>
      </c>
      <c r="H98" s="750">
        <f t="shared" si="22"/>
        <v>0</v>
      </c>
      <c r="I98" s="750">
        <f t="shared" si="23"/>
        <v>0</v>
      </c>
      <c r="J98" s="751">
        <f t="shared" si="24"/>
        <v>0</v>
      </c>
    </row>
    <row r="99" spans="1:11" x14ac:dyDescent="0.25">
      <c r="A99" s="457">
        <f t="shared" si="25"/>
        <v>70</v>
      </c>
      <c r="B99" s="457" t="s">
        <v>523</v>
      </c>
      <c r="C99" s="548"/>
      <c r="D99" s="750">
        <f>'5'!$H$110</f>
        <v>0</v>
      </c>
      <c r="E99" s="750">
        <f t="shared" si="19"/>
        <v>0</v>
      </c>
      <c r="F99" s="750">
        <f t="shared" si="20"/>
        <v>0</v>
      </c>
      <c r="G99" s="750">
        <f t="shared" si="21"/>
        <v>0</v>
      </c>
      <c r="H99" s="750">
        <f t="shared" si="22"/>
        <v>0</v>
      </c>
      <c r="I99" s="750">
        <f t="shared" si="23"/>
        <v>0</v>
      </c>
      <c r="J99" s="751">
        <f t="shared" si="24"/>
        <v>0</v>
      </c>
    </row>
    <row r="100" spans="1:11" x14ac:dyDescent="0.25">
      <c r="A100" s="457">
        <f t="shared" si="25"/>
        <v>71</v>
      </c>
      <c r="B100" s="457" t="s">
        <v>524</v>
      </c>
      <c r="C100" s="548"/>
      <c r="D100" s="750">
        <f>'5'!$H$111</f>
        <v>0</v>
      </c>
      <c r="E100" s="750">
        <f t="shared" si="19"/>
        <v>0</v>
      </c>
      <c r="F100" s="750">
        <f t="shared" si="20"/>
        <v>0</v>
      </c>
      <c r="G100" s="750">
        <f t="shared" si="21"/>
        <v>0</v>
      </c>
      <c r="H100" s="750">
        <f t="shared" si="22"/>
        <v>0</v>
      </c>
      <c r="I100" s="750">
        <f t="shared" si="23"/>
        <v>0</v>
      </c>
      <c r="J100" s="751">
        <f t="shared" si="24"/>
        <v>0</v>
      </c>
    </row>
    <row r="101" spans="1:11" x14ac:dyDescent="0.25">
      <c r="A101" s="457">
        <f t="shared" si="25"/>
        <v>72</v>
      </c>
      <c r="B101" s="815" t="s">
        <v>755</v>
      </c>
      <c r="C101" s="547"/>
      <c r="D101" s="750">
        <f>'5'!$H$112</f>
        <v>0</v>
      </c>
      <c r="E101" s="750">
        <f t="shared" si="19"/>
        <v>0</v>
      </c>
      <c r="F101" s="750">
        <f t="shared" si="20"/>
        <v>0</v>
      </c>
      <c r="G101" s="750">
        <f t="shared" si="21"/>
        <v>0</v>
      </c>
      <c r="H101" s="750">
        <f t="shared" si="22"/>
        <v>0</v>
      </c>
      <c r="I101" s="750">
        <f t="shared" si="23"/>
        <v>0</v>
      </c>
      <c r="J101" s="751">
        <f t="shared" si="24"/>
        <v>0</v>
      </c>
    </row>
    <row r="102" spans="1:11" x14ac:dyDescent="0.25">
      <c r="A102" s="457">
        <f t="shared" si="25"/>
        <v>73</v>
      </c>
      <c r="B102" s="457" t="s">
        <v>525</v>
      </c>
      <c r="C102" s="548"/>
      <c r="D102" s="750">
        <f>'5'!$H$113</f>
        <v>0</v>
      </c>
      <c r="E102" s="750">
        <f t="shared" si="19"/>
        <v>0</v>
      </c>
      <c r="F102" s="750">
        <f t="shared" si="20"/>
        <v>0</v>
      </c>
      <c r="G102" s="750">
        <f t="shared" si="21"/>
        <v>0</v>
      </c>
      <c r="H102" s="750">
        <f t="shared" si="22"/>
        <v>0</v>
      </c>
      <c r="I102" s="750">
        <f t="shared" si="23"/>
        <v>0</v>
      </c>
      <c r="J102" s="751">
        <f t="shared" si="24"/>
        <v>0</v>
      </c>
    </row>
    <row r="103" spans="1:11" x14ac:dyDescent="0.25">
      <c r="A103" s="457">
        <f t="shared" si="25"/>
        <v>74</v>
      </c>
      <c r="B103" s="457" t="s">
        <v>469</v>
      </c>
      <c r="C103" s="548"/>
      <c r="D103" s="750">
        <f>'5'!$H$114</f>
        <v>0</v>
      </c>
      <c r="E103" s="750">
        <f t="shared" si="19"/>
        <v>0</v>
      </c>
      <c r="F103" s="750">
        <f t="shared" si="20"/>
        <v>0</v>
      </c>
      <c r="G103" s="750">
        <f t="shared" si="21"/>
        <v>0</v>
      </c>
      <c r="H103" s="750">
        <f t="shared" si="22"/>
        <v>0</v>
      </c>
      <c r="I103" s="750">
        <f t="shared" si="23"/>
        <v>0</v>
      </c>
      <c r="J103" s="751">
        <f t="shared" si="24"/>
        <v>0</v>
      </c>
    </row>
    <row r="104" spans="1:11" x14ac:dyDescent="0.25">
      <c r="A104" s="457">
        <f t="shared" si="25"/>
        <v>75</v>
      </c>
      <c r="B104" s="457" t="s">
        <v>625</v>
      </c>
      <c r="C104" s="548"/>
      <c r="D104" s="750">
        <f>'5'!$H$115</f>
        <v>0</v>
      </c>
      <c r="E104" s="750">
        <f t="shared" si="19"/>
        <v>0</v>
      </c>
      <c r="F104" s="750">
        <f t="shared" si="20"/>
        <v>0</v>
      </c>
      <c r="G104" s="750">
        <f t="shared" si="21"/>
        <v>0</v>
      </c>
      <c r="H104" s="750">
        <f t="shared" si="22"/>
        <v>0</v>
      </c>
      <c r="I104" s="750">
        <f t="shared" si="23"/>
        <v>0</v>
      </c>
      <c r="J104" s="751">
        <f t="shared" si="24"/>
        <v>0</v>
      </c>
    </row>
    <row r="105" spans="1:11" x14ac:dyDescent="0.25">
      <c r="A105" s="457">
        <f t="shared" si="25"/>
        <v>76</v>
      </c>
      <c r="B105" s="457" t="s">
        <v>812</v>
      </c>
      <c r="C105" s="607"/>
      <c r="D105" s="756"/>
      <c r="E105" s="756"/>
      <c r="F105" s="756"/>
      <c r="G105" s="756"/>
      <c r="H105" s="756"/>
      <c r="I105" s="756"/>
      <c r="J105" s="757"/>
    </row>
    <row r="106" spans="1:11" x14ac:dyDescent="0.25">
      <c r="A106" s="816" t="s">
        <v>367</v>
      </c>
      <c r="B106" s="815" t="s">
        <v>807</v>
      </c>
      <c r="C106" s="705" t="str">
        <f>'5'!C117</f>
        <v>(Specify here)</v>
      </c>
      <c r="D106" s="750">
        <f>'5'!$H$117</f>
        <v>0</v>
      </c>
      <c r="E106" s="750">
        <f>IF(ISERR(ROUND((E$12/D$949)*D868,0)),0,ROUND((E$12/D$949)*D868,0))</f>
        <v>0</v>
      </c>
      <c r="F106" s="750">
        <f>IF(ISERR(ROUND((F$13/E$949)*E868,0)),0,ROUND((F$13/E$949)*E868,0))</f>
        <v>0</v>
      </c>
      <c r="G106" s="750">
        <f>IF(ISERR(ROUND((G$14/F$949)*F868,0)),0,ROUND((G$14/F$949)*F868,0))</f>
        <v>0</v>
      </c>
      <c r="H106" s="750">
        <f>IF(ISERR(ROUND((H$15/G$949)*G868,0)),0,ROUND((H$15/G$949)*G868,0))</f>
        <v>0</v>
      </c>
      <c r="I106" s="750">
        <f>IF(ISERR(ROUND((I$16/H$949)*H868,0)),0,ROUND((I$16/H$949)*H868,0))</f>
        <v>0</v>
      </c>
      <c r="J106" s="751">
        <f>IF(ISERR(ROUND((J$17/I$949)*I868,0)),0,ROUND((J$17/I$949)*I868,0))</f>
        <v>0</v>
      </c>
    </row>
    <row r="107" spans="1:11" x14ac:dyDescent="0.25">
      <c r="A107" s="813"/>
      <c r="B107" s="815" t="s">
        <v>808</v>
      </c>
      <c r="C107" s="705" t="str">
        <f>'5'!C118</f>
        <v>(Specify here)</v>
      </c>
      <c r="D107" s="750">
        <f>'5'!$H$118</f>
        <v>0</v>
      </c>
      <c r="E107" s="750">
        <f>IF(ISERR(ROUND((E$12/D$949)*D869,0)),0,ROUND((E$12/D$949)*D869,0))</f>
        <v>0</v>
      </c>
      <c r="F107" s="750">
        <f>IF(ISERR(ROUND((F$13/E$949)*E869,0)),0,ROUND((F$13/E$949)*E869,0))</f>
        <v>0</v>
      </c>
      <c r="G107" s="750">
        <f>IF(ISERR(ROUND((G$14/F$949)*F869,0)),0,ROUND((G$14/F$949)*F869,0))</f>
        <v>0</v>
      </c>
      <c r="H107" s="750">
        <f>IF(ISERR(ROUND((H$15/G$949)*G869,0)),0,ROUND((H$15/G$949)*G869,0))</f>
        <v>0</v>
      </c>
      <c r="I107" s="750">
        <f>IF(ISERR(ROUND((I$16/H$949)*H869,0)),0,ROUND((I$16/H$949)*H869,0))</f>
        <v>0</v>
      </c>
      <c r="J107" s="751">
        <f>IF(ISERR(ROUND((J$17/I$949)*I869,0)),0,ROUND((J$17/I$949)*I869,0))</f>
        <v>0</v>
      </c>
    </row>
    <row r="108" spans="1:11" x14ac:dyDescent="0.25">
      <c r="A108" s="813"/>
      <c r="B108" s="815" t="s">
        <v>809</v>
      </c>
      <c r="C108" s="705" t="str">
        <f>'5'!C119</f>
        <v>(Specify here)</v>
      </c>
      <c r="D108" s="750">
        <f>'5'!$H$119</f>
        <v>0</v>
      </c>
      <c r="E108" s="750">
        <f>IF(ISERR(ROUND((E$12/D$949)*D870,0)),0,ROUND((E$12/D$949)*D870,0))</f>
        <v>0</v>
      </c>
      <c r="F108" s="750">
        <f>IF(ISERR(ROUND((F$13/E$949)*E870,0)),0,ROUND((F$13/E$949)*E870,0))</f>
        <v>0</v>
      </c>
      <c r="G108" s="750">
        <f>IF(ISERR(ROUND((G$14/F$949)*F870,0)),0,ROUND((G$14/F$949)*F870,0))</f>
        <v>0</v>
      </c>
      <c r="H108" s="750">
        <f>IF(ISERR(ROUND((H$15/G$949)*G870,0)),0,ROUND((H$15/G$949)*G870,0))</f>
        <v>0</v>
      </c>
      <c r="I108" s="750">
        <f>IF(ISERR(ROUND((I$16/H$949)*H870,0)),0,ROUND((I$16/H$949)*H870,0))</f>
        <v>0</v>
      </c>
      <c r="J108" s="751">
        <f>IF(ISERR(ROUND((J$17/I$949)*I870,0)),0,ROUND((J$17/I$949)*I870,0))</f>
        <v>0</v>
      </c>
    </row>
    <row r="109" spans="1:11" s="347" customFormat="1" x14ac:dyDescent="0.25">
      <c r="A109" s="813"/>
      <c r="B109" s="457" t="s">
        <v>810</v>
      </c>
      <c r="C109" s="705" t="str">
        <f>'5'!C120</f>
        <v>(Specify here)</v>
      </c>
      <c r="D109" s="751">
        <f>'5'!$H$120</f>
        <v>0</v>
      </c>
      <c r="E109" s="751">
        <f>IF(ISERR(ROUND((E$12/D$949)*D871,0)),0,ROUND((E$12/D$949)*D871,0))</f>
        <v>0</v>
      </c>
      <c r="F109" s="751">
        <f>IF(ISERR(ROUND((F$13/E$949)*E871,0)),0,ROUND((F$13/E$949)*E871,0))</f>
        <v>0</v>
      </c>
      <c r="G109" s="751">
        <f>IF(ISERR(ROUND((G$14/F$949)*F871,0)),0,ROUND((G$14/F$949)*F871,0))</f>
        <v>0</v>
      </c>
      <c r="H109" s="750">
        <f>IF(ISERR(ROUND((H$15/G$949)*G871,0)),0,ROUND((H$15/G$949)*G871,0))</f>
        <v>0</v>
      </c>
      <c r="I109" s="750">
        <f>IF(ISERR(ROUND((I$16/H$949)*H871,0)),0,ROUND((I$16/H$949)*H871,0))</f>
        <v>0</v>
      </c>
      <c r="J109" s="751">
        <f>IF(ISERR(ROUND((J$17/I$949)*I871,0)),0,ROUND((J$17/I$949)*I871,0))</f>
        <v>0</v>
      </c>
    </row>
    <row r="110" spans="1:11" s="347" customFormat="1" x14ac:dyDescent="0.25">
      <c r="A110" s="817"/>
      <c r="B110" s="818" t="s">
        <v>811</v>
      </c>
      <c r="C110" s="705" t="str">
        <f>'5'!C121</f>
        <v>(Specify here)</v>
      </c>
      <c r="D110" s="751">
        <f>'5'!$H$121</f>
        <v>0</v>
      </c>
      <c r="E110" s="751">
        <f>IF(ISERR(ROUND((E$12/D$949)*D872,0)),0,ROUND((E$12/D$949)*D872,0))</f>
        <v>0</v>
      </c>
      <c r="F110" s="751">
        <f>IF(ISERR(ROUND((F$13/E$949)*E872,0)),0,ROUND((F$13/E$949)*E872,0))</f>
        <v>0</v>
      </c>
      <c r="G110" s="751">
        <f>IF(ISERR(ROUND((G$14/F$949)*F872,0)),0,ROUND((G$14/F$949)*F872,0))</f>
        <v>0</v>
      </c>
      <c r="H110" s="751">
        <f>IF(ISERR(ROUND((H$15/G$949)*G872,0)),0,ROUND((H$15/G$949)*G872,0))</f>
        <v>0</v>
      </c>
      <c r="I110" s="751">
        <f>IF(ISERR(ROUND((I$16/H$949)*H872,0)),0,ROUND((I$16/H$949)*H872,0))</f>
        <v>0</v>
      </c>
      <c r="J110" s="751">
        <f>IF(ISERR(ROUND((J$17/I$949)*I872,0)),0,ROUND((J$17/I$949)*I872,0))</f>
        <v>0</v>
      </c>
    </row>
    <row r="111" spans="1:11" x14ac:dyDescent="0.25">
      <c r="A111" s="828" t="s">
        <v>422</v>
      </c>
      <c r="B111" s="829"/>
      <c r="J111" s="154"/>
    </row>
    <row r="112" spans="1:11" x14ac:dyDescent="0.25">
      <c r="A112" s="830"/>
      <c r="B112" s="829"/>
      <c r="K112" s="154"/>
    </row>
    <row r="113" spans="1:11" ht="15.6" x14ac:dyDescent="0.3">
      <c r="A113" s="819" t="s">
        <v>663</v>
      </c>
      <c r="B113" s="820"/>
      <c r="C113" s="620"/>
      <c r="D113" s="621"/>
      <c r="E113" s="620"/>
      <c r="F113" s="620"/>
      <c r="G113" s="620"/>
      <c r="H113" s="620"/>
      <c r="I113" s="620"/>
      <c r="J113" s="618" t="s">
        <v>664</v>
      </c>
      <c r="K113" s="154"/>
    </row>
    <row r="114" spans="1:11" ht="15.6" x14ac:dyDescent="0.3">
      <c r="A114" s="819"/>
      <c r="B114" s="819"/>
      <c r="C114" s="155"/>
      <c r="D114" s="155"/>
      <c r="E114" s="155"/>
      <c r="F114" s="155"/>
      <c r="G114" s="155"/>
      <c r="H114" s="155"/>
      <c r="J114" s="619" t="s">
        <v>679</v>
      </c>
      <c r="K114" s="154"/>
    </row>
    <row r="115" spans="1:11" x14ac:dyDescent="0.25">
      <c r="K115" s="154"/>
    </row>
    <row r="116" spans="1:11" x14ac:dyDescent="0.25">
      <c r="A116" s="821" t="s">
        <v>363</v>
      </c>
      <c r="E116" s="153" t="s">
        <v>451</v>
      </c>
      <c r="I116" s="153" t="s">
        <v>365</v>
      </c>
      <c r="K116" s="154"/>
    </row>
    <row r="117" spans="1:11" x14ac:dyDescent="0.25">
      <c r="B117" s="821" t="str">
        <f>'1_1A'!$B$7</f>
        <v>Enter Hospital Name Here</v>
      </c>
      <c r="F117" s="153" t="str">
        <f>'1_1A'!$H$7</f>
        <v>Enter Provider Number Here</v>
      </c>
      <c r="J117" s="735" t="str">
        <f>'1_1A'!$P$7</f>
        <v>Enter FYE Here</v>
      </c>
      <c r="K117" s="154"/>
    </row>
    <row r="118" spans="1:11" x14ac:dyDescent="0.25">
      <c r="I118" s="323"/>
    </row>
    <row r="119" spans="1:11" x14ac:dyDescent="0.25">
      <c r="A119" s="823"/>
      <c r="B119" s="823"/>
      <c r="C119" s="157"/>
      <c r="D119" s="158" t="s">
        <v>666</v>
      </c>
      <c r="E119" s="352" t="s">
        <v>763</v>
      </c>
      <c r="F119" s="352" t="s">
        <v>763</v>
      </c>
      <c r="G119" s="352" t="s">
        <v>377</v>
      </c>
      <c r="H119" s="156"/>
      <c r="I119" s="355" t="s">
        <v>766</v>
      </c>
      <c r="J119" s="359" t="s">
        <v>367</v>
      </c>
    </row>
    <row r="120" spans="1:11" x14ac:dyDescent="0.25">
      <c r="A120" s="825"/>
      <c r="B120" s="824" t="s">
        <v>484</v>
      </c>
      <c r="C120" s="160"/>
      <c r="D120" s="161" t="s">
        <v>667</v>
      </c>
      <c r="E120" s="161" t="s">
        <v>668</v>
      </c>
      <c r="F120" s="161" t="s">
        <v>668</v>
      </c>
      <c r="G120" s="353" t="s">
        <v>764</v>
      </c>
      <c r="H120" s="161" t="s">
        <v>610</v>
      </c>
      <c r="I120" s="356" t="s">
        <v>765</v>
      </c>
      <c r="J120" s="357" t="s">
        <v>683</v>
      </c>
    </row>
    <row r="121" spans="1:11" x14ac:dyDescent="0.25">
      <c r="A121" s="825"/>
      <c r="B121" s="825"/>
      <c r="D121" s="161" t="s">
        <v>669</v>
      </c>
      <c r="E121" s="161" t="s">
        <v>670</v>
      </c>
      <c r="F121" s="161" t="s">
        <v>671</v>
      </c>
      <c r="G121" s="353" t="s">
        <v>15</v>
      </c>
      <c r="H121" s="161" t="s">
        <v>672</v>
      </c>
      <c r="I121" s="357" t="s">
        <v>673</v>
      </c>
      <c r="J121" s="357" t="s">
        <v>687</v>
      </c>
    </row>
    <row r="122" spans="1:11" x14ac:dyDescent="0.25">
      <c r="A122" s="825"/>
      <c r="B122" s="825"/>
      <c r="C122" s="154"/>
      <c r="D122" s="161" t="s">
        <v>674</v>
      </c>
      <c r="E122" s="161" t="s">
        <v>384</v>
      </c>
      <c r="F122" s="161" t="s">
        <v>385</v>
      </c>
      <c r="G122" s="161" t="s">
        <v>386</v>
      </c>
      <c r="H122" s="161">
        <v>4</v>
      </c>
      <c r="I122" s="358">
        <v>5</v>
      </c>
      <c r="J122" s="361">
        <v>6</v>
      </c>
    </row>
    <row r="123" spans="1:11" x14ac:dyDescent="0.25">
      <c r="A123" s="800"/>
      <c r="B123" s="801" t="s">
        <v>528</v>
      </c>
      <c r="C123" s="587"/>
      <c r="D123" s="603"/>
      <c r="E123" s="603"/>
      <c r="F123" s="603"/>
      <c r="G123" s="603"/>
      <c r="H123" s="603"/>
      <c r="I123" s="603"/>
      <c r="J123" s="605"/>
    </row>
    <row r="124" spans="1:11" x14ac:dyDescent="0.25">
      <c r="A124" s="457">
        <v>88</v>
      </c>
      <c r="B124" s="87" t="s">
        <v>864</v>
      </c>
      <c r="C124" s="705" t="str">
        <f>'5'!C140</f>
        <v>(Specify here)</v>
      </c>
      <c r="D124" s="755">
        <f>'5'!$H140</f>
        <v>0</v>
      </c>
      <c r="E124" s="750">
        <f t="shared" ref="E124:E133" si="26">IF(ISERR(ROUND((E$12/D$949)*D887,0)),0,ROUND((E$12/D$949)*D887,0))</f>
        <v>0</v>
      </c>
      <c r="F124" s="750">
        <f t="shared" ref="F124:F133" si="27">IF(ISERR(ROUND((F$13/E$949)*E887,0)),0,ROUND((F$13/E$949)*E887,0))</f>
        <v>0</v>
      </c>
      <c r="G124" s="750">
        <f t="shared" ref="G124:G133" si="28">IF(ISERR(ROUND((G$14/F$949)*F887,0)),0,ROUND((G$14/F$949)*F887,0))</f>
        <v>0</v>
      </c>
      <c r="H124" s="751">
        <f t="shared" ref="H124:H133" si="29">IF(ISERR(ROUND((H$15/G$949)*G887,0)),0,ROUND((H$15/G$949)*G887,0))</f>
        <v>0</v>
      </c>
      <c r="I124" s="751">
        <f t="shared" ref="I124:I133" si="30">IF(ISERR(ROUND((I$16/H$949)*H887,0)),0,ROUND((I$16/H$949)*H887,0))</f>
        <v>0</v>
      </c>
      <c r="J124" s="751">
        <f t="shared" ref="J124:J133" si="31">IF(ISERR(ROUND((J$17/I$949)*I887,0)),0,ROUND((J$17/I$949)*I887,0))</f>
        <v>0</v>
      </c>
    </row>
    <row r="125" spans="1:11" x14ac:dyDescent="0.25">
      <c r="A125" s="457">
        <f>A124+1</f>
        <v>89</v>
      </c>
      <c r="B125" s="858" t="s">
        <v>757</v>
      </c>
      <c r="C125" s="705" t="str">
        <f>'5'!C141</f>
        <v>(Specify here)</v>
      </c>
      <c r="D125" s="755">
        <f>'5'!$H141</f>
        <v>0</v>
      </c>
      <c r="E125" s="750">
        <f t="shared" si="26"/>
        <v>0</v>
      </c>
      <c r="F125" s="750">
        <f t="shared" si="27"/>
        <v>0</v>
      </c>
      <c r="G125" s="750">
        <f t="shared" si="28"/>
        <v>0</v>
      </c>
      <c r="H125" s="751">
        <f t="shared" si="29"/>
        <v>0</v>
      </c>
      <c r="I125" s="751">
        <f t="shared" si="30"/>
        <v>0</v>
      </c>
      <c r="J125" s="751">
        <f t="shared" si="31"/>
        <v>0</v>
      </c>
    </row>
    <row r="126" spans="1:11" x14ac:dyDescent="0.25">
      <c r="A126" s="457">
        <f>A125+1</f>
        <v>90</v>
      </c>
      <c r="B126" s="87" t="s">
        <v>529</v>
      </c>
      <c r="C126" s="705" t="str">
        <f>'5'!C142</f>
        <v>(Specify here)</v>
      </c>
      <c r="D126" s="755">
        <f>'5'!$H142</f>
        <v>0</v>
      </c>
      <c r="E126" s="750">
        <f t="shared" si="26"/>
        <v>0</v>
      </c>
      <c r="F126" s="750">
        <f t="shared" si="27"/>
        <v>0</v>
      </c>
      <c r="G126" s="750">
        <f t="shared" si="28"/>
        <v>0</v>
      </c>
      <c r="H126" s="751">
        <f t="shared" si="29"/>
        <v>0</v>
      </c>
      <c r="I126" s="751">
        <f t="shared" si="30"/>
        <v>0</v>
      </c>
      <c r="J126" s="751">
        <f t="shared" si="31"/>
        <v>0</v>
      </c>
    </row>
    <row r="127" spans="1:11" x14ac:dyDescent="0.25">
      <c r="A127" s="457">
        <f>A126+1</f>
        <v>91</v>
      </c>
      <c r="B127" s="457" t="s">
        <v>530</v>
      </c>
      <c r="C127" s="548"/>
      <c r="D127" s="755">
        <f>'5'!$H143</f>
        <v>0</v>
      </c>
      <c r="E127" s="750">
        <f t="shared" si="26"/>
        <v>0</v>
      </c>
      <c r="F127" s="750">
        <f t="shared" si="27"/>
        <v>0</v>
      </c>
      <c r="G127" s="750">
        <f t="shared" si="28"/>
        <v>0</v>
      </c>
      <c r="H127" s="751">
        <f t="shared" si="29"/>
        <v>0</v>
      </c>
      <c r="I127" s="751">
        <f t="shared" si="30"/>
        <v>0</v>
      </c>
      <c r="J127" s="751">
        <f t="shared" si="31"/>
        <v>0</v>
      </c>
    </row>
    <row r="128" spans="1:11" x14ac:dyDescent="0.25">
      <c r="A128" s="457">
        <f>A127+1</f>
        <v>92</v>
      </c>
      <c r="B128" s="457" t="s">
        <v>471</v>
      </c>
      <c r="C128" s="563"/>
      <c r="D128" s="755">
        <f>'5'!$H144</f>
        <v>0</v>
      </c>
      <c r="E128" s="750">
        <f t="shared" si="26"/>
        <v>0</v>
      </c>
      <c r="F128" s="750">
        <f t="shared" si="27"/>
        <v>0</v>
      </c>
      <c r="G128" s="750">
        <f t="shared" si="28"/>
        <v>0</v>
      </c>
      <c r="H128" s="751">
        <f t="shared" si="29"/>
        <v>0</v>
      </c>
      <c r="I128" s="751">
        <f t="shared" si="30"/>
        <v>0</v>
      </c>
      <c r="J128" s="751">
        <f t="shared" si="31"/>
        <v>0</v>
      </c>
    </row>
    <row r="129" spans="1:10" x14ac:dyDescent="0.25">
      <c r="A129" s="457">
        <f>A128+1</f>
        <v>93</v>
      </c>
      <c r="B129" s="815" t="s">
        <v>813</v>
      </c>
      <c r="C129" s="705" t="str">
        <f>'5'!C145</f>
        <v>(Specify here)</v>
      </c>
      <c r="D129" s="755">
        <f>'5'!$H145</f>
        <v>0</v>
      </c>
      <c r="E129" s="750">
        <f t="shared" si="26"/>
        <v>0</v>
      </c>
      <c r="F129" s="750">
        <f t="shared" si="27"/>
        <v>0</v>
      </c>
      <c r="G129" s="750">
        <f t="shared" si="28"/>
        <v>0</v>
      </c>
      <c r="H129" s="751">
        <f t="shared" si="29"/>
        <v>0</v>
      </c>
      <c r="I129" s="751">
        <f t="shared" si="30"/>
        <v>0</v>
      </c>
      <c r="J129" s="751">
        <f t="shared" si="31"/>
        <v>0</v>
      </c>
    </row>
    <row r="130" spans="1:10" x14ac:dyDescent="0.25">
      <c r="A130" s="816" t="s">
        <v>367</v>
      </c>
      <c r="B130" s="815" t="s">
        <v>814</v>
      </c>
      <c r="C130" s="705" t="str">
        <f>'5'!C146</f>
        <v>(Specify here)</v>
      </c>
      <c r="D130" s="755">
        <f>'5'!$H146</f>
        <v>0</v>
      </c>
      <c r="E130" s="750">
        <f t="shared" si="26"/>
        <v>0</v>
      </c>
      <c r="F130" s="750">
        <f t="shared" si="27"/>
        <v>0</v>
      </c>
      <c r="G130" s="750">
        <f t="shared" si="28"/>
        <v>0</v>
      </c>
      <c r="H130" s="751">
        <f t="shared" si="29"/>
        <v>0</v>
      </c>
      <c r="I130" s="751">
        <f t="shared" si="30"/>
        <v>0</v>
      </c>
      <c r="J130" s="751">
        <f t="shared" si="31"/>
        <v>0</v>
      </c>
    </row>
    <row r="131" spans="1:10" x14ac:dyDescent="0.25">
      <c r="A131" s="816" t="s">
        <v>367</v>
      </c>
      <c r="B131" s="815" t="s">
        <v>815</v>
      </c>
      <c r="C131" s="705" t="str">
        <f>'5'!C147</f>
        <v>(Specify here)</v>
      </c>
      <c r="D131" s="755">
        <f>'5'!$H147</f>
        <v>0</v>
      </c>
      <c r="E131" s="750">
        <f t="shared" si="26"/>
        <v>0</v>
      </c>
      <c r="F131" s="750">
        <f t="shared" si="27"/>
        <v>0</v>
      </c>
      <c r="G131" s="750">
        <f t="shared" si="28"/>
        <v>0</v>
      </c>
      <c r="H131" s="751">
        <f t="shared" si="29"/>
        <v>0</v>
      </c>
      <c r="I131" s="751">
        <f t="shared" si="30"/>
        <v>0</v>
      </c>
      <c r="J131" s="751">
        <f t="shared" si="31"/>
        <v>0</v>
      </c>
    </row>
    <row r="132" spans="1:10" x14ac:dyDescent="0.25">
      <c r="A132" s="816"/>
      <c r="B132" s="457" t="s">
        <v>825</v>
      </c>
      <c r="C132" s="705" t="str">
        <f>'5'!C148</f>
        <v>(Specify here)</v>
      </c>
      <c r="D132" s="755">
        <f>'5'!$H148</f>
        <v>0</v>
      </c>
      <c r="E132" s="750">
        <f t="shared" si="26"/>
        <v>0</v>
      </c>
      <c r="F132" s="750">
        <f t="shared" si="27"/>
        <v>0</v>
      </c>
      <c r="G132" s="750">
        <f t="shared" si="28"/>
        <v>0</v>
      </c>
      <c r="H132" s="751">
        <f t="shared" si="29"/>
        <v>0</v>
      </c>
      <c r="I132" s="751">
        <f t="shared" si="30"/>
        <v>0</v>
      </c>
      <c r="J132" s="751">
        <f t="shared" si="31"/>
        <v>0</v>
      </c>
    </row>
    <row r="133" spans="1:10" x14ac:dyDescent="0.25">
      <c r="A133" s="816"/>
      <c r="B133" s="457" t="s">
        <v>826</v>
      </c>
      <c r="C133" s="705" t="str">
        <f>'5'!C149</f>
        <v>(Specify here)</v>
      </c>
      <c r="D133" s="755">
        <f>'5'!$H149</f>
        <v>0</v>
      </c>
      <c r="E133" s="750">
        <f t="shared" si="26"/>
        <v>0</v>
      </c>
      <c r="F133" s="750">
        <f t="shared" si="27"/>
        <v>0</v>
      </c>
      <c r="G133" s="750">
        <f t="shared" si="28"/>
        <v>0</v>
      </c>
      <c r="H133" s="751">
        <f t="shared" si="29"/>
        <v>0</v>
      </c>
      <c r="I133" s="751">
        <f t="shared" si="30"/>
        <v>0</v>
      </c>
      <c r="J133" s="751">
        <f t="shared" si="31"/>
        <v>0</v>
      </c>
    </row>
    <row r="134" spans="1:10" x14ac:dyDescent="0.25">
      <c r="A134" s="800"/>
      <c r="B134" s="801" t="s">
        <v>531</v>
      </c>
      <c r="C134" s="730"/>
      <c r="D134" s="752"/>
      <c r="E134" s="752"/>
      <c r="F134" s="752"/>
      <c r="G134" s="752"/>
      <c r="H134" s="753"/>
      <c r="I134" s="753"/>
      <c r="J134" s="753"/>
    </row>
    <row r="135" spans="1:10" x14ac:dyDescent="0.25">
      <c r="A135" s="457">
        <v>94</v>
      </c>
      <c r="B135" s="457" t="s">
        <v>627</v>
      </c>
      <c r="C135" s="731"/>
      <c r="D135" s="755">
        <f>'5'!$H151</f>
        <v>0</v>
      </c>
      <c r="E135" s="750">
        <f t="shared" ref="E135:E142" si="32">IF(ISERR(ROUND((E$12/D$949)*D898,0)),0,ROUND((E$12/D$949)*D898,0))</f>
        <v>0</v>
      </c>
      <c r="F135" s="750">
        <f t="shared" ref="F135:F142" si="33">IF(ISERR(ROUND((F$13/E$949)*E898,0)),0,ROUND((F$13/E$949)*E898,0))</f>
        <v>0</v>
      </c>
      <c r="G135" s="750">
        <f t="shared" ref="G135:G142" si="34">IF(ISERR(ROUND((G$14/F$949)*F898,0)),0,ROUND((G$14/F$949)*F898,0))</f>
        <v>0</v>
      </c>
      <c r="H135" s="751">
        <f t="shared" ref="H135:H142" si="35">IF(ISERR(ROUND((H$15/G$949)*G898,0)),0,ROUND((H$15/G$949)*G898,0))</f>
        <v>0</v>
      </c>
      <c r="I135" s="751">
        <f t="shared" ref="I135:I142" si="36">IF(ISERR(ROUND((I$16/H$949)*H898,0)),0,ROUND((I$16/H$949)*H898,0))</f>
        <v>0</v>
      </c>
      <c r="J135" s="751">
        <f t="shared" ref="J135:J142" si="37">IF(ISERR(ROUND((J$17/I$949)*I898,0)),0,ROUND((J$17/I$949)*I898,0))</f>
        <v>0</v>
      </c>
    </row>
    <row r="136" spans="1:10" x14ac:dyDescent="0.25">
      <c r="A136" s="457">
        <f>A135+1</f>
        <v>95</v>
      </c>
      <c r="B136" s="457" t="s">
        <v>532</v>
      </c>
      <c r="C136" s="731"/>
      <c r="D136" s="755">
        <f>'5'!$H152</f>
        <v>0</v>
      </c>
      <c r="E136" s="750">
        <f t="shared" si="32"/>
        <v>0</v>
      </c>
      <c r="F136" s="750">
        <f t="shared" si="33"/>
        <v>0</v>
      </c>
      <c r="G136" s="750">
        <f t="shared" si="34"/>
        <v>0</v>
      </c>
      <c r="H136" s="751">
        <f t="shared" si="35"/>
        <v>0</v>
      </c>
      <c r="I136" s="751">
        <f t="shared" si="36"/>
        <v>0</v>
      </c>
      <c r="J136" s="751">
        <f t="shared" si="37"/>
        <v>0</v>
      </c>
    </row>
    <row r="137" spans="1:10" x14ac:dyDescent="0.25">
      <c r="A137" s="457">
        <f t="shared" ref="A137:A142" si="38">A136+1</f>
        <v>96</v>
      </c>
      <c r="B137" s="457" t="s">
        <v>533</v>
      </c>
      <c r="C137" s="731"/>
      <c r="D137" s="755">
        <f>'5'!$H153</f>
        <v>0</v>
      </c>
      <c r="E137" s="750">
        <f t="shared" si="32"/>
        <v>0</v>
      </c>
      <c r="F137" s="750">
        <f t="shared" si="33"/>
        <v>0</v>
      </c>
      <c r="G137" s="750">
        <f t="shared" si="34"/>
        <v>0</v>
      </c>
      <c r="H137" s="751">
        <f t="shared" si="35"/>
        <v>0</v>
      </c>
      <c r="I137" s="751">
        <f t="shared" si="36"/>
        <v>0</v>
      </c>
      <c r="J137" s="751">
        <f t="shared" si="37"/>
        <v>0</v>
      </c>
    </row>
    <row r="138" spans="1:10" x14ac:dyDescent="0.25">
      <c r="A138" s="457">
        <f t="shared" si="38"/>
        <v>97</v>
      </c>
      <c r="B138" s="457" t="s">
        <v>534</v>
      </c>
      <c r="C138" s="732"/>
      <c r="D138" s="755">
        <f>'5'!$H154</f>
        <v>0</v>
      </c>
      <c r="E138" s="750">
        <f t="shared" si="32"/>
        <v>0</v>
      </c>
      <c r="F138" s="750">
        <f t="shared" si="33"/>
        <v>0</v>
      </c>
      <c r="G138" s="750">
        <f t="shared" si="34"/>
        <v>0</v>
      </c>
      <c r="H138" s="751">
        <f t="shared" si="35"/>
        <v>0</v>
      </c>
      <c r="I138" s="751">
        <f t="shared" si="36"/>
        <v>0</v>
      </c>
      <c r="J138" s="751">
        <f t="shared" si="37"/>
        <v>0</v>
      </c>
    </row>
    <row r="139" spans="1:10" x14ac:dyDescent="0.25">
      <c r="A139" s="457">
        <f t="shared" si="38"/>
        <v>98</v>
      </c>
      <c r="B139" s="457" t="s">
        <v>816</v>
      </c>
      <c r="C139" s="705" t="str">
        <f>'5'!C155</f>
        <v>(Specify here)</v>
      </c>
      <c r="D139" s="755">
        <f>'5'!$H155</f>
        <v>0</v>
      </c>
      <c r="E139" s="750">
        <f t="shared" si="32"/>
        <v>0</v>
      </c>
      <c r="F139" s="750">
        <f t="shared" si="33"/>
        <v>0</v>
      </c>
      <c r="G139" s="750">
        <f t="shared" si="34"/>
        <v>0</v>
      </c>
      <c r="H139" s="751">
        <f t="shared" si="35"/>
        <v>0</v>
      </c>
      <c r="I139" s="751">
        <f t="shared" si="36"/>
        <v>0</v>
      </c>
      <c r="J139" s="751">
        <f t="shared" si="37"/>
        <v>0</v>
      </c>
    </row>
    <row r="140" spans="1:10" x14ac:dyDescent="0.25">
      <c r="A140" s="457">
        <f t="shared" si="38"/>
        <v>99</v>
      </c>
      <c r="B140" s="457" t="s">
        <v>817</v>
      </c>
      <c r="C140" s="705" t="str">
        <f>'5'!C156</f>
        <v>(Specify here)</v>
      </c>
      <c r="D140" s="755">
        <f>'5'!$H156</f>
        <v>0</v>
      </c>
      <c r="E140" s="750">
        <f t="shared" si="32"/>
        <v>0</v>
      </c>
      <c r="F140" s="750">
        <f t="shared" si="33"/>
        <v>0</v>
      </c>
      <c r="G140" s="750">
        <f t="shared" si="34"/>
        <v>0</v>
      </c>
      <c r="H140" s="751">
        <f t="shared" si="35"/>
        <v>0</v>
      </c>
      <c r="I140" s="751">
        <f t="shared" si="36"/>
        <v>0</v>
      </c>
      <c r="J140" s="751">
        <f t="shared" si="37"/>
        <v>0</v>
      </c>
    </row>
    <row r="141" spans="1:10" x14ac:dyDescent="0.25">
      <c r="A141" s="457">
        <f t="shared" si="38"/>
        <v>100</v>
      </c>
      <c r="B141" s="457" t="s">
        <v>821</v>
      </c>
      <c r="C141" s="564"/>
      <c r="D141" s="755">
        <f>'5'!$H157</f>
        <v>0</v>
      </c>
      <c r="E141" s="750">
        <f t="shared" si="32"/>
        <v>0</v>
      </c>
      <c r="F141" s="750">
        <f t="shared" si="33"/>
        <v>0</v>
      </c>
      <c r="G141" s="750">
        <f t="shared" si="34"/>
        <v>0</v>
      </c>
      <c r="H141" s="751">
        <f t="shared" si="35"/>
        <v>0</v>
      </c>
      <c r="I141" s="751">
        <f t="shared" si="36"/>
        <v>0</v>
      </c>
      <c r="J141" s="751">
        <f t="shared" si="37"/>
        <v>0</v>
      </c>
    </row>
    <row r="142" spans="1:10" x14ac:dyDescent="0.25">
      <c r="A142" s="457">
        <f t="shared" si="38"/>
        <v>101</v>
      </c>
      <c r="B142" s="815" t="s">
        <v>758</v>
      </c>
      <c r="C142" s="547"/>
      <c r="D142" s="755">
        <f>'5'!$H158</f>
        <v>0</v>
      </c>
      <c r="E142" s="750">
        <f t="shared" si="32"/>
        <v>0</v>
      </c>
      <c r="F142" s="750">
        <f t="shared" si="33"/>
        <v>0</v>
      </c>
      <c r="G142" s="750">
        <f t="shared" si="34"/>
        <v>0</v>
      </c>
      <c r="H142" s="751">
        <f t="shared" si="35"/>
        <v>0</v>
      </c>
      <c r="I142" s="751">
        <f t="shared" si="36"/>
        <v>0</v>
      </c>
      <c r="J142" s="751">
        <f t="shared" si="37"/>
        <v>0</v>
      </c>
    </row>
    <row r="143" spans="1:10" x14ac:dyDescent="0.25">
      <c r="A143" s="806"/>
      <c r="B143" s="806" t="s">
        <v>823</v>
      </c>
      <c r="C143" s="590"/>
      <c r="D143" s="752">
        <f>SUM(D12:D34)+D55+SUM(D57:D64)+SUM(D79:D110)+SUM(D124:D142)</f>
        <v>0</v>
      </c>
      <c r="E143" s="752">
        <f>SUM(E13:E34)+E55+SUM(E57:E64)+SUM(E79:E110)+SUM(E124:E142)</f>
        <v>0</v>
      </c>
      <c r="F143" s="752">
        <f>SUM(F14:F34)+F55+SUM(F57:F64)+SUM(F79:F110)+SUM(F124:F142)</f>
        <v>0</v>
      </c>
      <c r="G143" s="752">
        <f>SUM(G15:G34)+G55+SUM(G57:G64)+SUM(G79:G110)+SUM(G124:G142)</f>
        <v>0</v>
      </c>
      <c r="H143" s="752">
        <f>SUM(H16:H34)+H55+SUM(H57:H64)+SUM(H79:H110)+SUM(H124:H142)</f>
        <v>0</v>
      </c>
      <c r="I143" s="752">
        <f>SUM(I17:I34)+I55+SUM(I57:I64)+SUM(I79:I110)+SUM(I124:I142)</f>
        <v>0</v>
      </c>
      <c r="J143" s="753">
        <f>SUM(J18:J34)+J55+SUM(J57:J64)+SUM(J79:J110)+SUM(J124:J142)</f>
        <v>0</v>
      </c>
    </row>
    <row r="144" spans="1:10" x14ac:dyDescent="0.25">
      <c r="A144" s="827"/>
      <c r="B144" s="827"/>
      <c r="C144" s="164"/>
      <c r="D144" s="164"/>
      <c r="E144" s="164"/>
      <c r="F144" s="164"/>
      <c r="G144" s="164"/>
      <c r="H144" s="164"/>
      <c r="I144" s="164"/>
      <c r="J144" s="154"/>
    </row>
    <row r="145" spans="1:11" x14ac:dyDescent="0.25">
      <c r="K145" s="154"/>
    </row>
    <row r="146" spans="1:11" x14ac:dyDescent="0.25">
      <c r="K146" s="154"/>
    </row>
    <row r="147" spans="1:11" x14ac:dyDescent="0.25">
      <c r="A147" s="828" t="s">
        <v>422</v>
      </c>
      <c r="K147" s="154"/>
    </row>
    <row r="148" spans="1:11" ht="15.6" x14ac:dyDescent="0.3">
      <c r="A148" s="819" t="s">
        <v>663</v>
      </c>
      <c r="B148" s="820"/>
      <c r="C148" s="620"/>
      <c r="D148" s="621"/>
      <c r="E148" s="620"/>
      <c r="F148" s="620"/>
      <c r="G148" s="620"/>
      <c r="H148" s="620"/>
      <c r="I148" s="620"/>
      <c r="J148" s="618" t="s">
        <v>664</v>
      </c>
      <c r="K148" s="154"/>
    </row>
    <row r="149" spans="1:11" ht="15.6" x14ac:dyDescent="0.3">
      <c r="A149" s="819"/>
      <c r="B149" s="819"/>
      <c r="C149" s="155"/>
      <c r="D149" s="155"/>
      <c r="E149" s="155"/>
      <c r="F149" s="155"/>
      <c r="G149" s="155"/>
      <c r="H149" s="155"/>
      <c r="J149" s="619" t="s">
        <v>680</v>
      </c>
      <c r="K149" s="154"/>
    </row>
    <row r="150" spans="1:11" x14ac:dyDescent="0.25">
      <c r="K150" s="154"/>
    </row>
    <row r="151" spans="1:11" x14ac:dyDescent="0.25">
      <c r="A151" s="821" t="s">
        <v>363</v>
      </c>
      <c r="E151" s="153" t="s">
        <v>451</v>
      </c>
      <c r="I151" s="153" t="s">
        <v>365</v>
      </c>
      <c r="K151" s="154"/>
    </row>
    <row r="152" spans="1:11" x14ac:dyDescent="0.25">
      <c r="B152" s="821" t="str">
        <f>'1_1A'!$B$7</f>
        <v>Enter Hospital Name Here</v>
      </c>
      <c r="F152" s="153" t="str">
        <f>'1_1A'!$H$7</f>
        <v>Enter Provider Number Here</v>
      </c>
      <c r="J152" s="735" t="str">
        <f>'1_1A'!$P$7</f>
        <v>Enter FYE Here</v>
      </c>
    </row>
    <row r="153" spans="1:11" x14ac:dyDescent="0.25">
      <c r="I153" s="323"/>
    </row>
    <row r="154" spans="1:11" x14ac:dyDescent="0.25">
      <c r="A154" s="823"/>
      <c r="B154" s="823"/>
      <c r="C154" s="157"/>
      <c r="D154" s="158" t="s">
        <v>666</v>
      </c>
      <c r="E154" s="352" t="s">
        <v>763</v>
      </c>
      <c r="F154" s="352" t="s">
        <v>763</v>
      </c>
      <c r="G154" s="352" t="s">
        <v>377</v>
      </c>
      <c r="H154" s="156"/>
      <c r="I154" s="354" t="s">
        <v>766</v>
      </c>
      <c r="J154" s="365" t="s">
        <v>367</v>
      </c>
    </row>
    <row r="155" spans="1:11" x14ac:dyDescent="0.25">
      <c r="A155" s="825"/>
      <c r="B155" s="824" t="s">
        <v>484</v>
      </c>
      <c r="C155" s="160"/>
      <c r="D155" s="161" t="s">
        <v>667</v>
      </c>
      <c r="E155" s="161" t="s">
        <v>668</v>
      </c>
      <c r="F155" s="161" t="s">
        <v>668</v>
      </c>
      <c r="G155" s="353" t="s">
        <v>764</v>
      </c>
      <c r="H155" s="161" t="s">
        <v>610</v>
      </c>
      <c r="I155" s="363" t="s">
        <v>765</v>
      </c>
      <c r="J155" s="366" t="s">
        <v>683</v>
      </c>
    </row>
    <row r="156" spans="1:11" x14ac:dyDescent="0.25">
      <c r="A156" s="825"/>
      <c r="B156" s="825"/>
      <c r="D156" s="161" t="s">
        <v>669</v>
      </c>
      <c r="E156" s="161" t="s">
        <v>670</v>
      </c>
      <c r="F156" s="161" t="s">
        <v>671</v>
      </c>
      <c r="G156" s="353" t="s">
        <v>15</v>
      </c>
      <c r="H156" s="161" t="s">
        <v>672</v>
      </c>
      <c r="I156" s="161" t="s">
        <v>673</v>
      </c>
      <c r="J156" s="366" t="s">
        <v>687</v>
      </c>
    </row>
    <row r="157" spans="1:11" x14ac:dyDescent="0.25">
      <c r="A157" s="825"/>
      <c r="B157" s="825"/>
      <c r="C157" s="154"/>
      <c r="D157" s="161" t="s">
        <v>674</v>
      </c>
      <c r="E157" s="161" t="s">
        <v>384</v>
      </c>
      <c r="F157" s="161" t="s">
        <v>385</v>
      </c>
      <c r="G157" s="161" t="s">
        <v>386</v>
      </c>
      <c r="H157" s="161">
        <v>4</v>
      </c>
      <c r="I157" s="364">
        <v>5</v>
      </c>
      <c r="J157" s="367">
        <v>6</v>
      </c>
    </row>
    <row r="158" spans="1:11" x14ac:dyDescent="0.25">
      <c r="A158" s="806"/>
      <c r="B158" s="806" t="s">
        <v>536</v>
      </c>
      <c r="C158" s="593"/>
      <c r="D158" s="603"/>
      <c r="E158" s="603"/>
      <c r="F158" s="603"/>
      <c r="G158" s="603"/>
      <c r="H158" s="603"/>
      <c r="I158" s="603"/>
      <c r="J158" s="605"/>
    </row>
    <row r="159" spans="1:11" x14ac:dyDescent="0.25">
      <c r="A159" s="457">
        <v>105</v>
      </c>
      <c r="B159" s="457" t="s">
        <v>537</v>
      </c>
      <c r="C159" s="548"/>
      <c r="D159" s="750">
        <f>'5'!$H$179</f>
        <v>0</v>
      </c>
      <c r="E159" s="750">
        <f t="shared" ref="E159:E171" si="39">IF(ISERR(ROUND((E$12/D$949)*D924,0)),0,ROUND((E$12/D$949)*D924,0))</f>
        <v>0</v>
      </c>
      <c r="F159" s="750">
        <f t="shared" ref="F159:F171" si="40">IF(ISERR(ROUND((F$13/E$949)*E924,0)),0,ROUND((F$13/E$949)*E924,0))</f>
        <v>0</v>
      </c>
      <c r="G159" s="750">
        <f t="shared" ref="G159:G171" si="41">IF(ISERR(ROUND((G$14/F$949)*F924,0)),0,ROUND((G$14/F$949)*F924,0))</f>
        <v>0</v>
      </c>
      <c r="H159" s="751">
        <f t="shared" ref="H159:H171" si="42">IF(ISERR(ROUND((H$15/G$949)*G924,0)),0,ROUND((H$15/G$949)*G924,0))</f>
        <v>0</v>
      </c>
      <c r="I159" s="751">
        <f t="shared" ref="I159:I171" si="43">IF(ISERR(ROUND((I$16/H$949)*H924,0)),0,ROUND((I$16/H$949)*H924,0))</f>
        <v>0</v>
      </c>
      <c r="J159" s="751">
        <f t="shared" ref="J159:J171" si="44">IF(ISERR(ROUND((J$17/I$949)*I924,0)),0,ROUND((J$17/I$949)*I924,0))</f>
        <v>0</v>
      </c>
    </row>
    <row r="160" spans="1:11" x14ac:dyDescent="0.25">
      <c r="A160" s="457">
        <f t="shared" ref="A160:A171" si="45">A159+1</f>
        <v>106</v>
      </c>
      <c r="B160" s="457" t="s">
        <v>539</v>
      </c>
      <c r="C160" s="548"/>
      <c r="D160" s="750">
        <f>'5'!$H$180</f>
        <v>0</v>
      </c>
      <c r="E160" s="750">
        <f t="shared" si="39"/>
        <v>0</v>
      </c>
      <c r="F160" s="750">
        <f t="shared" si="40"/>
        <v>0</v>
      </c>
      <c r="G160" s="750">
        <f t="shared" si="41"/>
        <v>0</v>
      </c>
      <c r="H160" s="751">
        <f t="shared" si="42"/>
        <v>0</v>
      </c>
      <c r="I160" s="751">
        <f t="shared" si="43"/>
        <v>0</v>
      </c>
      <c r="J160" s="751">
        <f t="shared" si="44"/>
        <v>0</v>
      </c>
    </row>
    <row r="161" spans="1:10" x14ac:dyDescent="0.25">
      <c r="A161" s="457">
        <f t="shared" si="45"/>
        <v>107</v>
      </c>
      <c r="B161" s="457" t="s">
        <v>538</v>
      </c>
      <c r="C161" s="548"/>
      <c r="D161" s="750">
        <f>'5'!$H$181</f>
        <v>0</v>
      </c>
      <c r="E161" s="750">
        <f t="shared" si="39"/>
        <v>0</v>
      </c>
      <c r="F161" s="750">
        <f t="shared" si="40"/>
        <v>0</v>
      </c>
      <c r="G161" s="750">
        <f t="shared" si="41"/>
        <v>0</v>
      </c>
      <c r="H161" s="751">
        <f t="shared" si="42"/>
        <v>0</v>
      </c>
      <c r="I161" s="751">
        <f t="shared" si="43"/>
        <v>0</v>
      </c>
      <c r="J161" s="751">
        <f t="shared" si="44"/>
        <v>0</v>
      </c>
    </row>
    <row r="162" spans="1:10" x14ac:dyDescent="0.25">
      <c r="A162" s="457">
        <f t="shared" si="45"/>
        <v>108</v>
      </c>
      <c r="B162" s="815" t="s">
        <v>759</v>
      </c>
      <c r="C162" s="547"/>
      <c r="D162" s="750">
        <f>'5'!$H$182</f>
        <v>0</v>
      </c>
      <c r="E162" s="750">
        <f t="shared" si="39"/>
        <v>0</v>
      </c>
      <c r="F162" s="750">
        <f t="shared" si="40"/>
        <v>0</v>
      </c>
      <c r="G162" s="750">
        <f t="shared" si="41"/>
        <v>0</v>
      </c>
      <c r="H162" s="751">
        <f t="shared" si="42"/>
        <v>0</v>
      </c>
      <c r="I162" s="751">
        <f t="shared" si="43"/>
        <v>0</v>
      </c>
      <c r="J162" s="751">
        <f t="shared" si="44"/>
        <v>0</v>
      </c>
    </row>
    <row r="163" spans="1:10" x14ac:dyDescent="0.25">
      <c r="A163" s="457">
        <f t="shared" si="45"/>
        <v>109</v>
      </c>
      <c r="B163" s="815" t="s">
        <v>760</v>
      </c>
      <c r="C163" s="547"/>
      <c r="D163" s="750">
        <f>'5'!$H$183</f>
        <v>0</v>
      </c>
      <c r="E163" s="750">
        <f t="shared" si="39"/>
        <v>0</v>
      </c>
      <c r="F163" s="750">
        <f t="shared" si="40"/>
        <v>0</v>
      </c>
      <c r="G163" s="750">
        <f t="shared" si="41"/>
        <v>0</v>
      </c>
      <c r="H163" s="751">
        <f t="shared" si="42"/>
        <v>0</v>
      </c>
      <c r="I163" s="751">
        <f t="shared" si="43"/>
        <v>0</v>
      </c>
      <c r="J163" s="751">
        <f t="shared" si="44"/>
        <v>0</v>
      </c>
    </row>
    <row r="164" spans="1:10" x14ac:dyDescent="0.25">
      <c r="A164" s="457">
        <f t="shared" si="45"/>
        <v>110</v>
      </c>
      <c r="B164" s="815" t="s">
        <v>761</v>
      </c>
      <c r="C164" s="547"/>
      <c r="D164" s="750">
        <f>'5'!$H$184</f>
        <v>0</v>
      </c>
      <c r="E164" s="750">
        <f t="shared" si="39"/>
        <v>0</v>
      </c>
      <c r="F164" s="750">
        <f t="shared" si="40"/>
        <v>0</v>
      </c>
      <c r="G164" s="750">
        <f t="shared" si="41"/>
        <v>0</v>
      </c>
      <c r="H164" s="751">
        <f t="shared" si="42"/>
        <v>0</v>
      </c>
      <c r="I164" s="751">
        <f t="shared" si="43"/>
        <v>0</v>
      </c>
      <c r="J164" s="751">
        <f t="shared" si="44"/>
        <v>0</v>
      </c>
    </row>
    <row r="165" spans="1:10" x14ac:dyDescent="0.25">
      <c r="A165" s="457">
        <f t="shared" si="45"/>
        <v>111</v>
      </c>
      <c r="B165" s="815" t="s">
        <v>762</v>
      </c>
      <c r="C165" s="547"/>
      <c r="D165" s="750">
        <f>'5'!$H$185</f>
        <v>0</v>
      </c>
      <c r="E165" s="750">
        <f t="shared" si="39"/>
        <v>0</v>
      </c>
      <c r="F165" s="750">
        <f t="shared" si="40"/>
        <v>0</v>
      </c>
      <c r="G165" s="750">
        <f t="shared" si="41"/>
        <v>0</v>
      </c>
      <c r="H165" s="751">
        <f t="shared" si="42"/>
        <v>0</v>
      </c>
      <c r="I165" s="751">
        <f t="shared" si="43"/>
        <v>0</v>
      </c>
      <c r="J165" s="751">
        <f t="shared" si="44"/>
        <v>0</v>
      </c>
    </row>
    <row r="166" spans="1:10" x14ac:dyDescent="0.25">
      <c r="A166" s="457">
        <f t="shared" si="45"/>
        <v>112</v>
      </c>
      <c r="B166" s="457" t="s">
        <v>824</v>
      </c>
      <c r="C166" s="705" t="str">
        <f>'5'!C186</f>
        <v>(Specify here)</v>
      </c>
      <c r="D166" s="750">
        <f>'5'!$H$186</f>
        <v>0</v>
      </c>
      <c r="E166" s="750">
        <f t="shared" si="39"/>
        <v>0</v>
      </c>
      <c r="F166" s="750">
        <f t="shared" si="40"/>
        <v>0</v>
      </c>
      <c r="G166" s="750">
        <f t="shared" si="41"/>
        <v>0</v>
      </c>
      <c r="H166" s="751">
        <f t="shared" si="42"/>
        <v>0</v>
      </c>
      <c r="I166" s="751">
        <f t="shared" si="43"/>
        <v>0</v>
      </c>
      <c r="J166" s="751">
        <f t="shared" si="44"/>
        <v>0</v>
      </c>
    </row>
    <row r="167" spans="1:10" x14ac:dyDescent="0.25">
      <c r="A167" s="457">
        <f t="shared" si="45"/>
        <v>113</v>
      </c>
      <c r="B167" s="457" t="s">
        <v>540</v>
      </c>
      <c r="C167" s="733"/>
      <c r="D167" s="750">
        <f>'5'!$H$187</f>
        <v>0</v>
      </c>
      <c r="E167" s="750">
        <f t="shared" si="39"/>
        <v>0</v>
      </c>
      <c r="F167" s="750">
        <f t="shared" si="40"/>
        <v>0</v>
      </c>
      <c r="G167" s="750">
        <f t="shared" si="41"/>
        <v>0</v>
      </c>
      <c r="H167" s="751">
        <f t="shared" si="42"/>
        <v>0</v>
      </c>
      <c r="I167" s="751">
        <f t="shared" si="43"/>
        <v>0</v>
      </c>
      <c r="J167" s="751">
        <f t="shared" si="44"/>
        <v>0</v>
      </c>
    </row>
    <row r="168" spans="1:10" x14ac:dyDescent="0.25">
      <c r="A168" s="457">
        <f t="shared" si="45"/>
        <v>114</v>
      </c>
      <c r="B168" s="457" t="s">
        <v>629</v>
      </c>
      <c r="C168" s="733"/>
      <c r="D168" s="750">
        <f>'5'!$H$188</f>
        <v>0</v>
      </c>
      <c r="E168" s="750">
        <f t="shared" si="39"/>
        <v>0</v>
      </c>
      <c r="F168" s="750">
        <f t="shared" si="40"/>
        <v>0</v>
      </c>
      <c r="G168" s="750">
        <f t="shared" si="41"/>
        <v>0</v>
      </c>
      <c r="H168" s="751">
        <f t="shared" si="42"/>
        <v>0</v>
      </c>
      <c r="I168" s="751">
        <f t="shared" si="43"/>
        <v>0</v>
      </c>
      <c r="J168" s="751">
        <f t="shared" si="44"/>
        <v>0</v>
      </c>
    </row>
    <row r="169" spans="1:10" x14ac:dyDescent="0.25">
      <c r="A169" s="457">
        <f t="shared" si="45"/>
        <v>115</v>
      </c>
      <c r="B169" s="457" t="s">
        <v>974</v>
      </c>
      <c r="C169" s="733"/>
      <c r="D169" s="750">
        <f>'5'!$H$189</f>
        <v>0</v>
      </c>
      <c r="E169" s="750">
        <f t="shared" si="39"/>
        <v>0</v>
      </c>
      <c r="F169" s="750">
        <f t="shared" si="40"/>
        <v>0</v>
      </c>
      <c r="G169" s="750">
        <f t="shared" si="41"/>
        <v>0</v>
      </c>
      <c r="H169" s="751">
        <f t="shared" si="42"/>
        <v>0</v>
      </c>
      <c r="I169" s="751">
        <f t="shared" si="43"/>
        <v>0</v>
      </c>
      <c r="J169" s="751">
        <f t="shared" si="44"/>
        <v>0</v>
      </c>
    </row>
    <row r="170" spans="1:10" x14ac:dyDescent="0.25">
      <c r="A170" s="457">
        <f t="shared" si="45"/>
        <v>116</v>
      </c>
      <c r="B170" s="457" t="s">
        <v>541</v>
      </c>
      <c r="C170" s="733"/>
      <c r="D170" s="750">
        <f>'5'!$H$190</f>
        <v>0</v>
      </c>
      <c r="E170" s="750">
        <f t="shared" si="39"/>
        <v>0</v>
      </c>
      <c r="F170" s="750">
        <f t="shared" si="40"/>
        <v>0</v>
      </c>
      <c r="G170" s="750">
        <f t="shared" si="41"/>
        <v>0</v>
      </c>
      <c r="H170" s="751">
        <f t="shared" si="42"/>
        <v>0</v>
      </c>
      <c r="I170" s="751">
        <f t="shared" si="43"/>
        <v>0</v>
      </c>
      <c r="J170" s="751">
        <f t="shared" si="44"/>
        <v>0</v>
      </c>
    </row>
    <row r="171" spans="1:10" x14ac:dyDescent="0.25">
      <c r="A171" s="457">
        <f t="shared" si="45"/>
        <v>117</v>
      </c>
      <c r="B171" s="457" t="s">
        <v>866</v>
      </c>
      <c r="C171" s="705" t="str">
        <f>'5'!C191</f>
        <v>(Specify here)</v>
      </c>
      <c r="D171" s="750">
        <f>'5'!$H$191</f>
        <v>0</v>
      </c>
      <c r="E171" s="750">
        <f t="shared" si="39"/>
        <v>0</v>
      </c>
      <c r="F171" s="750">
        <f t="shared" si="40"/>
        <v>0</v>
      </c>
      <c r="G171" s="750">
        <f t="shared" si="41"/>
        <v>0</v>
      </c>
      <c r="H171" s="751">
        <f t="shared" si="42"/>
        <v>0</v>
      </c>
      <c r="I171" s="751">
        <f t="shared" si="43"/>
        <v>0</v>
      </c>
      <c r="J171" s="751">
        <f t="shared" si="44"/>
        <v>0</v>
      </c>
    </row>
    <row r="172" spans="1:10" x14ac:dyDescent="0.25">
      <c r="A172" s="801"/>
      <c r="B172" s="801" t="s">
        <v>805</v>
      </c>
      <c r="C172" s="734"/>
      <c r="D172" s="752">
        <f>D143+SUM(D159:D171)</f>
        <v>0</v>
      </c>
      <c r="E172" s="752">
        <f t="shared" ref="E172:J172" si="46">E143+SUM(E159:E171)</f>
        <v>0</v>
      </c>
      <c r="F172" s="752">
        <f t="shared" si="46"/>
        <v>0</v>
      </c>
      <c r="G172" s="752">
        <f t="shared" si="46"/>
        <v>0</v>
      </c>
      <c r="H172" s="752">
        <f t="shared" si="46"/>
        <v>0</v>
      </c>
      <c r="I172" s="752">
        <f t="shared" si="46"/>
        <v>0</v>
      </c>
      <c r="J172" s="753">
        <f t="shared" si="46"/>
        <v>0</v>
      </c>
    </row>
    <row r="173" spans="1:10" x14ac:dyDescent="0.25">
      <c r="A173" s="800"/>
      <c r="B173" s="586" t="s">
        <v>972</v>
      </c>
      <c r="C173" s="734"/>
      <c r="D173" s="752"/>
      <c r="E173" s="752"/>
      <c r="F173" s="752"/>
      <c r="G173" s="752"/>
      <c r="H173" s="752"/>
      <c r="I173" s="752"/>
      <c r="J173" s="753"/>
    </row>
    <row r="174" spans="1:10" x14ac:dyDescent="0.25">
      <c r="A174" s="457">
        <v>190</v>
      </c>
      <c r="B174" s="457" t="s">
        <v>542</v>
      </c>
      <c r="C174" s="733"/>
      <c r="D174" s="750">
        <f>'5'!$H$194</f>
        <v>0</v>
      </c>
      <c r="E174" s="750">
        <f t="shared" ref="E174:E183" si="47">IF(ISERR(ROUND((E$12/D$949)*D939,0)),0,ROUND((E$12/D$949)*D939,0))</f>
        <v>0</v>
      </c>
      <c r="F174" s="750">
        <f t="shared" ref="F174:F183" si="48">IF(ISERR(ROUND((F$13/E$949)*E939,0)),0,ROUND((F$13/E$949)*E939,0))</f>
        <v>0</v>
      </c>
      <c r="G174" s="750">
        <f t="shared" ref="G174:G183" si="49">IF(ISERR(ROUND((G$14/F$949)*F939,0)),0,ROUND((G$14/F$949)*F939,0))</f>
        <v>0</v>
      </c>
      <c r="H174" s="751">
        <f t="shared" ref="H174:H183" si="50">IF(ISERR(ROUND((H$15/G$949)*G939,0)),0,ROUND((H$15/G$949)*G939,0))</f>
        <v>0</v>
      </c>
      <c r="I174" s="751">
        <f t="shared" ref="I174:I183" si="51">IF(ISERR(ROUND((I$16/H$949)*H939,0)),0,ROUND((I$16/H$949)*H939,0))</f>
        <v>0</v>
      </c>
      <c r="J174" s="751">
        <f t="shared" ref="J174:J183" si="52">IF(ISERR(ROUND((J$17/I$949)*I939,0)),0,ROUND((J$17/I$949)*I939,0))</f>
        <v>0</v>
      </c>
    </row>
    <row r="175" spans="1:10" x14ac:dyDescent="0.25">
      <c r="A175" s="457">
        <v>191</v>
      </c>
      <c r="B175" s="802" t="s">
        <v>133</v>
      </c>
      <c r="C175" s="733"/>
      <c r="D175" s="750">
        <f>'5'!$H$195</f>
        <v>0</v>
      </c>
      <c r="E175" s="750">
        <f t="shared" si="47"/>
        <v>0</v>
      </c>
      <c r="F175" s="750">
        <f t="shared" si="48"/>
        <v>0</v>
      </c>
      <c r="G175" s="750">
        <f t="shared" si="49"/>
        <v>0</v>
      </c>
      <c r="H175" s="751">
        <f t="shared" si="50"/>
        <v>0</v>
      </c>
      <c r="I175" s="751">
        <f t="shared" si="51"/>
        <v>0</v>
      </c>
      <c r="J175" s="751">
        <f t="shared" si="52"/>
        <v>0</v>
      </c>
    </row>
    <row r="176" spans="1:10" x14ac:dyDescent="0.25">
      <c r="A176" s="457">
        <v>192</v>
      </c>
      <c r="B176" s="802" t="s">
        <v>134</v>
      </c>
      <c r="C176" s="733"/>
      <c r="D176" s="750">
        <f>'5'!$H$196</f>
        <v>0</v>
      </c>
      <c r="E176" s="750">
        <f t="shared" si="47"/>
        <v>0</v>
      </c>
      <c r="F176" s="750">
        <f t="shared" si="48"/>
        <v>0</v>
      </c>
      <c r="G176" s="750">
        <f t="shared" si="49"/>
        <v>0</v>
      </c>
      <c r="H176" s="751">
        <f t="shared" si="50"/>
        <v>0</v>
      </c>
      <c r="I176" s="751">
        <f t="shared" si="51"/>
        <v>0</v>
      </c>
      <c r="J176" s="751">
        <f t="shared" si="52"/>
        <v>0</v>
      </c>
    </row>
    <row r="177" spans="1:12" x14ac:dyDescent="0.25">
      <c r="A177" s="457">
        <v>193</v>
      </c>
      <c r="B177" s="802" t="s">
        <v>135</v>
      </c>
      <c r="C177" s="733"/>
      <c r="D177" s="750">
        <f>'5'!$H$197</f>
        <v>0</v>
      </c>
      <c r="E177" s="750">
        <f t="shared" si="47"/>
        <v>0</v>
      </c>
      <c r="F177" s="750">
        <f t="shared" si="48"/>
        <v>0</v>
      </c>
      <c r="G177" s="750">
        <f t="shared" si="49"/>
        <v>0</v>
      </c>
      <c r="H177" s="751">
        <f t="shared" si="50"/>
        <v>0</v>
      </c>
      <c r="I177" s="751">
        <f t="shared" si="51"/>
        <v>0</v>
      </c>
      <c r="J177" s="751">
        <f t="shared" si="52"/>
        <v>0</v>
      </c>
    </row>
    <row r="178" spans="1:12" x14ac:dyDescent="0.25">
      <c r="A178" s="457">
        <v>194</v>
      </c>
      <c r="B178" s="457" t="s">
        <v>820</v>
      </c>
      <c r="C178" s="733"/>
      <c r="D178" s="750">
        <f>'5'!$H$198</f>
        <v>0</v>
      </c>
      <c r="E178" s="750">
        <f t="shared" si="47"/>
        <v>0</v>
      </c>
      <c r="F178" s="750">
        <f t="shared" si="48"/>
        <v>0</v>
      </c>
      <c r="G178" s="750">
        <f t="shared" si="49"/>
        <v>0</v>
      </c>
      <c r="H178" s="751">
        <f t="shared" si="50"/>
        <v>0</v>
      </c>
      <c r="I178" s="751">
        <f t="shared" si="51"/>
        <v>0</v>
      </c>
      <c r="J178" s="751">
        <f t="shared" si="52"/>
        <v>0</v>
      </c>
    </row>
    <row r="179" spans="1:12" x14ac:dyDescent="0.25">
      <c r="A179" s="457"/>
      <c r="B179" s="802" t="s">
        <v>772</v>
      </c>
      <c r="C179" s="705" t="str">
        <f>'5'!C199</f>
        <v>(Specify here)</v>
      </c>
      <c r="D179" s="750">
        <f>'5'!$H$199</f>
        <v>0</v>
      </c>
      <c r="E179" s="750">
        <f t="shared" si="47"/>
        <v>0</v>
      </c>
      <c r="F179" s="750">
        <f t="shared" si="48"/>
        <v>0</v>
      </c>
      <c r="G179" s="750">
        <f t="shared" si="49"/>
        <v>0</v>
      </c>
      <c r="H179" s="751">
        <f t="shared" si="50"/>
        <v>0</v>
      </c>
      <c r="I179" s="751">
        <f t="shared" si="51"/>
        <v>0</v>
      </c>
      <c r="J179" s="751">
        <f t="shared" si="52"/>
        <v>0</v>
      </c>
    </row>
    <row r="180" spans="1:12" x14ac:dyDescent="0.25">
      <c r="A180" s="813"/>
      <c r="B180" s="802" t="s">
        <v>773</v>
      </c>
      <c r="C180" s="705" t="str">
        <f>'5'!C200</f>
        <v>(Specify here)</v>
      </c>
      <c r="D180" s="750">
        <f>'5'!$H$200</f>
        <v>0</v>
      </c>
      <c r="E180" s="750">
        <f t="shared" si="47"/>
        <v>0</v>
      </c>
      <c r="F180" s="750">
        <f t="shared" si="48"/>
        <v>0</v>
      </c>
      <c r="G180" s="750">
        <f t="shared" si="49"/>
        <v>0</v>
      </c>
      <c r="H180" s="751">
        <f t="shared" si="50"/>
        <v>0</v>
      </c>
      <c r="I180" s="751">
        <f t="shared" si="51"/>
        <v>0</v>
      </c>
      <c r="J180" s="751">
        <f t="shared" si="52"/>
        <v>0</v>
      </c>
    </row>
    <row r="181" spans="1:12" x14ac:dyDescent="0.25">
      <c r="A181" s="813"/>
      <c r="B181" s="802" t="s">
        <v>774</v>
      </c>
      <c r="C181" s="705" t="str">
        <f>'5'!C201</f>
        <v>(Specify here)</v>
      </c>
      <c r="D181" s="750">
        <f>'5'!$H$201</f>
        <v>0</v>
      </c>
      <c r="E181" s="750">
        <f t="shared" si="47"/>
        <v>0</v>
      </c>
      <c r="F181" s="750">
        <f t="shared" si="48"/>
        <v>0</v>
      </c>
      <c r="G181" s="750">
        <f t="shared" si="49"/>
        <v>0</v>
      </c>
      <c r="H181" s="751">
        <f t="shared" si="50"/>
        <v>0</v>
      </c>
      <c r="I181" s="751">
        <f t="shared" si="51"/>
        <v>0</v>
      </c>
      <c r="J181" s="751">
        <f t="shared" si="52"/>
        <v>0</v>
      </c>
    </row>
    <row r="182" spans="1:12" x14ac:dyDescent="0.25">
      <c r="A182" s="813"/>
      <c r="B182" s="802" t="s">
        <v>775</v>
      </c>
      <c r="C182" s="705" t="str">
        <f>'5'!C202</f>
        <v>(Specify here)</v>
      </c>
      <c r="D182" s="750">
        <f>'5'!$H$202</f>
        <v>0</v>
      </c>
      <c r="E182" s="750">
        <f t="shared" si="47"/>
        <v>0</v>
      </c>
      <c r="F182" s="750">
        <f t="shared" si="48"/>
        <v>0</v>
      </c>
      <c r="G182" s="750">
        <f t="shared" si="49"/>
        <v>0</v>
      </c>
      <c r="H182" s="751">
        <f t="shared" si="50"/>
        <v>0</v>
      </c>
      <c r="I182" s="751">
        <f t="shared" si="51"/>
        <v>0</v>
      </c>
      <c r="J182" s="751">
        <f t="shared" si="52"/>
        <v>0</v>
      </c>
    </row>
    <row r="183" spans="1:12" x14ac:dyDescent="0.25">
      <c r="A183" s="813"/>
      <c r="B183" s="802" t="s">
        <v>776</v>
      </c>
      <c r="C183" s="705" t="str">
        <f>'5'!C203</f>
        <v>(Specify here)</v>
      </c>
      <c r="D183" s="750">
        <f>'5'!$H$203</f>
        <v>0</v>
      </c>
      <c r="E183" s="750">
        <f t="shared" si="47"/>
        <v>0</v>
      </c>
      <c r="F183" s="750">
        <f t="shared" si="48"/>
        <v>0</v>
      </c>
      <c r="G183" s="750">
        <f t="shared" si="49"/>
        <v>0</v>
      </c>
      <c r="H183" s="751">
        <f t="shared" si="50"/>
        <v>0</v>
      </c>
      <c r="I183" s="751">
        <f t="shared" si="51"/>
        <v>0</v>
      </c>
      <c r="J183" s="751">
        <f t="shared" si="52"/>
        <v>0</v>
      </c>
    </row>
    <row r="184" spans="1:12" x14ac:dyDescent="0.25">
      <c r="A184" s="801">
        <v>200</v>
      </c>
      <c r="B184" s="801" t="s">
        <v>806</v>
      </c>
      <c r="C184" s="587"/>
      <c r="D184" s="752">
        <f t="shared" ref="D184:J184" si="53">SUM(D172:D183)</f>
        <v>0</v>
      </c>
      <c r="E184" s="752">
        <f t="shared" si="53"/>
        <v>0</v>
      </c>
      <c r="F184" s="752">
        <f t="shared" si="53"/>
        <v>0</v>
      </c>
      <c r="G184" s="752">
        <f t="shared" si="53"/>
        <v>0</v>
      </c>
      <c r="H184" s="752">
        <f t="shared" si="53"/>
        <v>0</v>
      </c>
      <c r="I184" s="752">
        <f t="shared" si="53"/>
        <v>0</v>
      </c>
      <c r="J184" s="754">
        <f t="shared" si="53"/>
        <v>0</v>
      </c>
    </row>
    <row r="185" spans="1:12" x14ac:dyDescent="0.25">
      <c r="A185" s="813"/>
      <c r="B185" s="813"/>
      <c r="C185" s="157"/>
      <c r="D185" s="610"/>
      <c r="E185" s="610"/>
      <c r="F185" s="610"/>
      <c r="G185" s="610"/>
      <c r="H185" s="610"/>
      <c r="I185" s="610"/>
      <c r="J185" s="610"/>
    </row>
    <row r="186" spans="1:12" x14ac:dyDescent="0.25">
      <c r="A186" s="827" t="s">
        <v>419</v>
      </c>
      <c r="B186" s="827"/>
      <c r="C186" s="164"/>
      <c r="D186" s="351"/>
      <c r="E186" s="351"/>
      <c r="F186" s="351"/>
      <c r="G186" s="351"/>
      <c r="H186" s="351"/>
      <c r="I186" s="351"/>
      <c r="J186" s="154"/>
    </row>
    <row r="187" spans="1:12" x14ac:dyDescent="0.25">
      <c r="A187" s="821" t="s">
        <v>900</v>
      </c>
      <c r="L187" s="154"/>
    </row>
    <row r="188" spans="1:12" x14ac:dyDescent="0.25">
      <c r="A188" s="821" t="s">
        <v>975</v>
      </c>
      <c r="L188" s="154"/>
    </row>
    <row r="189" spans="1:12" x14ac:dyDescent="0.25">
      <c r="L189" s="154"/>
    </row>
    <row r="190" spans="1:12" x14ac:dyDescent="0.25">
      <c r="L190" s="154"/>
    </row>
    <row r="191" spans="1:12" x14ac:dyDescent="0.25">
      <c r="A191" s="828" t="s">
        <v>422</v>
      </c>
      <c r="L191" s="154"/>
    </row>
    <row r="192" spans="1:12" ht="15.6" x14ac:dyDescent="0.3">
      <c r="A192" s="819" t="s">
        <v>663</v>
      </c>
      <c r="B192" s="820"/>
      <c r="C192" s="620"/>
      <c r="D192" s="621"/>
      <c r="E192" s="620"/>
      <c r="F192" s="620"/>
      <c r="G192" s="620"/>
      <c r="H192" s="620"/>
      <c r="I192" s="620"/>
      <c r="J192" s="618" t="s">
        <v>664</v>
      </c>
      <c r="L192" s="154"/>
    </row>
    <row r="193" spans="1:12" ht="15.6" x14ac:dyDescent="0.3">
      <c r="A193" s="819"/>
      <c r="B193" s="819"/>
      <c r="C193" s="155"/>
      <c r="D193" s="155"/>
      <c r="E193" s="155"/>
      <c r="F193" s="155"/>
      <c r="G193" s="155"/>
      <c r="H193" s="155"/>
      <c r="J193" s="619" t="s">
        <v>681</v>
      </c>
      <c r="L193" s="154"/>
    </row>
    <row r="194" spans="1:12" x14ac:dyDescent="0.25">
      <c r="L194" s="154"/>
    </row>
    <row r="195" spans="1:12" x14ac:dyDescent="0.25">
      <c r="A195" s="821" t="s">
        <v>363</v>
      </c>
      <c r="E195" s="153" t="s">
        <v>451</v>
      </c>
      <c r="I195" s="153" t="s">
        <v>365</v>
      </c>
      <c r="L195" s="154"/>
    </row>
    <row r="196" spans="1:12" x14ac:dyDescent="0.25">
      <c r="B196" s="821" t="str">
        <f>'1_1A'!$B$7</f>
        <v>Enter Hospital Name Here</v>
      </c>
      <c r="F196" s="153" t="str">
        <f>'1_1A'!$H$7</f>
        <v>Enter Provider Number Here</v>
      </c>
      <c r="J196" s="735" t="str">
        <f>'1_1A'!$P$7</f>
        <v>Enter FYE Here</v>
      </c>
      <c r="L196" s="154"/>
    </row>
    <row r="197" spans="1:12" x14ac:dyDescent="0.25">
      <c r="I197" s="323"/>
      <c r="L197" s="154"/>
    </row>
    <row r="198" spans="1:12" x14ac:dyDescent="0.25">
      <c r="A198" s="1110"/>
      <c r="B198" s="1111"/>
      <c r="C198" s="1112"/>
      <c r="D198" s="1113"/>
      <c r="E198" s="1114" t="s">
        <v>682</v>
      </c>
      <c r="F198" s="1113"/>
      <c r="G198" s="1114" t="s">
        <v>367</v>
      </c>
      <c r="H198" s="1114" t="s">
        <v>367</v>
      </c>
      <c r="I198" s="1114" t="s">
        <v>367</v>
      </c>
      <c r="J198" s="1115" t="s">
        <v>367</v>
      </c>
      <c r="K198" s="346"/>
    </row>
    <row r="199" spans="1:12" x14ac:dyDescent="0.25">
      <c r="A199" s="1116"/>
      <c r="B199" s="824" t="s">
        <v>484</v>
      </c>
      <c r="C199" s="1117"/>
      <c r="D199" s="161" t="s">
        <v>684</v>
      </c>
      <c r="E199" s="161" t="s">
        <v>685</v>
      </c>
      <c r="F199" s="161" t="s">
        <v>495</v>
      </c>
      <c r="G199" s="161" t="s">
        <v>496</v>
      </c>
      <c r="H199" s="161" t="s">
        <v>497</v>
      </c>
      <c r="I199" s="161" t="s">
        <v>683</v>
      </c>
      <c r="J199" s="1118" t="s">
        <v>686</v>
      </c>
      <c r="K199" s="346"/>
    </row>
    <row r="200" spans="1:12" x14ac:dyDescent="0.25">
      <c r="A200" s="1116"/>
      <c r="B200" s="825"/>
      <c r="C200" s="350"/>
      <c r="D200" s="161" t="s">
        <v>688</v>
      </c>
      <c r="E200" s="161" t="s">
        <v>689</v>
      </c>
      <c r="F200" s="161" t="s">
        <v>367</v>
      </c>
      <c r="G200" s="161" t="s">
        <v>367</v>
      </c>
      <c r="H200" s="161" t="s">
        <v>367</v>
      </c>
      <c r="I200" s="161" t="s">
        <v>690</v>
      </c>
      <c r="J200" s="1118" t="s">
        <v>691</v>
      </c>
      <c r="K200" s="346"/>
    </row>
    <row r="201" spans="1:12" x14ac:dyDescent="0.25">
      <c r="A201" s="1116"/>
      <c r="B201" s="825"/>
      <c r="C201" s="346"/>
      <c r="D201" s="161">
        <v>7</v>
      </c>
      <c r="E201" s="161">
        <v>8</v>
      </c>
      <c r="F201" s="161">
        <v>9</v>
      </c>
      <c r="G201" s="161">
        <v>10</v>
      </c>
      <c r="H201" s="161">
        <v>11</v>
      </c>
      <c r="I201" s="161">
        <v>12</v>
      </c>
      <c r="J201" s="1118">
        <v>13</v>
      </c>
      <c r="K201" s="346"/>
    </row>
    <row r="202" spans="1:12" x14ac:dyDescent="0.25">
      <c r="A202" s="1075"/>
      <c r="B202" s="801" t="s">
        <v>490</v>
      </c>
      <c r="C202" s="597"/>
      <c r="D202" s="603"/>
      <c r="E202" s="603"/>
      <c r="F202" s="603"/>
      <c r="G202" s="603"/>
      <c r="H202" s="611" t="s">
        <v>367</v>
      </c>
      <c r="I202" s="603"/>
      <c r="J202" s="1119"/>
      <c r="K202" s="346"/>
    </row>
    <row r="203" spans="1:12" x14ac:dyDescent="0.25">
      <c r="A203" s="1045">
        <v>1</v>
      </c>
      <c r="B203" s="802" t="s">
        <v>740</v>
      </c>
      <c r="C203" s="562"/>
      <c r="D203" s="755"/>
      <c r="E203" s="755"/>
      <c r="F203" s="755"/>
      <c r="G203" s="755"/>
      <c r="H203" s="755"/>
      <c r="I203" s="755"/>
      <c r="J203" s="1120"/>
      <c r="K203" s="346"/>
    </row>
    <row r="204" spans="1:12" x14ac:dyDescent="0.25">
      <c r="A204" s="1045">
        <v>2</v>
      </c>
      <c r="B204" s="802" t="s">
        <v>739</v>
      </c>
      <c r="C204" s="562"/>
      <c r="D204" s="755"/>
      <c r="E204" s="755"/>
      <c r="F204" s="755"/>
      <c r="G204" s="755"/>
      <c r="H204" s="755"/>
      <c r="I204" s="755"/>
      <c r="J204" s="1120"/>
      <c r="K204" s="346"/>
    </row>
    <row r="205" spans="1:12" x14ac:dyDescent="0.25">
      <c r="A205" s="1045">
        <v>3</v>
      </c>
      <c r="B205" s="802" t="s">
        <v>741</v>
      </c>
      <c r="C205" s="562"/>
      <c r="D205" s="755"/>
      <c r="E205" s="755"/>
      <c r="F205" s="755"/>
      <c r="G205" s="755"/>
      <c r="H205" s="755"/>
      <c r="I205" s="755"/>
      <c r="J205" s="1120"/>
      <c r="K205" s="346"/>
    </row>
    <row r="206" spans="1:12" x14ac:dyDescent="0.25">
      <c r="A206" s="1045">
        <v>4</v>
      </c>
      <c r="B206" s="457" t="s">
        <v>491</v>
      </c>
      <c r="C206" s="90"/>
      <c r="D206" s="755"/>
      <c r="E206" s="755"/>
      <c r="F206" s="755"/>
      <c r="G206" s="755"/>
      <c r="H206" s="755"/>
      <c r="I206" s="755"/>
      <c r="J206" s="1120"/>
      <c r="K206" s="346"/>
    </row>
    <row r="207" spans="1:12" x14ac:dyDescent="0.25">
      <c r="A207" s="1045">
        <v>5</v>
      </c>
      <c r="B207" s="457" t="s">
        <v>492</v>
      </c>
      <c r="C207" s="90"/>
      <c r="D207" s="755"/>
      <c r="E207" s="755"/>
      <c r="F207" s="755"/>
      <c r="G207" s="755"/>
      <c r="H207" s="755"/>
      <c r="I207" s="755"/>
      <c r="J207" s="1120"/>
      <c r="K207" s="346"/>
    </row>
    <row r="208" spans="1:12" x14ac:dyDescent="0.25">
      <c r="A208" s="1045">
        <v>6</v>
      </c>
      <c r="B208" s="802" t="s">
        <v>742</v>
      </c>
      <c r="C208" s="562"/>
      <c r="D208" s="750"/>
      <c r="E208" s="750"/>
      <c r="F208" s="750"/>
      <c r="G208" s="750"/>
      <c r="H208" s="750"/>
      <c r="I208" s="750"/>
      <c r="J208" s="1121"/>
      <c r="K208" s="346"/>
    </row>
    <row r="209" spans="1:11" x14ac:dyDescent="0.25">
      <c r="A209" s="1045">
        <v>7</v>
      </c>
      <c r="B209" s="457" t="s">
        <v>493</v>
      </c>
      <c r="C209" s="90"/>
      <c r="D209" s="750">
        <f>SUM($D18:$J18)</f>
        <v>0</v>
      </c>
      <c r="E209" s="750"/>
      <c r="F209" s="750"/>
      <c r="G209" s="750"/>
      <c r="H209" s="750"/>
      <c r="I209" s="750"/>
      <c r="J209" s="1121"/>
      <c r="K209" s="346"/>
    </row>
    <row r="210" spans="1:11" x14ac:dyDescent="0.25">
      <c r="A210" s="1045">
        <v>8</v>
      </c>
      <c r="B210" s="457" t="s">
        <v>494</v>
      </c>
      <c r="C210" s="90"/>
      <c r="D210" s="750">
        <f t="shared" ref="D210:D225" si="54">IF(ISERR(ROUND((D$209/D$1138)*D974,0)),0,ROUND((D$209/D$1138)*D974,0))</f>
        <v>0</v>
      </c>
      <c r="E210" s="750">
        <f>SUM($D19:$J19)+D210</f>
        <v>0</v>
      </c>
      <c r="F210" s="750"/>
      <c r="G210" s="750"/>
      <c r="H210" s="750"/>
      <c r="I210" s="750"/>
      <c r="J210" s="1121"/>
      <c r="K210" s="346"/>
    </row>
    <row r="211" spans="1:11" x14ac:dyDescent="0.25">
      <c r="A211" s="1045">
        <v>9</v>
      </c>
      <c r="B211" s="457" t="s">
        <v>495</v>
      </c>
      <c r="C211" s="90"/>
      <c r="D211" s="750">
        <f t="shared" si="54"/>
        <v>0</v>
      </c>
      <c r="E211" s="750">
        <f t="shared" ref="E211:E225" si="55">IF(ISERR(ROUND((E$210/E$1138)*E975,0)),0,ROUND((E$210/E$1138)*E975,0))</f>
        <v>0</v>
      </c>
      <c r="F211" s="750">
        <f>SUM($D20:$J20)+SUM($D211:E211)</f>
        <v>0</v>
      </c>
      <c r="G211" s="750"/>
      <c r="H211" s="750"/>
      <c r="I211" s="750"/>
      <c r="J211" s="1121"/>
      <c r="K211" s="346"/>
    </row>
    <row r="212" spans="1:11" x14ac:dyDescent="0.25">
      <c r="A212" s="1045">
        <v>10</v>
      </c>
      <c r="B212" s="457" t="s">
        <v>496</v>
      </c>
      <c r="C212" s="90"/>
      <c r="D212" s="750">
        <f t="shared" si="54"/>
        <v>0</v>
      </c>
      <c r="E212" s="750">
        <f t="shared" si="55"/>
        <v>0</v>
      </c>
      <c r="F212" s="750">
        <f t="shared" ref="F212:F225" si="56">IF(ISERR(ROUND((F$211/F$1138)*F976,0)),0,ROUND((F$211/F$1138)*F976,0))</f>
        <v>0</v>
      </c>
      <c r="G212" s="750">
        <f>SUM($D21:$J21)+SUM($D212:F212)</f>
        <v>0</v>
      </c>
      <c r="H212" s="750"/>
      <c r="I212" s="750"/>
      <c r="J212" s="1121"/>
      <c r="K212" s="346"/>
    </row>
    <row r="213" spans="1:11" x14ac:dyDescent="0.25">
      <c r="A213" s="1045">
        <v>11</v>
      </c>
      <c r="B213" s="457" t="s">
        <v>497</v>
      </c>
      <c r="C213" s="90"/>
      <c r="D213" s="750">
        <f t="shared" si="54"/>
        <v>0</v>
      </c>
      <c r="E213" s="750">
        <f t="shared" si="55"/>
        <v>0</v>
      </c>
      <c r="F213" s="750">
        <f t="shared" si="56"/>
        <v>0</v>
      </c>
      <c r="G213" s="750">
        <f t="shared" ref="G213:G225" si="57">IF(ISERR(ROUND((G$212/G$1138)*G977,0)),0,ROUND((G$212/G$1138)*G977,0))</f>
        <v>0</v>
      </c>
      <c r="H213" s="750">
        <f>SUM($D22:$J22)+SUM($D213:G213)</f>
        <v>0</v>
      </c>
      <c r="I213" s="750"/>
      <c r="J213" s="1121"/>
      <c r="K213" s="346"/>
    </row>
    <row r="214" spans="1:11" x14ac:dyDescent="0.25">
      <c r="A214" s="1045">
        <v>12</v>
      </c>
      <c r="B214" s="457" t="s">
        <v>498</v>
      </c>
      <c r="C214" s="90"/>
      <c r="D214" s="750">
        <f t="shared" si="54"/>
        <v>0</v>
      </c>
      <c r="E214" s="750">
        <f t="shared" si="55"/>
        <v>0</v>
      </c>
      <c r="F214" s="750">
        <f t="shared" si="56"/>
        <v>0</v>
      </c>
      <c r="G214" s="750">
        <f t="shared" si="57"/>
        <v>0</v>
      </c>
      <c r="H214" s="750">
        <f t="shared" ref="H214:H225" si="58">IF(ISERR(ROUND((H$213/H$1138)*H978,0)),0,ROUND((H$213/H$1138)*H978,0))</f>
        <v>0</v>
      </c>
      <c r="I214" s="750">
        <f>SUM($D23:$J23)+SUM($D214:H214)</f>
        <v>0</v>
      </c>
      <c r="J214" s="1121"/>
      <c r="K214" s="346"/>
    </row>
    <row r="215" spans="1:11" x14ac:dyDescent="0.25">
      <c r="A215" s="1045">
        <v>13</v>
      </c>
      <c r="B215" s="457" t="s">
        <v>499</v>
      </c>
      <c r="C215" s="90"/>
      <c r="D215" s="750">
        <f t="shared" si="54"/>
        <v>0</v>
      </c>
      <c r="E215" s="750">
        <f t="shared" si="55"/>
        <v>0</v>
      </c>
      <c r="F215" s="750">
        <f t="shared" si="56"/>
        <v>0</v>
      </c>
      <c r="G215" s="750">
        <f t="shared" si="57"/>
        <v>0</v>
      </c>
      <c r="H215" s="750">
        <f t="shared" si="58"/>
        <v>0</v>
      </c>
      <c r="I215" s="750">
        <f t="shared" ref="I215:I225" si="59">IF(ISERR(ROUND((I$214/I$1138)*I979,0)),0,ROUND((I$214/I$1138)*I979,0))</f>
        <v>0</v>
      </c>
      <c r="J215" s="1121">
        <f>SUM($D24:$J24)+SUM($D215:I215)</f>
        <v>0</v>
      </c>
      <c r="K215" s="346"/>
    </row>
    <row r="216" spans="1:11" x14ac:dyDescent="0.25">
      <c r="A216" s="1045">
        <v>14</v>
      </c>
      <c r="B216" s="457" t="s">
        <v>500</v>
      </c>
      <c r="C216" s="90"/>
      <c r="D216" s="750">
        <f t="shared" si="54"/>
        <v>0</v>
      </c>
      <c r="E216" s="750">
        <f t="shared" si="55"/>
        <v>0</v>
      </c>
      <c r="F216" s="750">
        <f t="shared" si="56"/>
        <v>0</v>
      </c>
      <c r="G216" s="750">
        <f t="shared" si="57"/>
        <v>0</v>
      </c>
      <c r="H216" s="750">
        <f t="shared" si="58"/>
        <v>0</v>
      </c>
      <c r="I216" s="750">
        <f t="shared" si="59"/>
        <v>0</v>
      </c>
      <c r="J216" s="1121">
        <f t="shared" ref="J216:J225" si="60">IF(ISERR(ROUND((J$215/J$1138)*J980,0)),0,ROUND((J$215/J$1138)*J980,0))</f>
        <v>0</v>
      </c>
      <c r="K216" s="346"/>
    </row>
    <row r="217" spans="1:11" x14ac:dyDescent="0.25">
      <c r="A217" s="1045">
        <v>15</v>
      </c>
      <c r="B217" s="457" t="s">
        <v>501</v>
      </c>
      <c r="C217" s="90"/>
      <c r="D217" s="750">
        <f t="shared" si="54"/>
        <v>0</v>
      </c>
      <c r="E217" s="750">
        <f t="shared" si="55"/>
        <v>0</v>
      </c>
      <c r="F217" s="750">
        <f t="shared" si="56"/>
        <v>0</v>
      </c>
      <c r="G217" s="750">
        <f t="shared" si="57"/>
        <v>0</v>
      </c>
      <c r="H217" s="750">
        <f t="shared" si="58"/>
        <v>0</v>
      </c>
      <c r="I217" s="750">
        <f t="shared" si="59"/>
        <v>0</v>
      </c>
      <c r="J217" s="1121">
        <f t="shared" si="60"/>
        <v>0</v>
      </c>
      <c r="K217" s="346"/>
    </row>
    <row r="218" spans="1:11" x14ac:dyDescent="0.25">
      <c r="A218" s="1045">
        <v>16</v>
      </c>
      <c r="B218" s="802" t="s">
        <v>743</v>
      </c>
      <c r="C218" s="562"/>
      <c r="D218" s="750">
        <f t="shared" si="54"/>
        <v>0</v>
      </c>
      <c r="E218" s="750">
        <f t="shared" si="55"/>
        <v>0</v>
      </c>
      <c r="F218" s="750">
        <f t="shared" si="56"/>
        <v>0</v>
      </c>
      <c r="G218" s="750">
        <f t="shared" si="57"/>
        <v>0</v>
      </c>
      <c r="H218" s="750">
        <f t="shared" si="58"/>
        <v>0</v>
      </c>
      <c r="I218" s="750">
        <f t="shared" si="59"/>
        <v>0</v>
      </c>
      <c r="J218" s="1121">
        <f t="shared" si="60"/>
        <v>0</v>
      </c>
      <c r="K218" s="346"/>
    </row>
    <row r="219" spans="1:11" x14ac:dyDescent="0.25">
      <c r="A219" s="1045">
        <v>17</v>
      </c>
      <c r="B219" s="457" t="s">
        <v>502</v>
      </c>
      <c r="C219" s="90"/>
      <c r="D219" s="750">
        <f t="shared" si="54"/>
        <v>0</v>
      </c>
      <c r="E219" s="750">
        <f t="shared" si="55"/>
        <v>0</v>
      </c>
      <c r="F219" s="750">
        <f t="shared" si="56"/>
        <v>0</v>
      </c>
      <c r="G219" s="750">
        <f t="shared" si="57"/>
        <v>0</v>
      </c>
      <c r="H219" s="750">
        <f t="shared" si="58"/>
        <v>0</v>
      </c>
      <c r="I219" s="750">
        <f t="shared" si="59"/>
        <v>0</v>
      </c>
      <c r="J219" s="1121">
        <f t="shared" si="60"/>
        <v>0</v>
      </c>
      <c r="K219" s="346"/>
    </row>
    <row r="220" spans="1:11" x14ac:dyDescent="0.25">
      <c r="A220" s="1045">
        <v>18</v>
      </c>
      <c r="B220" s="457" t="s">
        <v>819</v>
      </c>
      <c r="C220" s="705" t="str">
        <f>C$29</f>
        <v>(Specify here)</v>
      </c>
      <c r="D220" s="750">
        <f t="shared" si="54"/>
        <v>0</v>
      </c>
      <c r="E220" s="750">
        <f t="shared" si="55"/>
        <v>0</v>
      </c>
      <c r="F220" s="750">
        <f t="shared" si="56"/>
        <v>0</v>
      </c>
      <c r="G220" s="750">
        <f t="shared" si="57"/>
        <v>0</v>
      </c>
      <c r="H220" s="750">
        <f t="shared" si="58"/>
        <v>0</v>
      </c>
      <c r="I220" s="750">
        <f t="shared" si="59"/>
        <v>0</v>
      </c>
      <c r="J220" s="1121">
        <f t="shared" si="60"/>
        <v>0</v>
      </c>
      <c r="K220" s="346"/>
    </row>
    <row r="221" spans="1:11" x14ac:dyDescent="0.25">
      <c r="A221" s="1045">
        <v>19</v>
      </c>
      <c r="B221" s="457" t="s">
        <v>503</v>
      </c>
      <c r="C221" s="373"/>
      <c r="D221" s="750">
        <f t="shared" si="54"/>
        <v>0</v>
      </c>
      <c r="E221" s="750">
        <f t="shared" si="55"/>
        <v>0</v>
      </c>
      <c r="F221" s="750">
        <f t="shared" si="56"/>
        <v>0</v>
      </c>
      <c r="G221" s="750">
        <f t="shared" si="57"/>
        <v>0</v>
      </c>
      <c r="H221" s="750">
        <f t="shared" si="58"/>
        <v>0</v>
      </c>
      <c r="I221" s="750">
        <f t="shared" si="59"/>
        <v>0</v>
      </c>
      <c r="J221" s="1121">
        <f t="shared" si="60"/>
        <v>0</v>
      </c>
      <c r="K221" s="346"/>
    </row>
    <row r="222" spans="1:11" x14ac:dyDescent="0.25">
      <c r="A222" s="1045">
        <v>20</v>
      </c>
      <c r="B222" s="457" t="s">
        <v>504</v>
      </c>
      <c r="C222" s="90"/>
      <c r="D222" s="750">
        <f t="shared" si="54"/>
        <v>0</v>
      </c>
      <c r="E222" s="750">
        <f t="shared" si="55"/>
        <v>0</v>
      </c>
      <c r="F222" s="750">
        <f t="shared" si="56"/>
        <v>0</v>
      </c>
      <c r="G222" s="750">
        <f t="shared" si="57"/>
        <v>0</v>
      </c>
      <c r="H222" s="750">
        <f t="shared" si="58"/>
        <v>0</v>
      </c>
      <c r="I222" s="750">
        <f t="shared" si="59"/>
        <v>0</v>
      </c>
      <c r="J222" s="1121">
        <f t="shared" si="60"/>
        <v>0</v>
      </c>
      <c r="K222" s="346"/>
    </row>
    <row r="223" spans="1:11" x14ac:dyDescent="0.25">
      <c r="A223" s="1045">
        <v>21</v>
      </c>
      <c r="B223" s="457" t="s">
        <v>505</v>
      </c>
      <c r="C223" s="90"/>
      <c r="D223" s="750">
        <f t="shared" si="54"/>
        <v>0</v>
      </c>
      <c r="E223" s="750">
        <f t="shared" si="55"/>
        <v>0</v>
      </c>
      <c r="F223" s="750">
        <f t="shared" si="56"/>
        <v>0</v>
      </c>
      <c r="G223" s="750">
        <f t="shared" si="57"/>
        <v>0</v>
      </c>
      <c r="H223" s="750">
        <f t="shared" si="58"/>
        <v>0</v>
      </c>
      <c r="I223" s="750">
        <f t="shared" si="59"/>
        <v>0</v>
      </c>
      <c r="J223" s="1121">
        <f t="shared" si="60"/>
        <v>0</v>
      </c>
      <c r="K223" s="346"/>
    </row>
    <row r="224" spans="1:11" x14ac:dyDescent="0.25">
      <c r="A224" s="1045">
        <v>22</v>
      </c>
      <c r="B224" s="457" t="s">
        <v>506</v>
      </c>
      <c r="C224" s="90"/>
      <c r="D224" s="750">
        <f t="shared" si="54"/>
        <v>0</v>
      </c>
      <c r="E224" s="750">
        <f t="shared" si="55"/>
        <v>0</v>
      </c>
      <c r="F224" s="750">
        <f t="shared" si="56"/>
        <v>0</v>
      </c>
      <c r="G224" s="750">
        <f t="shared" si="57"/>
        <v>0</v>
      </c>
      <c r="H224" s="750">
        <f t="shared" si="58"/>
        <v>0</v>
      </c>
      <c r="I224" s="750">
        <f t="shared" si="59"/>
        <v>0</v>
      </c>
      <c r="J224" s="1121">
        <f t="shared" si="60"/>
        <v>0</v>
      </c>
      <c r="K224" s="346"/>
    </row>
    <row r="225" spans="1:11" x14ac:dyDescent="0.25">
      <c r="A225" s="1078">
        <v>23</v>
      </c>
      <c r="B225" s="1079" t="s">
        <v>818</v>
      </c>
      <c r="C225" s="705" t="str">
        <f>C$34</f>
        <v>(Specify here)</v>
      </c>
      <c r="D225" s="1122">
        <f t="shared" si="54"/>
        <v>0</v>
      </c>
      <c r="E225" s="1122">
        <f t="shared" si="55"/>
        <v>0</v>
      </c>
      <c r="F225" s="1122">
        <f t="shared" si="56"/>
        <v>0</v>
      </c>
      <c r="G225" s="1122">
        <f t="shared" si="57"/>
        <v>0</v>
      </c>
      <c r="H225" s="1122">
        <f t="shared" si="58"/>
        <v>0</v>
      </c>
      <c r="I225" s="1122">
        <f t="shared" si="59"/>
        <v>0</v>
      </c>
      <c r="J225" s="1123">
        <f t="shared" si="60"/>
        <v>0</v>
      </c>
      <c r="K225" s="346"/>
    </row>
    <row r="226" spans="1:11" x14ac:dyDescent="0.25">
      <c r="A226" s="1108" t="s">
        <v>422</v>
      </c>
      <c r="B226" s="1109"/>
      <c r="C226" s="351"/>
      <c r="D226" s="351"/>
      <c r="E226" s="351"/>
      <c r="F226" s="351"/>
      <c r="G226" s="351"/>
      <c r="H226" s="351"/>
      <c r="I226" s="351"/>
      <c r="J226" s="351"/>
      <c r="K226" s="154"/>
    </row>
    <row r="227" spans="1:11" ht="15.6" x14ac:dyDescent="0.3">
      <c r="A227" s="819" t="s">
        <v>663</v>
      </c>
      <c r="B227" s="820"/>
      <c r="C227" s="620"/>
      <c r="D227" s="621"/>
      <c r="E227" s="620"/>
      <c r="F227" s="620"/>
      <c r="G227" s="620"/>
      <c r="H227" s="620"/>
      <c r="I227" s="620"/>
      <c r="J227" s="618" t="s">
        <v>664</v>
      </c>
      <c r="K227" s="154"/>
    </row>
    <row r="228" spans="1:11" ht="15.6" x14ac:dyDescent="0.3">
      <c r="A228" s="819"/>
      <c r="B228" s="819"/>
      <c r="C228" s="155"/>
      <c r="D228" s="155"/>
      <c r="E228" s="155"/>
      <c r="F228" s="155"/>
      <c r="G228" s="155"/>
      <c r="H228" s="155"/>
      <c r="J228" s="619" t="s">
        <v>692</v>
      </c>
      <c r="K228" s="154"/>
    </row>
    <row r="229" spans="1:11" x14ac:dyDescent="0.25">
      <c r="K229" s="154"/>
    </row>
    <row r="230" spans="1:11" x14ac:dyDescent="0.25">
      <c r="A230" s="821" t="s">
        <v>363</v>
      </c>
      <c r="E230" s="153" t="s">
        <v>451</v>
      </c>
      <c r="I230" s="153" t="s">
        <v>365</v>
      </c>
      <c r="K230" s="154"/>
    </row>
    <row r="231" spans="1:11" x14ac:dyDescent="0.25">
      <c r="B231" s="821" t="str">
        <f>'1_1A'!$B$7</f>
        <v>Enter Hospital Name Here</v>
      </c>
      <c r="F231" s="153" t="str">
        <f>'1_1A'!$H$7</f>
        <v>Enter Provider Number Here</v>
      </c>
      <c r="J231" s="735" t="str">
        <f>'1_1A'!$P$7</f>
        <v>Enter FYE Here</v>
      </c>
      <c r="K231" s="154"/>
    </row>
    <row r="232" spans="1:11" x14ac:dyDescent="0.25">
      <c r="I232" s="323"/>
      <c r="K232" s="154"/>
    </row>
    <row r="233" spans="1:11" x14ac:dyDescent="0.25">
      <c r="A233" s="1110"/>
      <c r="B233" s="1111"/>
      <c r="C233" s="1112"/>
      <c r="D233" s="1113"/>
      <c r="E233" s="1114" t="s">
        <v>682</v>
      </c>
      <c r="F233" s="1113"/>
      <c r="G233" s="1114" t="s">
        <v>367</v>
      </c>
      <c r="H233" s="1114" t="s">
        <v>367</v>
      </c>
      <c r="I233" s="1114" t="s">
        <v>367</v>
      </c>
      <c r="J233" s="1115" t="s">
        <v>367</v>
      </c>
      <c r="K233" s="346"/>
    </row>
    <row r="234" spans="1:11" x14ac:dyDescent="0.25">
      <c r="A234" s="1116"/>
      <c r="B234" s="824" t="s">
        <v>484</v>
      </c>
      <c r="C234" s="1117"/>
      <c r="D234" s="161" t="s">
        <v>684</v>
      </c>
      <c r="E234" s="161" t="s">
        <v>685</v>
      </c>
      <c r="F234" s="161" t="s">
        <v>495</v>
      </c>
      <c r="G234" s="161" t="s">
        <v>496</v>
      </c>
      <c r="H234" s="161" t="s">
        <v>497</v>
      </c>
      <c r="I234" s="161" t="s">
        <v>683</v>
      </c>
      <c r="J234" s="1118" t="s">
        <v>686</v>
      </c>
      <c r="K234" s="346"/>
    </row>
    <row r="235" spans="1:11" x14ac:dyDescent="0.25">
      <c r="A235" s="1116"/>
      <c r="B235" s="825"/>
      <c r="C235" s="350"/>
      <c r="D235" s="161" t="s">
        <v>688</v>
      </c>
      <c r="E235" s="161" t="s">
        <v>689</v>
      </c>
      <c r="F235" s="161" t="s">
        <v>367</v>
      </c>
      <c r="G235" s="161" t="s">
        <v>367</v>
      </c>
      <c r="H235" s="161" t="s">
        <v>367</v>
      </c>
      <c r="I235" s="161" t="s">
        <v>690</v>
      </c>
      <c r="J235" s="1118" t="s">
        <v>691</v>
      </c>
      <c r="K235" s="346"/>
    </row>
    <row r="236" spans="1:11" x14ac:dyDescent="0.25">
      <c r="A236" s="1116"/>
      <c r="B236" s="825"/>
      <c r="C236" s="346"/>
      <c r="D236" s="161">
        <v>7</v>
      </c>
      <c r="E236" s="161">
        <v>8</v>
      </c>
      <c r="F236" s="161">
        <v>9</v>
      </c>
      <c r="G236" s="161">
        <v>10</v>
      </c>
      <c r="H236" s="161">
        <v>11</v>
      </c>
      <c r="I236" s="161">
        <v>12</v>
      </c>
      <c r="J236" s="1118">
        <v>13</v>
      </c>
      <c r="K236" s="346"/>
    </row>
    <row r="237" spans="1:11" x14ac:dyDescent="0.25">
      <c r="A237" s="1089"/>
      <c r="B237" s="806" t="s">
        <v>508</v>
      </c>
      <c r="C237" s="593"/>
      <c r="D237" s="603"/>
      <c r="E237" s="603"/>
      <c r="F237" s="603"/>
      <c r="G237" s="603"/>
      <c r="H237" s="603"/>
      <c r="I237" s="603"/>
      <c r="J237" s="1119"/>
      <c r="K237" s="346"/>
    </row>
    <row r="238" spans="1:11" x14ac:dyDescent="0.25">
      <c r="A238" s="1090">
        <v>30</v>
      </c>
      <c r="B238" s="808" t="s">
        <v>744</v>
      </c>
      <c r="C238" s="558"/>
      <c r="D238" s="750">
        <f t="shared" ref="D238:D245" si="61">IF(ISERR(ROUND((D$209/D$1138)*D1002,0)),0,ROUND((D$209/D$1138)*D1002,0))</f>
        <v>0</v>
      </c>
      <c r="E238" s="750">
        <f t="shared" ref="E238:E245" si="62">IF(ISERR(ROUND((E$210/E$1138)*E1002,0)),0,ROUND((E$210/E$1138)*E1002,0))</f>
        <v>0</v>
      </c>
      <c r="F238" s="750">
        <f t="shared" ref="F238:F245" si="63">IF(ISERR(ROUND((F$211/F$1138)*F1002,0)),0,ROUND((F$211/F$1138)*F1002,0))</f>
        <v>0</v>
      </c>
      <c r="G238" s="750">
        <f t="shared" ref="G238:G245" si="64">IF(ISERR(ROUND((G$212/G$1138)*G1002,0)),0,ROUND((G$212/G$1138)*G1002,0))</f>
        <v>0</v>
      </c>
      <c r="H238" s="750">
        <f t="shared" ref="H238:H245" si="65">IF(ISERR(ROUND((H$213/H$1138)*H1002,0)),0,ROUND((H$213/H$1138)*H1002,0))</f>
        <v>0</v>
      </c>
      <c r="I238" s="750">
        <f t="shared" ref="I238:I245" si="66">IF(ISERR(ROUND((I$214/I$1138)*I1002,0)),0,ROUND((I$214/I$1138)*I1002,0))</f>
        <v>0</v>
      </c>
      <c r="J238" s="1121">
        <f t="shared" ref="J238:J245" si="67">IF(ISERR(ROUND((J$215/J$1138)*J1002,0)),0,ROUND((J$215/J$1138)*J1002,0))</f>
        <v>0</v>
      </c>
      <c r="K238" s="346"/>
    </row>
    <row r="239" spans="1:11" x14ac:dyDescent="0.25">
      <c r="A239" s="1090">
        <v>31</v>
      </c>
      <c r="B239" s="807" t="s">
        <v>405</v>
      </c>
      <c r="C239" s="553"/>
      <c r="D239" s="750">
        <f t="shared" si="61"/>
        <v>0</v>
      </c>
      <c r="E239" s="750">
        <f t="shared" si="62"/>
        <v>0</v>
      </c>
      <c r="F239" s="750">
        <f t="shared" si="63"/>
        <v>0</v>
      </c>
      <c r="G239" s="750">
        <f t="shared" si="64"/>
        <v>0</v>
      </c>
      <c r="H239" s="750">
        <f t="shared" si="65"/>
        <v>0</v>
      </c>
      <c r="I239" s="750">
        <f t="shared" si="66"/>
        <v>0</v>
      </c>
      <c r="J239" s="1121">
        <f t="shared" si="67"/>
        <v>0</v>
      </c>
      <c r="K239" s="346"/>
    </row>
    <row r="240" spans="1:11" s="347" customFormat="1" x14ac:dyDescent="0.25">
      <c r="A240" s="1090"/>
      <c r="B240" s="807" t="s">
        <v>406</v>
      </c>
      <c r="C240" s="553"/>
      <c r="D240" s="750">
        <f t="shared" si="61"/>
        <v>0</v>
      </c>
      <c r="E240" s="750">
        <f t="shared" si="62"/>
        <v>0</v>
      </c>
      <c r="F240" s="750">
        <f t="shared" si="63"/>
        <v>0</v>
      </c>
      <c r="G240" s="750">
        <f t="shared" si="64"/>
        <v>0</v>
      </c>
      <c r="H240" s="750">
        <f t="shared" si="65"/>
        <v>0</v>
      </c>
      <c r="I240" s="750">
        <f t="shared" si="66"/>
        <v>0</v>
      </c>
      <c r="J240" s="1121">
        <f t="shared" si="67"/>
        <v>0</v>
      </c>
      <c r="K240" s="616"/>
    </row>
    <row r="241" spans="1:11" s="347" customFormat="1" x14ac:dyDescent="0.25">
      <c r="A241" s="1090"/>
      <c r="B241" s="807" t="s">
        <v>407</v>
      </c>
      <c r="C241" s="553"/>
      <c r="D241" s="750">
        <f t="shared" si="61"/>
        <v>0</v>
      </c>
      <c r="E241" s="750">
        <f t="shared" si="62"/>
        <v>0</v>
      </c>
      <c r="F241" s="750">
        <f t="shared" si="63"/>
        <v>0</v>
      </c>
      <c r="G241" s="750">
        <f t="shared" si="64"/>
        <v>0</v>
      </c>
      <c r="H241" s="750">
        <f t="shared" si="65"/>
        <v>0</v>
      </c>
      <c r="I241" s="750">
        <f t="shared" si="66"/>
        <v>0</v>
      </c>
      <c r="J241" s="1121">
        <f t="shared" si="67"/>
        <v>0</v>
      </c>
      <c r="K241" s="616"/>
    </row>
    <row r="242" spans="1:11" x14ac:dyDescent="0.25">
      <c r="A242" s="1090">
        <v>32</v>
      </c>
      <c r="B242" s="807" t="s">
        <v>408</v>
      </c>
      <c r="C242" s="553"/>
      <c r="D242" s="750">
        <f t="shared" si="61"/>
        <v>0</v>
      </c>
      <c r="E242" s="750">
        <f t="shared" si="62"/>
        <v>0</v>
      </c>
      <c r="F242" s="750">
        <f t="shared" si="63"/>
        <v>0</v>
      </c>
      <c r="G242" s="750">
        <f t="shared" si="64"/>
        <v>0</v>
      </c>
      <c r="H242" s="750">
        <f t="shared" si="65"/>
        <v>0</v>
      </c>
      <c r="I242" s="750">
        <f t="shared" si="66"/>
        <v>0</v>
      </c>
      <c r="J242" s="1121">
        <f t="shared" si="67"/>
        <v>0</v>
      </c>
      <c r="K242" s="346"/>
    </row>
    <row r="243" spans="1:11" x14ac:dyDescent="0.25">
      <c r="A243" s="1090">
        <v>33</v>
      </c>
      <c r="B243" s="807" t="s">
        <v>409</v>
      </c>
      <c r="C243" s="553"/>
      <c r="D243" s="750">
        <f t="shared" si="61"/>
        <v>0</v>
      </c>
      <c r="E243" s="750">
        <f t="shared" si="62"/>
        <v>0</v>
      </c>
      <c r="F243" s="750">
        <f t="shared" si="63"/>
        <v>0</v>
      </c>
      <c r="G243" s="750">
        <f t="shared" si="64"/>
        <v>0</v>
      </c>
      <c r="H243" s="750">
        <f t="shared" si="65"/>
        <v>0</v>
      </c>
      <c r="I243" s="750">
        <f t="shared" si="66"/>
        <v>0</v>
      </c>
      <c r="J243" s="1121">
        <f t="shared" si="67"/>
        <v>0</v>
      </c>
      <c r="K243" s="346"/>
    </row>
    <row r="244" spans="1:11" x14ac:dyDescent="0.25">
      <c r="A244" s="1090">
        <v>34</v>
      </c>
      <c r="B244" s="807" t="s">
        <v>410</v>
      </c>
      <c r="C244" s="553"/>
      <c r="D244" s="750">
        <f t="shared" si="61"/>
        <v>0</v>
      </c>
      <c r="E244" s="750">
        <f t="shared" si="62"/>
        <v>0</v>
      </c>
      <c r="F244" s="750">
        <f t="shared" si="63"/>
        <v>0</v>
      </c>
      <c r="G244" s="750">
        <f t="shared" si="64"/>
        <v>0</v>
      </c>
      <c r="H244" s="750">
        <f t="shared" si="65"/>
        <v>0</v>
      </c>
      <c r="I244" s="750">
        <f t="shared" si="66"/>
        <v>0</v>
      </c>
      <c r="J244" s="1121">
        <f t="shared" si="67"/>
        <v>0</v>
      </c>
      <c r="K244" s="346"/>
    </row>
    <row r="245" spans="1:11" x14ac:dyDescent="0.25">
      <c r="A245" s="1090">
        <v>35</v>
      </c>
      <c r="B245" s="1124" t="s">
        <v>822</v>
      </c>
      <c r="C245" s="705" t="str">
        <f>C$54</f>
        <v>(Specify here)</v>
      </c>
      <c r="D245" s="750">
        <f t="shared" si="61"/>
        <v>0</v>
      </c>
      <c r="E245" s="750">
        <f t="shared" si="62"/>
        <v>0</v>
      </c>
      <c r="F245" s="750">
        <f t="shared" si="63"/>
        <v>0</v>
      </c>
      <c r="G245" s="750">
        <f t="shared" si="64"/>
        <v>0</v>
      </c>
      <c r="H245" s="750">
        <f t="shared" si="65"/>
        <v>0</v>
      </c>
      <c r="I245" s="750">
        <f t="shared" si="66"/>
        <v>0</v>
      </c>
      <c r="J245" s="1121">
        <f t="shared" si="67"/>
        <v>0</v>
      </c>
      <c r="K245" s="346"/>
    </row>
    <row r="246" spans="1:11" x14ac:dyDescent="0.25">
      <c r="A246" s="1093"/>
      <c r="B246" s="806" t="s">
        <v>804</v>
      </c>
      <c r="C246" s="593"/>
      <c r="D246" s="752">
        <f>SUM(D238:D245)</f>
        <v>0</v>
      </c>
      <c r="E246" s="752">
        <f t="shared" ref="E246:J246" si="68">SUM(E238:E245)</f>
        <v>0</v>
      </c>
      <c r="F246" s="752">
        <f t="shared" si="68"/>
        <v>0</v>
      </c>
      <c r="G246" s="752">
        <f t="shared" si="68"/>
        <v>0</v>
      </c>
      <c r="H246" s="752">
        <f t="shared" si="68"/>
        <v>0</v>
      </c>
      <c r="I246" s="752">
        <f t="shared" si="68"/>
        <v>0</v>
      </c>
      <c r="J246" s="753">
        <f t="shared" si="68"/>
        <v>0</v>
      </c>
      <c r="K246" s="346"/>
    </row>
    <row r="247" spans="1:11" x14ac:dyDescent="0.25">
      <c r="A247" s="1094"/>
      <c r="B247" s="812" t="s">
        <v>748</v>
      </c>
      <c r="C247" s="596"/>
      <c r="D247" s="752"/>
      <c r="E247" s="752"/>
      <c r="F247" s="752"/>
      <c r="G247" s="752"/>
      <c r="H247" s="752"/>
      <c r="I247" s="752"/>
      <c r="J247" s="1125"/>
      <c r="K247" s="346"/>
    </row>
    <row r="248" spans="1:11" x14ac:dyDescent="0.25">
      <c r="A248" s="1095">
        <v>40</v>
      </c>
      <c r="B248" s="802" t="s">
        <v>882</v>
      </c>
      <c r="C248" s="546"/>
      <c r="D248" s="750">
        <f t="shared" ref="D248:D255" si="69">IF(ISERR(ROUND((D$209/D$1138)*D1012,0)),0,ROUND((D$209/D$1138)*D1012,0))</f>
        <v>0</v>
      </c>
      <c r="E248" s="750">
        <f t="shared" ref="E248:E255" si="70">IF(ISERR(ROUND((E$210/E$1138)*E1012,0)),0,ROUND((E$210/E$1138)*E1012,0))</f>
        <v>0</v>
      </c>
      <c r="F248" s="750">
        <f t="shared" ref="F248:F255" si="71">IF(ISERR(ROUND((F$211/F$1138)*F1012,0)),0,ROUND((F$211/F$1138)*F1012,0))</f>
        <v>0</v>
      </c>
      <c r="G248" s="755">
        <f t="shared" ref="G248:G255" si="72">IF(ISERR(ROUND((G$212/G$1138)*G1012,0)),0,ROUND((G$212/G$1138)*G1012,0))</f>
        <v>0</v>
      </c>
      <c r="H248" s="755">
        <f t="shared" ref="H248:H255" si="73">IF(ISERR(ROUND((H$213/H$1138)*H1012,0)),0,ROUND((H$213/H$1138)*H1012,0))</f>
        <v>0</v>
      </c>
      <c r="I248" s="755">
        <f t="shared" ref="I248:I255" si="74">IF(ISERR(ROUND((I$214/I$1138)*H1012,0)),0,ROUND((I$214/I$1138)*H1012,0))</f>
        <v>0</v>
      </c>
      <c r="J248" s="1120">
        <f t="shared" ref="J248:J255" si="75">IF(ISERR(ROUND((J$215/J$1138)*J1012,0)),0,ROUND((J$215/J$1138)*J1012,0))</f>
        <v>0</v>
      </c>
      <c r="K248" s="346"/>
    </row>
    <row r="249" spans="1:11" x14ac:dyDescent="0.25">
      <c r="A249" s="1095">
        <v>41</v>
      </c>
      <c r="B249" s="802" t="s">
        <v>883</v>
      </c>
      <c r="C249" s="546"/>
      <c r="D249" s="750">
        <f t="shared" si="69"/>
        <v>0</v>
      </c>
      <c r="E249" s="750">
        <f t="shared" si="70"/>
        <v>0</v>
      </c>
      <c r="F249" s="750">
        <f t="shared" si="71"/>
        <v>0</v>
      </c>
      <c r="G249" s="755">
        <f t="shared" si="72"/>
        <v>0</v>
      </c>
      <c r="H249" s="755">
        <f t="shared" si="73"/>
        <v>0</v>
      </c>
      <c r="I249" s="755">
        <f t="shared" si="74"/>
        <v>0</v>
      </c>
      <c r="J249" s="1120">
        <f t="shared" si="75"/>
        <v>0</v>
      </c>
      <c r="K249" s="346"/>
    </row>
    <row r="250" spans="1:11" x14ac:dyDescent="0.25">
      <c r="A250" s="1045">
        <v>42</v>
      </c>
      <c r="B250" s="457" t="s">
        <v>884</v>
      </c>
      <c r="C250" s="705" t="str">
        <f>C$59</f>
        <v>(Specify here)</v>
      </c>
      <c r="D250" s="1158">
        <f t="shared" si="69"/>
        <v>0</v>
      </c>
      <c r="E250" s="750">
        <f t="shared" si="70"/>
        <v>0</v>
      </c>
      <c r="F250" s="750">
        <f t="shared" si="71"/>
        <v>0</v>
      </c>
      <c r="G250" s="755">
        <f t="shared" si="72"/>
        <v>0</v>
      </c>
      <c r="H250" s="755">
        <f t="shared" si="73"/>
        <v>0</v>
      </c>
      <c r="I250" s="755">
        <f t="shared" si="74"/>
        <v>0</v>
      </c>
      <c r="J250" s="1120">
        <f t="shared" si="75"/>
        <v>0</v>
      </c>
      <c r="K250" s="346"/>
    </row>
    <row r="251" spans="1:11" x14ac:dyDescent="0.25">
      <c r="A251" s="1095">
        <v>43</v>
      </c>
      <c r="B251" s="802" t="s">
        <v>416</v>
      </c>
      <c r="C251" s="550"/>
      <c r="D251" s="750">
        <f t="shared" si="69"/>
        <v>0</v>
      </c>
      <c r="E251" s="750">
        <f t="shared" si="70"/>
        <v>0</v>
      </c>
      <c r="F251" s="750">
        <f t="shared" si="71"/>
        <v>0</v>
      </c>
      <c r="G251" s="755">
        <f t="shared" si="72"/>
        <v>0</v>
      </c>
      <c r="H251" s="755">
        <f t="shared" si="73"/>
        <v>0</v>
      </c>
      <c r="I251" s="755">
        <f t="shared" si="74"/>
        <v>0</v>
      </c>
      <c r="J251" s="1120">
        <f t="shared" si="75"/>
        <v>0</v>
      </c>
      <c r="K251" s="346"/>
    </row>
    <row r="252" spans="1:11" x14ac:dyDescent="0.25">
      <c r="A252" s="1045">
        <v>44</v>
      </c>
      <c r="B252" s="814" t="s">
        <v>885</v>
      </c>
      <c r="C252" s="545"/>
      <c r="D252" s="750">
        <f t="shared" si="69"/>
        <v>0</v>
      </c>
      <c r="E252" s="750">
        <f t="shared" si="70"/>
        <v>0</v>
      </c>
      <c r="F252" s="750">
        <f t="shared" si="71"/>
        <v>0</v>
      </c>
      <c r="G252" s="755">
        <f t="shared" si="72"/>
        <v>0</v>
      </c>
      <c r="H252" s="755">
        <f t="shared" si="73"/>
        <v>0</v>
      </c>
      <c r="I252" s="755">
        <f t="shared" si="74"/>
        <v>0</v>
      </c>
      <c r="J252" s="1120">
        <f t="shared" si="75"/>
        <v>0</v>
      </c>
      <c r="K252" s="346"/>
    </row>
    <row r="253" spans="1:11" x14ac:dyDescent="0.25">
      <c r="A253" s="1045"/>
      <c r="B253" s="814" t="s">
        <v>778</v>
      </c>
      <c r="C253" s="545"/>
      <c r="D253" s="750">
        <f t="shared" si="69"/>
        <v>0</v>
      </c>
      <c r="E253" s="750">
        <f t="shared" si="70"/>
        <v>0</v>
      </c>
      <c r="F253" s="750">
        <f t="shared" si="71"/>
        <v>0</v>
      </c>
      <c r="G253" s="755">
        <f t="shared" si="72"/>
        <v>0</v>
      </c>
      <c r="H253" s="755">
        <f t="shared" si="73"/>
        <v>0</v>
      </c>
      <c r="I253" s="755">
        <f t="shared" si="74"/>
        <v>0</v>
      </c>
      <c r="J253" s="1120">
        <f t="shared" si="75"/>
        <v>0</v>
      </c>
      <c r="K253" s="346"/>
    </row>
    <row r="254" spans="1:11" x14ac:dyDescent="0.25">
      <c r="A254" s="1095">
        <v>45</v>
      </c>
      <c r="B254" s="815" t="s">
        <v>886</v>
      </c>
      <c r="C254" s="547"/>
      <c r="D254" s="750">
        <f t="shared" si="69"/>
        <v>0</v>
      </c>
      <c r="E254" s="750">
        <f t="shared" si="70"/>
        <v>0</v>
      </c>
      <c r="F254" s="750">
        <f t="shared" si="71"/>
        <v>0</v>
      </c>
      <c r="G254" s="755">
        <f t="shared" si="72"/>
        <v>0</v>
      </c>
      <c r="H254" s="755">
        <f t="shared" si="73"/>
        <v>0</v>
      </c>
      <c r="I254" s="755">
        <f t="shared" si="74"/>
        <v>0</v>
      </c>
      <c r="J254" s="1120">
        <f t="shared" si="75"/>
        <v>0</v>
      </c>
      <c r="K254" s="346"/>
    </row>
    <row r="255" spans="1:11" x14ac:dyDescent="0.25">
      <c r="A255" s="1078">
        <v>46</v>
      </c>
      <c r="B255" s="1377" t="s">
        <v>417</v>
      </c>
      <c r="C255" s="705" t="str">
        <f>'5'!C$71</f>
        <v>(Specify here)</v>
      </c>
      <c r="D255" s="1122">
        <f t="shared" si="69"/>
        <v>0</v>
      </c>
      <c r="E255" s="1122">
        <f t="shared" si="70"/>
        <v>0</v>
      </c>
      <c r="F255" s="1122">
        <f t="shared" si="71"/>
        <v>0</v>
      </c>
      <c r="G255" s="1126">
        <f t="shared" si="72"/>
        <v>0</v>
      </c>
      <c r="H255" s="1126">
        <f t="shared" si="73"/>
        <v>0</v>
      </c>
      <c r="I255" s="1126">
        <f t="shared" si="74"/>
        <v>0</v>
      </c>
      <c r="J255" s="1127">
        <f t="shared" si="75"/>
        <v>0</v>
      </c>
      <c r="K255" s="346"/>
    </row>
    <row r="256" spans="1:11" x14ac:dyDescent="0.25">
      <c r="A256" s="827" t="s">
        <v>419</v>
      </c>
      <c r="B256" s="1109"/>
      <c r="C256" s="351"/>
      <c r="D256" s="351"/>
      <c r="E256" s="351"/>
      <c r="F256" s="351"/>
      <c r="G256" s="351"/>
      <c r="H256" s="351"/>
      <c r="I256" s="351"/>
      <c r="J256" s="351"/>
      <c r="K256" s="154"/>
    </row>
    <row r="257" spans="1:11" x14ac:dyDescent="0.25">
      <c r="A257" s="821" t="s">
        <v>900</v>
      </c>
      <c r="K257" s="154"/>
    </row>
    <row r="258" spans="1:11" x14ac:dyDescent="0.25">
      <c r="A258" s="828" t="s">
        <v>422</v>
      </c>
      <c r="K258" s="154"/>
    </row>
    <row r="259" spans="1:11" ht="15.6" x14ac:dyDescent="0.3">
      <c r="A259" s="819" t="s">
        <v>663</v>
      </c>
      <c r="B259" s="820"/>
      <c r="C259" s="620"/>
      <c r="D259" s="621"/>
      <c r="E259" s="620"/>
      <c r="F259" s="620"/>
      <c r="G259" s="620"/>
      <c r="H259" s="620"/>
      <c r="I259" s="620"/>
      <c r="J259" s="618" t="s">
        <v>664</v>
      </c>
      <c r="K259" s="154"/>
    </row>
    <row r="260" spans="1:11" ht="15.6" x14ac:dyDescent="0.3">
      <c r="A260" s="819"/>
      <c r="B260" s="819"/>
      <c r="C260" s="155"/>
      <c r="D260" s="155"/>
      <c r="E260" s="155"/>
      <c r="F260" s="155"/>
      <c r="G260" s="155"/>
      <c r="H260" s="155"/>
      <c r="J260" s="619" t="s">
        <v>693</v>
      </c>
      <c r="K260" s="154"/>
    </row>
    <row r="261" spans="1:11" x14ac:dyDescent="0.25">
      <c r="K261" s="154"/>
    </row>
    <row r="262" spans="1:11" x14ac:dyDescent="0.25">
      <c r="A262" s="821" t="s">
        <v>363</v>
      </c>
      <c r="E262" s="153" t="s">
        <v>451</v>
      </c>
      <c r="I262" s="153" t="s">
        <v>365</v>
      </c>
      <c r="K262" s="154"/>
    </row>
    <row r="263" spans="1:11" x14ac:dyDescent="0.25">
      <c r="B263" s="821" t="str">
        <f>'1_1A'!$B$7</f>
        <v>Enter Hospital Name Here</v>
      </c>
      <c r="F263" s="153" t="str">
        <f>'1_1A'!$H$7</f>
        <v>Enter Provider Number Here</v>
      </c>
      <c r="J263" s="735" t="str">
        <f>'1_1A'!$P$7</f>
        <v>Enter FYE Here</v>
      </c>
      <c r="K263" s="154"/>
    </row>
    <row r="264" spans="1:11" x14ac:dyDescent="0.25">
      <c r="A264" s="1110"/>
      <c r="B264" s="1111"/>
      <c r="C264" s="1112"/>
      <c r="D264" s="1113"/>
      <c r="E264" s="1114" t="s">
        <v>682</v>
      </c>
      <c r="F264" s="1113"/>
      <c r="G264" s="1114" t="s">
        <v>367</v>
      </c>
      <c r="H264" s="1114" t="s">
        <v>367</v>
      </c>
      <c r="I264" s="1114" t="s">
        <v>367</v>
      </c>
      <c r="J264" s="1115" t="s">
        <v>367</v>
      </c>
      <c r="K264" s="346"/>
    </row>
    <row r="265" spans="1:11" x14ac:dyDescent="0.25">
      <c r="A265" s="1116"/>
      <c r="B265" s="824" t="s">
        <v>484</v>
      </c>
      <c r="C265" s="1117"/>
      <c r="D265" s="161" t="s">
        <v>684</v>
      </c>
      <c r="E265" s="161" t="s">
        <v>685</v>
      </c>
      <c r="F265" s="161" t="s">
        <v>495</v>
      </c>
      <c r="G265" s="161" t="s">
        <v>496</v>
      </c>
      <c r="H265" s="161" t="s">
        <v>497</v>
      </c>
      <c r="I265" s="161" t="s">
        <v>683</v>
      </c>
      <c r="J265" s="1118" t="s">
        <v>686</v>
      </c>
      <c r="K265" s="346"/>
    </row>
    <row r="266" spans="1:11" x14ac:dyDescent="0.25">
      <c r="A266" s="1116"/>
      <c r="B266" s="825"/>
      <c r="C266" s="350"/>
      <c r="D266" s="161" t="s">
        <v>688</v>
      </c>
      <c r="E266" s="161" t="s">
        <v>689</v>
      </c>
      <c r="F266" s="161" t="s">
        <v>367</v>
      </c>
      <c r="G266" s="161" t="s">
        <v>367</v>
      </c>
      <c r="H266" s="161" t="s">
        <v>367</v>
      </c>
      <c r="I266" s="161" t="s">
        <v>690</v>
      </c>
      <c r="J266" s="1118" t="s">
        <v>691</v>
      </c>
      <c r="K266" s="346"/>
    </row>
    <row r="267" spans="1:11" x14ac:dyDescent="0.25">
      <c r="A267" s="1116"/>
      <c r="B267" s="825"/>
      <c r="C267" s="346"/>
      <c r="D267" s="161">
        <v>7</v>
      </c>
      <c r="E267" s="161">
        <v>8</v>
      </c>
      <c r="F267" s="161">
        <v>9</v>
      </c>
      <c r="G267" s="161">
        <v>10</v>
      </c>
      <c r="H267" s="161">
        <v>11</v>
      </c>
      <c r="I267" s="161">
        <v>12</v>
      </c>
      <c r="J267" s="1118">
        <v>13</v>
      </c>
      <c r="K267" s="346"/>
    </row>
    <row r="268" spans="1:11" x14ac:dyDescent="0.25">
      <c r="A268" s="1075"/>
      <c r="B268" s="801" t="s">
        <v>511</v>
      </c>
      <c r="C268" s="587"/>
      <c r="D268" s="603"/>
      <c r="E268" s="603"/>
      <c r="F268" s="603"/>
      <c r="G268" s="603"/>
      <c r="H268" s="603"/>
      <c r="I268" s="603"/>
      <c r="J268" s="1119"/>
      <c r="K268" s="346"/>
    </row>
    <row r="269" spans="1:11" x14ac:dyDescent="0.25">
      <c r="A269" s="1045">
        <v>50</v>
      </c>
      <c r="B269" s="815" t="s">
        <v>749</v>
      </c>
      <c r="C269" s="547"/>
      <c r="D269" s="755">
        <f t="shared" ref="D269:D294" si="76">IF(ISERR(ROUND((D$209/D$1138)*D1034,0)),0,ROUND((D$209/D$1138)*D1034,0))</f>
        <v>0</v>
      </c>
      <c r="E269" s="750">
        <f t="shared" ref="E269:E294" si="77">IF(ISERR(ROUND((E$210/E$1138)*E1034,0)),0,ROUND((E$210/E$1138)*E1034,0))</f>
        <v>0</v>
      </c>
      <c r="F269" s="755">
        <f t="shared" ref="F269:F294" si="78">IF(ISERR(ROUND((F$211/F$1138)*F1034,0)),0,ROUND((F$211/F$1138)*F1034,0))</f>
        <v>0</v>
      </c>
      <c r="G269" s="755">
        <f t="shared" ref="G269:G294" si="79">IF(ISERR(ROUND((G$212/G$1138)*G1034,0)),0,ROUND((G$212/G$1138)*G1034,0))</f>
        <v>0</v>
      </c>
      <c r="H269" s="755">
        <f t="shared" ref="H269:H294" si="80">IF(ISERR(ROUND((H$213/H$1138)*H1034,0)),0,ROUND((H$213/H$1138)*H1034,0))</f>
        <v>0</v>
      </c>
      <c r="I269" s="755">
        <f t="shared" ref="I269:I294" si="81">IF(ISERR(ROUND((I$214/I$1138)*I1034,0)),0,ROUND((I$214/I$1138)*I1034,0))</f>
        <v>0</v>
      </c>
      <c r="J269" s="1120">
        <f t="shared" ref="J269:J294" si="82">IF(ISERR(ROUND((J$215/J$1138)*J1034,0)),0,ROUND((J$215/J$1138)*J1034,0))</f>
        <v>0</v>
      </c>
      <c r="K269" s="346"/>
    </row>
    <row r="270" spans="1:11" x14ac:dyDescent="0.25">
      <c r="A270" s="1045">
        <v>51</v>
      </c>
      <c r="B270" s="815" t="s">
        <v>750</v>
      </c>
      <c r="C270" s="547"/>
      <c r="D270" s="755">
        <f t="shared" si="76"/>
        <v>0</v>
      </c>
      <c r="E270" s="750">
        <f t="shared" si="77"/>
        <v>0</v>
      </c>
      <c r="F270" s="755">
        <f t="shared" si="78"/>
        <v>0</v>
      </c>
      <c r="G270" s="755">
        <f t="shared" si="79"/>
        <v>0</v>
      </c>
      <c r="H270" s="755">
        <f t="shared" si="80"/>
        <v>0</v>
      </c>
      <c r="I270" s="755">
        <f t="shared" si="81"/>
        <v>0</v>
      </c>
      <c r="J270" s="1120">
        <f t="shared" si="82"/>
        <v>0</v>
      </c>
      <c r="K270" s="346"/>
    </row>
    <row r="271" spans="1:11" x14ac:dyDescent="0.25">
      <c r="A271" s="1095">
        <v>52</v>
      </c>
      <c r="B271" s="457" t="s">
        <v>512</v>
      </c>
      <c r="C271" s="548"/>
      <c r="D271" s="755">
        <f t="shared" si="76"/>
        <v>0</v>
      </c>
      <c r="E271" s="750">
        <f t="shared" si="77"/>
        <v>0</v>
      </c>
      <c r="F271" s="755">
        <f t="shared" si="78"/>
        <v>0</v>
      </c>
      <c r="G271" s="755">
        <f t="shared" si="79"/>
        <v>0</v>
      </c>
      <c r="H271" s="755">
        <f t="shared" si="80"/>
        <v>0</v>
      </c>
      <c r="I271" s="755">
        <f t="shared" si="81"/>
        <v>0</v>
      </c>
      <c r="J271" s="1120">
        <f t="shared" si="82"/>
        <v>0</v>
      </c>
      <c r="K271" s="346"/>
    </row>
    <row r="272" spans="1:11" x14ac:dyDescent="0.25">
      <c r="A272" s="1045">
        <f>A271+1</f>
        <v>53</v>
      </c>
      <c r="B272" s="457" t="s">
        <v>513</v>
      </c>
      <c r="C272" s="548"/>
      <c r="D272" s="755">
        <f t="shared" si="76"/>
        <v>0</v>
      </c>
      <c r="E272" s="750">
        <f t="shared" si="77"/>
        <v>0</v>
      </c>
      <c r="F272" s="755">
        <f t="shared" si="78"/>
        <v>0</v>
      </c>
      <c r="G272" s="755">
        <f t="shared" si="79"/>
        <v>0</v>
      </c>
      <c r="H272" s="755">
        <f t="shared" si="80"/>
        <v>0</v>
      </c>
      <c r="I272" s="755">
        <f t="shared" si="81"/>
        <v>0</v>
      </c>
      <c r="J272" s="1120">
        <f t="shared" si="82"/>
        <v>0</v>
      </c>
      <c r="K272" s="346"/>
    </row>
    <row r="273" spans="1:11" x14ac:dyDescent="0.25">
      <c r="A273" s="1045">
        <f t="shared" ref="A273:A295" si="83">A272+1</f>
        <v>54</v>
      </c>
      <c r="B273" s="457" t="s">
        <v>514</v>
      </c>
      <c r="C273" s="548"/>
      <c r="D273" s="755">
        <f t="shared" si="76"/>
        <v>0</v>
      </c>
      <c r="E273" s="750">
        <f t="shared" si="77"/>
        <v>0</v>
      </c>
      <c r="F273" s="755">
        <f t="shared" si="78"/>
        <v>0</v>
      </c>
      <c r="G273" s="755">
        <f t="shared" si="79"/>
        <v>0</v>
      </c>
      <c r="H273" s="755">
        <f t="shared" si="80"/>
        <v>0</v>
      </c>
      <c r="I273" s="755">
        <f t="shared" si="81"/>
        <v>0</v>
      </c>
      <c r="J273" s="1120">
        <f t="shared" si="82"/>
        <v>0</v>
      </c>
      <c r="K273" s="346"/>
    </row>
    <row r="274" spans="1:11" x14ac:dyDescent="0.25">
      <c r="A274" s="1045">
        <f t="shared" si="83"/>
        <v>55</v>
      </c>
      <c r="B274" s="457" t="s">
        <v>515</v>
      </c>
      <c r="C274" s="548"/>
      <c r="D274" s="755">
        <f t="shared" si="76"/>
        <v>0</v>
      </c>
      <c r="E274" s="750">
        <f t="shared" si="77"/>
        <v>0</v>
      </c>
      <c r="F274" s="755">
        <f t="shared" si="78"/>
        <v>0</v>
      </c>
      <c r="G274" s="755">
        <f t="shared" si="79"/>
        <v>0</v>
      </c>
      <c r="H274" s="755">
        <f t="shared" si="80"/>
        <v>0</v>
      </c>
      <c r="I274" s="755">
        <f t="shared" si="81"/>
        <v>0</v>
      </c>
      <c r="J274" s="1120">
        <f t="shared" si="82"/>
        <v>0</v>
      </c>
      <c r="K274" s="346"/>
    </row>
    <row r="275" spans="1:11" x14ac:dyDescent="0.25">
      <c r="A275" s="1045">
        <f t="shared" si="83"/>
        <v>56</v>
      </c>
      <c r="B275" s="815" t="s">
        <v>751</v>
      </c>
      <c r="C275" s="547"/>
      <c r="D275" s="755">
        <f t="shared" si="76"/>
        <v>0</v>
      </c>
      <c r="E275" s="750">
        <f t="shared" si="77"/>
        <v>0</v>
      </c>
      <c r="F275" s="755">
        <f t="shared" si="78"/>
        <v>0</v>
      </c>
      <c r="G275" s="755">
        <f t="shared" si="79"/>
        <v>0</v>
      </c>
      <c r="H275" s="755">
        <f t="shared" si="80"/>
        <v>0</v>
      </c>
      <c r="I275" s="755">
        <f t="shared" si="81"/>
        <v>0</v>
      </c>
      <c r="J275" s="1120">
        <f t="shared" si="82"/>
        <v>0</v>
      </c>
      <c r="K275" s="346"/>
    </row>
    <row r="276" spans="1:11" x14ac:dyDescent="0.25">
      <c r="A276" s="1045">
        <f t="shared" si="83"/>
        <v>57</v>
      </c>
      <c r="B276" s="815" t="s">
        <v>768</v>
      </c>
      <c r="C276" s="547"/>
      <c r="D276" s="755">
        <f t="shared" si="76"/>
        <v>0</v>
      </c>
      <c r="E276" s="750">
        <f t="shared" si="77"/>
        <v>0</v>
      </c>
      <c r="F276" s="755">
        <f t="shared" si="78"/>
        <v>0</v>
      </c>
      <c r="G276" s="755">
        <f t="shared" si="79"/>
        <v>0</v>
      </c>
      <c r="H276" s="755">
        <f t="shared" si="80"/>
        <v>0</v>
      </c>
      <c r="I276" s="755">
        <f t="shared" si="81"/>
        <v>0</v>
      </c>
      <c r="J276" s="1120">
        <f t="shared" si="82"/>
        <v>0</v>
      </c>
      <c r="K276" s="346"/>
    </row>
    <row r="277" spans="1:11" x14ac:dyDescent="0.25">
      <c r="A277" s="1045">
        <f t="shared" si="83"/>
        <v>58</v>
      </c>
      <c r="B277" s="815" t="s">
        <v>752</v>
      </c>
      <c r="C277" s="547"/>
      <c r="D277" s="755">
        <f t="shared" si="76"/>
        <v>0</v>
      </c>
      <c r="E277" s="750">
        <f t="shared" si="77"/>
        <v>0</v>
      </c>
      <c r="F277" s="755">
        <f t="shared" si="78"/>
        <v>0</v>
      </c>
      <c r="G277" s="755">
        <f t="shared" si="79"/>
        <v>0</v>
      </c>
      <c r="H277" s="755">
        <f t="shared" si="80"/>
        <v>0</v>
      </c>
      <c r="I277" s="755">
        <f t="shared" si="81"/>
        <v>0</v>
      </c>
      <c r="J277" s="1120">
        <f t="shared" si="82"/>
        <v>0</v>
      </c>
      <c r="K277" s="346"/>
    </row>
    <row r="278" spans="1:11" x14ac:dyDescent="0.25">
      <c r="A278" s="1045">
        <f t="shared" si="83"/>
        <v>59</v>
      </c>
      <c r="B278" s="815" t="s">
        <v>769</v>
      </c>
      <c r="C278" s="547"/>
      <c r="D278" s="755">
        <f t="shared" si="76"/>
        <v>0</v>
      </c>
      <c r="E278" s="750">
        <f t="shared" si="77"/>
        <v>0</v>
      </c>
      <c r="F278" s="755">
        <f t="shared" si="78"/>
        <v>0</v>
      </c>
      <c r="G278" s="755">
        <f t="shared" si="79"/>
        <v>0</v>
      </c>
      <c r="H278" s="755">
        <f t="shared" si="80"/>
        <v>0</v>
      </c>
      <c r="I278" s="755">
        <f t="shared" si="81"/>
        <v>0</v>
      </c>
      <c r="J278" s="1120">
        <f t="shared" si="82"/>
        <v>0</v>
      </c>
      <c r="K278" s="346"/>
    </row>
    <row r="279" spans="1:11" x14ac:dyDescent="0.25">
      <c r="A279" s="1045">
        <f t="shared" si="83"/>
        <v>60</v>
      </c>
      <c r="B279" s="815" t="s">
        <v>516</v>
      </c>
      <c r="C279" s="547"/>
      <c r="D279" s="755">
        <f t="shared" si="76"/>
        <v>0</v>
      </c>
      <c r="E279" s="750">
        <f t="shared" si="77"/>
        <v>0</v>
      </c>
      <c r="F279" s="755">
        <f t="shared" si="78"/>
        <v>0</v>
      </c>
      <c r="G279" s="755">
        <f t="shared" si="79"/>
        <v>0</v>
      </c>
      <c r="H279" s="755">
        <f t="shared" si="80"/>
        <v>0</v>
      </c>
      <c r="I279" s="755">
        <f t="shared" si="81"/>
        <v>0</v>
      </c>
      <c r="J279" s="1120">
        <f t="shared" si="82"/>
        <v>0</v>
      </c>
      <c r="K279" s="346"/>
    </row>
    <row r="280" spans="1:11" x14ac:dyDescent="0.25">
      <c r="A280" s="1045">
        <f t="shared" si="83"/>
        <v>61</v>
      </c>
      <c r="B280" s="457" t="s">
        <v>517</v>
      </c>
      <c r="C280" s="548"/>
      <c r="D280" s="755">
        <f t="shared" si="76"/>
        <v>0</v>
      </c>
      <c r="E280" s="750">
        <f t="shared" si="77"/>
        <v>0</v>
      </c>
      <c r="F280" s="755">
        <f t="shared" si="78"/>
        <v>0</v>
      </c>
      <c r="G280" s="755">
        <f t="shared" si="79"/>
        <v>0</v>
      </c>
      <c r="H280" s="755">
        <f t="shared" si="80"/>
        <v>0</v>
      </c>
      <c r="I280" s="755">
        <f t="shared" si="81"/>
        <v>0</v>
      </c>
      <c r="J280" s="1120">
        <f t="shared" si="82"/>
        <v>0</v>
      </c>
      <c r="K280" s="346"/>
    </row>
    <row r="281" spans="1:11" x14ac:dyDescent="0.25">
      <c r="A281" s="1045">
        <f t="shared" si="83"/>
        <v>62</v>
      </c>
      <c r="B281" s="457" t="s">
        <v>518</v>
      </c>
      <c r="C281" s="548"/>
      <c r="D281" s="755">
        <f t="shared" si="76"/>
        <v>0</v>
      </c>
      <c r="E281" s="750">
        <f t="shared" si="77"/>
        <v>0</v>
      </c>
      <c r="F281" s="755">
        <f t="shared" si="78"/>
        <v>0</v>
      </c>
      <c r="G281" s="755">
        <f t="shared" si="79"/>
        <v>0</v>
      </c>
      <c r="H281" s="755">
        <f t="shared" si="80"/>
        <v>0</v>
      </c>
      <c r="I281" s="755">
        <f t="shared" si="81"/>
        <v>0</v>
      </c>
      <c r="J281" s="1120">
        <f t="shared" si="82"/>
        <v>0</v>
      </c>
      <c r="K281" s="346"/>
    </row>
    <row r="282" spans="1:11" x14ac:dyDescent="0.25">
      <c r="A282" s="1045">
        <f t="shared" si="83"/>
        <v>63</v>
      </c>
      <c r="B282" s="815" t="s">
        <v>753</v>
      </c>
      <c r="C282" s="547"/>
      <c r="D282" s="755">
        <f t="shared" si="76"/>
        <v>0</v>
      </c>
      <c r="E282" s="750">
        <f t="shared" si="77"/>
        <v>0</v>
      </c>
      <c r="F282" s="755">
        <f t="shared" si="78"/>
        <v>0</v>
      </c>
      <c r="G282" s="755">
        <f t="shared" si="79"/>
        <v>0</v>
      </c>
      <c r="H282" s="755">
        <f t="shared" si="80"/>
        <v>0</v>
      </c>
      <c r="I282" s="755">
        <f t="shared" si="81"/>
        <v>0</v>
      </c>
      <c r="J282" s="1120">
        <f t="shared" si="82"/>
        <v>0</v>
      </c>
      <c r="K282" s="346"/>
    </row>
    <row r="283" spans="1:11" x14ac:dyDescent="0.25">
      <c r="A283" s="1045">
        <f t="shared" si="83"/>
        <v>64</v>
      </c>
      <c r="B283" s="457" t="s">
        <v>519</v>
      </c>
      <c r="C283" s="548"/>
      <c r="D283" s="755">
        <f t="shared" si="76"/>
        <v>0</v>
      </c>
      <c r="E283" s="750">
        <f t="shared" si="77"/>
        <v>0</v>
      </c>
      <c r="F283" s="755">
        <f t="shared" si="78"/>
        <v>0</v>
      </c>
      <c r="G283" s="755">
        <f t="shared" si="79"/>
        <v>0</v>
      </c>
      <c r="H283" s="755">
        <f t="shared" si="80"/>
        <v>0</v>
      </c>
      <c r="I283" s="755">
        <f t="shared" si="81"/>
        <v>0</v>
      </c>
      <c r="J283" s="1120">
        <f t="shared" si="82"/>
        <v>0</v>
      </c>
      <c r="K283" s="346"/>
    </row>
    <row r="284" spans="1:11" x14ac:dyDescent="0.25">
      <c r="A284" s="1045">
        <f t="shared" si="83"/>
        <v>65</v>
      </c>
      <c r="B284" s="457" t="s">
        <v>788</v>
      </c>
      <c r="C284" s="548"/>
      <c r="D284" s="755">
        <f t="shared" si="76"/>
        <v>0</v>
      </c>
      <c r="E284" s="750">
        <f t="shared" si="77"/>
        <v>0</v>
      </c>
      <c r="F284" s="755">
        <f t="shared" si="78"/>
        <v>0</v>
      </c>
      <c r="G284" s="755">
        <f t="shared" si="79"/>
        <v>0</v>
      </c>
      <c r="H284" s="755">
        <f t="shared" si="80"/>
        <v>0</v>
      </c>
      <c r="I284" s="755">
        <f t="shared" si="81"/>
        <v>0</v>
      </c>
      <c r="J284" s="1120">
        <f t="shared" si="82"/>
        <v>0</v>
      </c>
      <c r="K284" s="346"/>
    </row>
    <row r="285" spans="1:11" x14ac:dyDescent="0.25">
      <c r="A285" s="1045">
        <f t="shared" si="83"/>
        <v>66</v>
      </c>
      <c r="B285" s="457" t="s">
        <v>520</v>
      </c>
      <c r="C285" s="548"/>
      <c r="D285" s="755">
        <f t="shared" si="76"/>
        <v>0</v>
      </c>
      <c r="E285" s="750">
        <f t="shared" si="77"/>
        <v>0</v>
      </c>
      <c r="F285" s="755">
        <f t="shared" si="78"/>
        <v>0</v>
      </c>
      <c r="G285" s="755">
        <f t="shared" si="79"/>
        <v>0</v>
      </c>
      <c r="H285" s="755">
        <f t="shared" si="80"/>
        <v>0</v>
      </c>
      <c r="I285" s="755">
        <f t="shared" si="81"/>
        <v>0</v>
      </c>
      <c r="J285" s="1120">
        <f t="shared" si="82"/>
        <v>0</v>
      </c>
      <c r="K285" s="346"/>
    </row>
    <row r="286" spans="1:11" x14ac:dyDescent="0.25">
      <c r="A286" s="1045">
        <f t="shared" si="83"/>
        <v>67</v>
      </c>
      <c r="B286" s="457" t="s">
        <v>521</v>
      </c>
      <c r="C286" s="548"/>
      <c r="D286" s="755">
        <f t="shared" si="76"/>
        <v>0</v>
      </c>
      <c r="E286" s="750">
        <f t="shared" si="77"/>
        <v>0</v>
      </c>
      <c r="F286" s="755">
        <f t="shared" si="78"/>
        <v>0</v>
      </c>
      <c r="G286" s="755">
        <f t="shared" si="79"/>
        <v>0</v>
      </c>
      <c r="H286" s="755">
        <f t="shared" si="80"/>
        <v>0</v>
      </c>
      <c r="I286" s="755">
        <f t="shared" si="81"/>
        <v>0</v>
      </c>
      <c r="J286" s="1120">
        <f t="shared" si="82"/>
        <v>0</v>
      </c>
      <c r="K286" s="346"/>
    </row>
    <row r="287" spans="1:11" x14ac:dyDescent="0.25">
      <c r="A287" s="1045">
        <f t="shared" si="83"/>
        <v>68</v>
      </c>
      <c r="B287" s="815" t="s">
        <v>754</v>
      </c>
      <c r="C287" s="547"/>
      <c r="D287" s="755">
        <f t="shared" si="76"/>
        <v>0</v>
      </c>
      <c r="E287" s="750">
        <f t="shared" si="77"/>
        <v>0</v>
      </c>
      <c r="F287" s="755">
        <f t="shared" si="78"/>
        <v>0</v>
      </c>
      <c r="G287" s="755">
        <f t="shared" si="79"/>
        <v>0</v>
      </c>
      <c r="H287" s="755">
        <f t="shared" si="80"/>
        <v>0</v>
      </c>
      <c r="I287" s="755">
        <f t="shared" si="81"/>
        <v>0</v>
      </c>
      <c r="J287" s="1120">
        <f t="shared" si="82"/>
        <v>0</v>
      </c>
      <c r="K287" s="346"/>
    </row>
    <row r="288" spans="1:11" x14ac:dyDescent="0.25">
      <c r="A288" s="1045">
        <f t="shared" si="83"/>
        <v>69</v>
      </c>
      <c r="B288" s="457" t="s">
        <v>522</v>
      </c>
      <c r="C288" s="548"/>
      <c r="D288" s="755">
        <f t="shared" si="76"/>
        <v>0</v>
      </c>
      <c r="E288" s="750">
        <f t="shared" si="77"/>
        <v>0</v>
      </c>
      <c r="F288" s="755">
        <f t="shared" si="78"/>
        <v>0</v>
      </c>
      <c r="G288" s="755">
        <f t="shared" si="79"/>
        <v>0</v>
      </c>
      <c r="H288" s="755">
        <f t="shared" si="80"/>
        <v>0</v>
      </c>
      <c r="I288" s="755">
        <f t="shared" si="81"/>
        <v>0</v>
      </c>
      <c r="J288" s="1120">
        <f t="shared" si="82"/>
        <v>0</v>
      </c>
      <c r="K288" s="346"/>
    </row>
    <row r="289" spans="1:11" x14ac:dyDescent="0.25">
      <c r="A289" s="1045">
        <f t="shared" si="83"/>
        <v>70</v>
      </c>
      <c r="B289" s="457" t="s">
        <v>523</v>
      </c>
      <c r="C289" s="548"/>
      <c r="D289" s="755">
        <f t="shared" si="76"/>
        <v>0</v>
      </c>
      <c r="E289" s="750">
        <f t="shared" si="77"/>
        <v>0</v>
      </c>
      <c r="F289" s="755">
        <f t="shared" si="78"/>
        <v>0</v>
      </c>
      <c r="G289" s="755">
        <f t="shared" si="79"/>
        <v>0</v>
      </c>
      <c r="H289" s="755">
        <f t="shared" si="80"/>
        <v>0</v>
      </c>
      <c r="I289" s="755">
        <f t="shared" si="81"/>
        <v>0</v>
      </c>
      <c r="J289" s="1120">
        <f t="shared" si="82"/>
        <v>0</v>
      </c>
      <c r="K289" s="346"/>
    </row>
    <row r="290" spans="1:11" x14ac:dyDescent="0.25">
      <c r="A290" s="1045">
        <f t="shared" si="83"/>
        <v>71</v>
      </c>
      <c r="B290" s="457" t="s">
        <v>524</v>
      </c>
      <c r="C290" s="548"/>
      <c r="D290" s="755">
        <f t="shared" si="76"/>
        <v>0</v>
      </c>
      <c r="E290" s="750">
        <f t="shared" si="77"/>
        <v>0</v>
      </c>
      <c r="F290" s="755">
        <f t="shared" si="78"/>
        <v>0</v>
      </c>
      <c r="G290" s="755">
        <f t="shared" si="79"/>
        <v>0</v>
      </c>
      <c r="H290" s="755">
        <f t="shared" si="80"/>
        <v>0</v>
      </c>
      <c r="I290" s="755">
        <f t="shared" si="81"/>
        <v>0</v>
      </c>
      <c r="J290" s="1120">
        <f t="shared" si="82"/>
        <v>0</v>
      </c>
      <c r="K290" s="346"/>
    </row>
    <row r="291" spans="1:11" x14ac:dyDescent="0.25">
      <c r="A291" s="1045">
        <f t="shared" si="83"/>
        <v>72</v>
      </c>
      <c r="B291" s="815" t="s">
        <v>755</v>
      </c>
      <c r="C291" s="547"/>
      <c r="D291" s="755">
        <f t="shared" si="76"/>
        <v>0</v>
      </c>
      <c r="E291" s="750">
        <f t="shared" si="77"/>
        <v>0</v>
      </c>
      <c r="F291" s="755">
        <f t="shared" si="78"/>
        <v>0</v>
      </c>
      <c r="G291" s="755">
        <f t="shared" si="79"/>
        <v>0</v>
      </c>
      <c r="H291" s="755">
        <f t="shared" si="80"/>
        <v>0</v>
      </c>
      <c r="I291" s="755">
        <f t="shared" si="81"/>
        <v>0</v>
      </c>
      <c r="J291" s="1120">
        <f t="shared" si="82"/>
        <v>0</v>
      </c>
      <c r="K291" s="346"/>
    </row>
    <row r="292" spans="1:11" x14ac:dyDescent="0.25">
      <c r="A292" s="1045">
        <f t="shared" si="83"/>
        <v>73</v>
      </c>
      <c r="B292" s="457" t="s">
        <v>525</v>
      </c>
      <c r="C292" s="548"/>
      <c r="D292" s="755">
        <f t="shared" si="76"/>
        <v>0</v>
      </c>
      <c r="E292" s="750">
        <f t="shared" si="77"/>
        <v>0</v>
      </c>
      <c r="F292" s="755">
        <f t="shared" si="78"/>
        <v>0</v>
      </c>
      <c r="G292" s="755">
        <f t="shared" si="79"/>
        <v>0</v>
      </c>
      <c r="H292" s="755">
        <f t="shared" si="80"/>
        <v>0</v>
      </c>
      <c r="I292" s="755">
        <f t="shared" si="81"/>
        <v>0</v>
      </c>
      <c r="J292" s="1120">
        <f t="shared" si="82"/>
        <v>0</v>
      </c>
      <c r="K292" s="346"/>
    </row>
    <row r="293" spans="1:11" x14ac:dyDescent="0.25">
      <c r="A293" s="1045">
        <f t="shared" si="83"/>
        <v>74</v>
      </c>
      <c r="B293" s="457" t="s">
        <v>469</v>
      </c>
      <c r="C293" s="548"/>
      <c r="D293" s="755">
        <f t="shared" si="76"/>
        <v>0</v>
      </c>
      <c r="E293" s="750">
        <f t="shared" si="77"/>
        <v>0</v>
      </c>
      <c r="F293" s="755">
        <f t="shared" si="78"/>
        <v>0</v>
      </c>
      <c r="G293" s="755">
        <f t="shared" si="79"/>
        <v>0</v>
      </c>
      <c r="H293" s="755">
        <f t="shared" si="80"/>
        <v>0</v>
      </c>
      <c r="I293" s="755">
        <f t="shared" si="81"/>
        <v>0</v>
      </c>
      <c r="J293" s="1120">
        <f t="shared" si="82"/>
        <v>0</v>
      </c>
      <c r="K293" s="346"/>
    </row>
    <row r="294" spans="1:11" x14ac:dyDescent="0.25">
      <c r="A294" s="1045">
        <f t="shared" si="83"/>
        <v>75</v>
      </c>
      <c r="B294" s="457" t="s">
        <v>625</v>
      </c>
      <c r="C294" s="548"/>
      <c r="D294" s="755">
        <f t="shared" si="76"/>
        <v>0</v>
      </c>
      <c r="E294" s="750">
        <f t="shared" si="77"/>
        <v>0</v>
      </c>
      <c r="F294" s="755">
        <f t="shared" si="78"/>
        <v>0</v>
      </c>
      <c r="G294" s="755">
        <f t="shared" si="79"/>
        <v>0</v>
      </c>
      <c r="H294" s="755">
        <f t="shared" si="80"/>
        <v>0</v>
      </c>
      <c r="I294" s="755">
        <f t="shared" si="81"/>
        <v>0</v>
      </c>
      <c r="J294" s="1120">
        <f t="shared" si="82"/>
        <v>0</v>
      </c>
      <c r="K294" s="346"/>
    </row>
    <row r="295" spans="1:11" x14ac:dyDescent="0.25">
      <c r="A295" s="1045">
        <f t="shared" si="83"/>
        <v>76</v>
      </c>
      <c r="B295" s="457" t="s">
        <v>812</v>
      </c>
      <c r="C295" s="607"/>
      <c r="D295" s="755"/>
      <c r="E295" s="750"/>
      <c r="F295" s="755"/>
      <c r="G295" s="755"/>
      <c r="H295" s="755"/>
      <c r="I295" s="755"/>
      <c r="J295" s="1120"/>
      <c r="K295" s="346"/>
    </row>
    <row r="296" spans="1:11" x14ac:dyDescent="0.25">
      <c r="A296" s="1097" t="s">
        <v>367</v>
      </c>
      <c r="B296" s="815" t="s">
        <v>807</v>
      </c>
      <c r="C296" s="705" t="str">
        <f>C$106</f>
        <v>(Specify here)</v>
      </c>
      <c r="D296" s="755">
        <f>IF(ISERR(ROUND((D$209/D$1138)*D1061,0)),0,ROUND((D$209/D$1138)*D1061,0))</f>
        <v>0</v>
      </c>
      <c r="E296" s="750">
        <f>IF(ISERR(ROUND((E$210/E$1138)*E1061,0)),0,ROUND((E$210/E$1138)*E1061,0))</f>
        <v>0</v>
      </c>
      <c r="F296" s="755">
        <f>IF(ISERR(ROUND((F$211/F$1138)*F1061,0)),0,ROUND((F$211/F$1138)*F1061,0))</f>
        <v>0</v>
      </c>
      <c r="G296" s="755">
        <f>IF(ISERR(ROUND((G$212/G$1138)*G1061,0)),0,ROUND((G$212/G$1138)*G1061,0))</f>
        <v>0</v>
      </c>
      <c r="H296" s="755">
        <f>IF(ISERR(ROUND((H$213/H$1138)*H1061,0)),0,ROUND((H$213/H$1138)*H1061,0))</f>
        <v>0</v>
      </c>
      <c r="I296" s="755">
        <f>IF(ISERR(ROUND((I$214/I$1138)*I1061,0)),0,ROUND((I$214/I$1138)*I1061,0))</f>
        <v>0</v>
      </c>
      <c r="J296" s="1120">
        <f>IF(ISERR(ROUND((J$215/J$1138)*J1061,0)),0,ROUND((J$215/J$1138)*J1061,0))</f>
        <v>0</v>
      </c>
      <c r="K296" s="346"/>
    </row>
    <row r="297" spans="1:11" x14ac:dyDescent="0.25">
      <c r="A297" s="1095"/>
      <c r="B297" s="815" t="s">
        <v>808</v>
      </c>
      <c r="C297" s="705" t="str">
        <f>C$107</f>
        <v>(Specify here)</v>
      </c>
      <c r="D297" s="755">
        <f>IF(ISERR(ROUND((D$209/D$1138)*D1062,0)),0,ROUND((D$209/D$1138)*D1062,0))</f>
        <v>0</v>
      </c>
      <c r="E297" s="750">
        <f>IF(ISERR(ROUND((E$210/E$1138)*E1062,0)),0,ROUND((E$210/E$1138)*E1062,0))</f>
        <v>0</v>
      </c>
      <c r="F297" s="755">
        <f>IF(ISERR(ROUND((F$211/F$1138)*F1062,0)),0,ROUND((F$211/F$1138)*F1062,0))</f>
        <v>0</v>
      </c>
      <c r="G297" s="755">
        <f>IF(ISERR(ROUND((G$212/G$1138)*G1062,0)),0,ROUND((G$212/G$1138)*G1062,0))</f>
        <v>0</v>
      </c>
      <c r="H297" s="755">
        <f>IF(ISERR(ROUND((H$213/H$1138)*H1062,0)),0,ROUND((H$213/H$1138)*H1062,0))</f>
        <v>0</v>
      </c>
      <c r="I297" s="755">
        <f>IF(ISERR(ROUND((I$214/I$1138)*I1062,0)),0,ROUND((I$214/I$1138)*I1062,0))</f>
        <v>0</v>
      </c>
      <c r="J297" s="1120">
        <f>IF(ISERR(ROUND((J$215/J$1138)*J1062,0)),0,ROUND((J$215/J$1138)*J1062,0))</f>
        <v>0</v>
      </c>
      <c r="K297" s="346"/>
    </row>
    <row r="298" spans="1:11" x14ac:dyDescent="0.25">
      <c r="A298" s="1095"/>
      <c r="B298" s="815" t="s">
        <v>809</v>
      </c>
      <c r="C298" s="705" t="str">
        <f>C$108</f>
        <v>(Specify here)</v>
      </c>
      <c r="D298" s="755">
        <f>IF(ISERR(ROUND((D$209/D$1138)*D1063,0)),0,ROUND((D$209/D$1138)*D1063,0))</f>
        <v>0</v>
      </c>
      <c r="E298" s="750">
        <f>IF(ISERR(ROUND((E$210/E$1138)*E1063,0)),0,ROUND((E$210/E$1138)*E1063,0))</f>
        <v>0</v>
      </c>
      <c r="F298" s="755">
        <f>IF(ISERR(ROUND((F$211/F$1138)*F1063,0)),0,ROUND((F$211/F$1138)*F1063,0))</f>
        <v>0</v>
      </c>
      <c r="G298" s="755">
        <f>IF(ISERR(ROUND((G$212/G$1138)*G1063,0)),0,ROUND((G$212/G$1138)*G1063,0))</f>
        <v>0</v>
      </c>
      <c r="H298" s="755">
        <f>IF(ISERR(ROUND((H$213/H$1138)*H1063,0)),0,ROUND((H$213/H$1138)*H1063,0))</f>
        <v>0</v>
      </c>
      <c r="I298" s="755">
        <f>IF(ISERR(ROUND((I$214/I$1138)*I1063,0)),0,ROUND((I$214/I$1138)*I1063,0))</f>
        <v>0</v>
      </c>
      <c r="J298" s="1120">
        <f>IF(ISERR(ROUND((J$215/J$1138)*J1063,0)),0,ROUND((J$215/J$1138)*J1063,0))</f>
        <v>0</v>
      </c>
      <c r="K298" s="346"/>
    </row>
    <row r="299" spans="1:11" x14ac:dyDescent="0.25">
      <c r="A299" s="1095"/>
      <c r="B299" s="457" t="s">
        <v>810</v>
      </c>
      <c r="C299" s="705" t="str">
        <f>C$109</f>
        <v>(Specify here)</v>
      </c>
      <c r="D299" s="755">
        <f>IF(ISERR(ROUND((D$209/D$1138)*D1064,0)),0,ROUND((D$209/D$1138)*D1064,0))</f>
        <v>0</v>
      </c>
      <c r="E299" s="750">
        <f>IF(ISERR(ROUND((E$210/E$1138)*E1064,0)),0,ROUND((E$210/E$1138)*E1064,0))</f>
        <v>0</v>
      </c>
      <c r="F299" s="755">
        <f>IF(ISERR(ROUND((F$211/F$1138)*F1064,0)),0,ROUND((F$211/F$1138)*F1064,0))</f>
        <v>0</v>
      </c>
      <c r="G299" s="755">
        <f>IF(ISERR(ROUND((G$212/G$1138)*G1064,0)),0,ROUND((G$212/G$1138)*G1064,0))</f>
        <v>0</v>
      </c>
      <c r="H299" s="755">
        <f>IF(ISERR(ROUND((H$213/H$1138)*H1064,0)),0,ROUND((H$213/H$1138)*H1064,0))</f>
        <v>0</v>
      </c>
      <c r="I299" s="755">
        <f>IF(ISERR(ROUND((I$214/I$1138)*I1064,0)),0,ROUND((I$214/I$1138)*I1064,0))</f>
        <v>0</v>
      </c>
      <c r="J299" s="759">
        <f>IF(ISERR(ROUND((J$215/J$1138)*J1064,0)),0,ROUND((J$215/J$1138)*J1064,0))</f>
        <v>0</v>
      </c>
      <c r="K299" s="154"/>
    </row>
    <row r="300" spans="1:11" x14ac:dyDescent="0.25">
      <c r="A300" s="817"/>
      <c r="B300" s="818" t="s">
        <v>811</v>
      </c>
      <c r="C300" s="705" t="str">
        <f>C$110</f>
        <v>(Specify here)</v>
      </c>
      <c r="D300" s="759">
        <f>IF(ISERR(ROUND((D$209/D$1138)*D1065,0)),0,ROUND((D$209/D$1138)*D1065,0))</f>
        <v>0</v>
      </c>
      <c r="E300" s="751">
        <f>IF(ISERR(ROUND((E$210/E$1138)*E1065,0)),0,ROUND((E$210/E$1138)*E1065,0))</f>
        <v>0</v>
      </c>
      <c r="F300" s="759">
        <f>IF(ISERR(ROUND((F$211/F$1138)*F1065,0)),0,ROUND((F$211/F$1138)*F1065,0))</f>
        <v>0</v>
      </c>
      <c r="G300" s="759">
        <f>IF(ISERR(ROUND((G$212/G$1138)*G1065,0)),0,ROUND((G$212/G$1138)*G1065,0))</f>
        <v>0</v>
      </c>
      <c r="H300" s="759">
        <f>IF(ISERR(ROUND((H$213/H$1138)*H1065,0)),0,ROUND((H$213/H$1138)*H1065,0))</f>
        <v>0</v>
      </c>
      <c r="I300" s="760">
        <f>IF(ISERR(ROUND((I$214/I$1138)*I1065,0)),0,ROUND((I$214/I$1138)*I1065,0))</f>
        <v>0</v>
      </c>
      <c r="J300" s="759">
        <f>IF(ISERR(ROUND((J$215/J$1138)*J1065,0)),0,ROUND((J$215/J$1138)*J1065,0))</f>
        <v>0</v>
      </c>
      <c r="K300" s="154"/>
    </row>
    <row r="301" spans="1:11" x14ac:dyDescent="0.25">
      <c r="A301" s="831"/>
      <c r="B301" s="832"/>
      <c r="K301" s="154"/>
    </row>
    <row r="302" spans="1:11" ht="15.6" x14ac:dyDescent="0.3">
      <c r="A302" s="819" t="s">
        <v>663</v>
      </c>
      <c r="B302" s="820"/>
      <c r="C302" s="620"/>
      <c r="D302" s="621"/>
      <c r="E302" s="620"/>
      <c r="F302" s="620"/>
      <c r="G302" s="620"/>
      <c r="H302" s="620"/>
      <c r="I302" s="620"/>
      <c r="J302" s="618" t="s">
        <v>664</v>
      </c>
      <c r="K302" s="154"/>
    </row>
    <row r="303" spans="1:11" ht="15.6" x14ac:dyDescent="0.3">
      <c r="A303" s="819"/>
      <c r="B303" s="819"/>
      <c r="C303" s="155"/>
      <c r="D303" s="155"/>
      <c r="E303" s="155"/>
      <c r="F303" s="155"/>
      <c r="G303" s="155"/>
      <c r="H303" s="155"/>
      <c r="J303" s="619" t="s">
        <v>694</v>
      </c>
      <c r="K303" s="154"/>
    </row>
    <row r="304" spans="1:11" x14ac:dyDescent="0.25">
      <c r="K304" s="154"/>
    </row>
    <row r="305" spans="1:11" x14ac:dyDescent="0.25">
      <c r="A305" s="821" t="s">
        <v>363</v>
      </c>
      <c r="E305" s="153" t="s">
        <v>451</v>
      </c>
      <c r="I305" s="153" t="s">
        <v>365</v>
      </c>
      <c r="K305" s="154"/>
    </row>
    <row r="306" spans="1:11" x14ac:dyDescent="0.25">
      <c r="B306" s="821" t="str">
        <f>'1_1A'!$B$7</f>
        <v>Enter Hospital Name Here</v>
      </c>
      <c r="F306" s="153" t="str">
        <f>'1_1A'!$H$7</f>
        <v>Enter Provider Number Here</v>
      </c>
      <c r="J306" s="735" t="str">
        <f>'1_1A'!$P$7</f>
        <v>Enter FYE Here</v>
      </c>
      <c r="K306" s="154"/>
    </row>
    <row r="307" spans="1:11" x14ac:dyDescent="0.25">
      <c r="I307" s="323"/>
      <c r="K307" s="154"/>
    </row>
    <row r="308" spans="1:11" x14ac:dyDescent="0.25">
      <c r="A308" s="1110"/>
      <c r="B308" s="1111"/>
      <c r="C308" s="1112"/>
      <c r="D308" s="1113"/>
      <c r="E308" s="1114" t="s">
        <v>682</v>
      </c>
      <c r="F308" s="1113"/>
      <c r="G308" s="1114" t="s">
        <v>367</v>
      </c>
      <c r="H308" s="1114" t="s">
        <v>367</v>
      </c>
      <c r="I308" s="1114" t="s">
        <v>367</v>
      </c>
      <c r="J308" s="1115" t="s">
        <v>367</v>
      </c>
      <c r="K308" s="346"/>
    </row>
    <row r="309" spans="1:11" x14ac:dyDescent="0.25">
      <c r="A309" s="1116"/>
      <c r="B309" s="824" t="s">
        <v>484</v>
      </c>
      <c r="C309" s="1117"/>
      <c r="D309" s="161" t="s">
        <v>684</v>
      </c>
      <c r="E309" s="161" t="s">
        <v>685</v>
      </c>
      <c r="F309" s="161" t="s">
        <v>495</v>
      </c>
      <c r="G309" s="161" t="s">
        <v>496</v>
      </c>
      <c r="H309" s="161" t="s">
        <v>497</v>
      </c>
      <c r="I309" s="161" t="s">
        <v>683</v>
      </c>
      <c r="J309" s="1118" t="s">
        <v>686</v>
      </c>
      <c r="K309" s="346"/>
    </row>
    <row r="310" spans="1:11" x14ac:dyDescent="0.25">
      <c r="A310" s="1116"/>
      <c r="B310" s="825"/>
      <c r="C310" s="350"/>
      <c r="D310" s="161" t="s">
        <v>688</v>
      </c>
      <c r="E310" s="161" t="s">
        <v>689</v>
      </c>
      <c r="F310" s="161" t="s">
        <v>367</v>
      </c>
      <c r="G310" s="161" t="s">
        <v>367</v>
      </c>
      <c r="H310" s="161" t="s">
        <v>367</v>
      </c>
      <c r="I310" s="161" t="s">
        <v>690</v>
      </c>
      <c r="J310" s="1118" t="s">
        <v>691</v>
      </c>
      <c r="K310" s="346"/>
    </row>
    <row r="311" spans="1:11" x14ac:dyDescent="0.25">
      <c r="A311" s="1116"/>
      <c r="B311" s="825"/>
      <c r="C311" s="346"/>
      <c r="D311" s="161">
        <v>7</v>
      </c>
      <c r="E311" s="161">
        <v>8</v>
      </c>
      <c r="F311" s="161">
        <v>9</v>
      </c>
      <c r="G311" s="161">
        <v>10</v>
      </c>
      <c r="H311" s="161">
        <v>11</v>
      </c>
      <c r="I311" s="161">
        <v>12</v>
      </c>
      <c r="J311" s="1118">
        <v>13</v>
      </c>
      <c r="K311" s="346"/>
    </row>
    <row r="312" spans="1:11" x14ac:dyDescent="0.25">
      <c r="A312" s="1075"/>
      <c r="B312" s="801" t="s">
        <v>528</v>
      </c>
      <c r="C312" s="587"/>
      <c r="D312" s="603"/>
      <c r="E312" s="603"/>
      <c r="F312" s="603"/>
      <c r="G312" s="603"/>
      <c r="H312" s="603"/>
      <c r="I312" s="603"/>
      <c r="J312" s="1119"/>
      <c r="K312" s="346"/>
    </row>
    <row r="313" spans="1:11" x14ac:dyDescent="0.25">
      <c r="A313" s="1045">
        <v>88</v>
      </c>
      <c r="B313" s="87" t="s">
        <v>864</v>
      </c>
      <c r="C313" s="705" t="str">
        <f>C$124</f>
        <v>(Specify here)</v>
      </c>
      <c r="D313" s="759">
        <f t="shared" ref="D313:D322" si="84">IF(ISERR(ROUND((D$209/D$1138)*D1078,0)),0,ROUND((D$209/D$1138)*D1078,0))</f>
        <v>0</v>
      </c>
      <c r="E313" s="751">
        <f t="shared" ref="E313:E322" si="85">IF(ISERR(ROUND((E$210/E$1138)*E1078,0)),0,ROUND((E$210/E$1138)*E1078,0))</f>
        <v>0</v>
      </c>
      <c r="F313" s="759">
        <f t="shared" ref="F313:F322" si="86">IF(ISERR(ROUND((F$211/F$1138)*F1078,0)),0,ROUND((F$211/F$1138)*F1078,0))</f>
        <v>0</v>
      </c>
      <c r="G313" s="759">
        <f t="shared" ref="G313:G322" si="87">IF(ISERR(ROUND((G$212/G$1138)*G1078,0)),0,ROUND((G$212/G$1138)*G1078,0))</f>
        <v>0</v>
      </c>
      <c r="H313" s="759">
        <f t="shared" ref="H313:H322" si="88">IF(ISERR(ROUND((H$213/H$1138)*H1078,0)),0,ROUND((H$213/H$1138)*H1078,0))</f>
        <v>0</v>
      </c>
      <c r="I313" s="759">
        <f t="shared" ref="I313:I322" si="89">IF(ISERR(ROUND((I$214/I$1138)*I1078,0)),0,ROUND((I$214/I$1138)*I1078,0))</f>
        <v>0</v>
      </c>
      <c r="J313" s="1120">
        <f t="shared" ref="J313:J322" si="90">IF(ISERR(ROUND((J$215/J$1138)*J1078,0)),0,ROUND((J$215/J$1138)*J1078,0))</f>
        <v>0</v>
      </c>
      <c r="K313" s="346"/>
    </row>
    <row r="314" spans="1:11" x14ac:dyDescent="0.25">
      <c r="A314" s="1045">
        <f>A313+1</f>
        <v>89</v>
      </c>
      <c r="B314" s="858" t="s">
        <v>757</v>
      </c>
      <c r="C314" s="705" t="str">
        <f>C$125</f>
        <v>(Specify here)</v>
      </c>
      <c r="D314" s="759">
        <f t="shared" si="84"/>
        <v>0</v>
      </c>
      <c r="E314" s="751">
        <f t="shared" si="85"/>
        <v>0</v>
      </c>
      <c r="F314" s="759">
        <f t="shared" si="86"/>
        <v>0</v>
      </c>
      <c r="G314" s="759">
        <f t="shared" si="87"/>
        <v>0</v>
      </c>
      <c r="H314" s="759">
        <f t="shared" si="88"/>
        <v>0</v>
      </c>
      <c r="I314" s="759">
        <f t="shared" si="89"/>
        <v>0</v>
      </c>
      <c r="J314" s="1120">
        <f t="shared" si="90"/>
        <v>0</v>
      </c>
      <c r="K314" s="346"/>
    </row>
    <row r="315" spans="1:11" x14ac:dyDescent="0.25">
      <c r="A315" s="1045">
        <f>A314+1</f>
        <v>90</v>
      </c>
      <c r="B315" s="87" t="s">
        <v>529</v>
      </c>
      <c r="C315" s="705" t="str">
        <f>C$126</f>
        <v>(Specify here)</v>
      </c>
      <c r="D315" s="759">
        <f t="shared" si="84"/>
        <v>0</v>
      </c>
      <c r="E315" s="751">
        <f t="shared" si="85"/>
        <v>0</v>
      </c>
      <c r="F315" s="759">
        <f t="shared" si="86"/>
        <v>0</v>
      </c>
      <c r="G315" s="759">
        <f t="shared" si="87"/>
        <v>0</v>
      </c>
      <c r="H315" s="759">
        <f t="shared" si="88"/>
        <v>0</v>
      </c>
      <c r="I315" s="759">
        <f t="shared" si="89"/>
        <v>0</v>
      </c>
      <c r="J315" s="1120">
        <f t="shared" si="90"/>
        <v>0</v>
      </c>
      <c r="K315" s="346"/>
    </row>
    <row r="316" spans="1:11" x14ac:dyDescent="0.25">
      <c r="A316" s="1045">
        <f>A315+1</f>
        <v>91</v>
      </c>
      <c r="B316" s="457" t="s">
        <v>530</v>
      </c>
      <c r="C316" s="548"/>
      <c r="D316" s="759">
        <f t="shared" si="84"/>
        <v>0</v>
      </c>
      <c r="E316" s="751">
        <f t="shared" si="85"/>
        <v>0</v>
      </c>
      <c r="F316" s="759">
        <f t="shared" si="86"/>
        <v>0</v>
      </c>
      <c r="G316" s="759">
        <f t="shared" si="87"/>
        <v>0</v>
      </c>
      <c r="H316" s="759">
        <f t="shared" si="88"/>
        <v>0</v>
      </c>
      <c r="I316" s="759">
        <f t="shared" si="89"/>
        <v>0</v>
      </c>
      <c r="J316" s="1120">
        <f t="shared" si="90"/>
        <v>0</v>
      </c>
      <c r="K316" s="346"/>
    </row>
    <row r="317" spans="1:11" x14ac:dyDescent="0.25">
      <c r="A317" s="1045">
        <f>A316+1</f>
        <v>92</v>
      </c>
      <c r="B317" s="457" t="s">
        <v>471</v>
      </c>
      <c r="C317" s="1044"/>
      <c r="D317" s="759">
        <f t="shared" si="84"/>
        <v>0</v>
      </c>
      <c r="E317" s="751">
        <f t="shared" si="85"/>
        <v>0</v>
      </c>
      <c r="F317" s="759">
        <f t="shared" si="86"/>
        <v>0</v>
      </c>
      <c r="G317" s="759">
        <f t="shared" si="87"/>
        <v>0</v>
      </c>
      <c r="H317" s="759">
        <f t="shared" si="88"/>
        <v>0</v>
      </c>
      <c r="I317" s="759">
        <f t="shared" si="89"/>
        <v>0</v>
      </c>
      <c r="J317" s="1120">
        <f t="shared" si="90"/>
        <v>0</v>
      </c>
      <c r="K317" s="346"/>
    </row>
    <row r="318" spans="1:11" x14ac:dyDescent="0.25">
      <c r="A318" s="1045">
        <f>A317+1</f>
        <v>93</v>
      </c>
      <c r="B318" s="815" t="s">
        <v>813</v>
      </c>
      <c r="C318" s="705" t="str">
        <f>C$129</f>
        <v>(Specify here)</v>
      </c>
      <c r="D318" s="759">
        <f t="shared" si="84"/>
        <v>0</v>
      </c>
      <c r="E318" s="751">
        <f t="shared" si="85"/>
        <v>0</v>
      </c>
      <c r="F318" s="759">
        <f t="shared" si="86"/>
        <v>0</v>
      </c>
      <c r="G318" s="759">
        <f t="shared" si="87"/>
        <v>0</v>
      </c>
      <c r="H318" s="759">
        <f t="shared" si="88"/>
        <v>0</v>
      </c>
      <c r="I318" s="759">
        <f t="shared" si="89"/>
        <v>0</v>
      </c>
      <c r="J318" s="1120">
        <f t="shared" si="90"/>
        <v>0</v>
      </c>
      <c r="K318" s="346"/>
    </row>
    <row r="319" spans="1:11" x14ac:dyDescent="0.25">
      <c r="A319" s="1097" t="s">
        <v>367</v>
      </c>
      <c r="B319" s="815" t="s">
        <v>814</v>
      </c>
      <c r="C319" s="705" t="str">
        <f>C$130</f>
        <v>(Specify here)</v>
      </c>
      <c r="D319" s="759">
        <f t="shared" si="84"/>
        <v>0</v>
      </c>
      <c r="E319" s="751">
        <f t="shared" si="85"/>
        <v>0</v>
      </c>
      <c r="F319" s="759">
        <f t="shared" si="86"/>
        <v>0</v>
      </c>
      <c r="G319" s="759">
        <f t="shared" si="87"/>
        <v>0</v>
      </c>
      <c r="H319" s="759">
        <f t="shared" si="88"/>
        <v>0</v>
      </c>
      <c r="I319" s="759">
        <f t="shared" si="89"/>
        <v>0</v>
      </c>
      <c r="J319" s="1120">
        <f t="shared" si="90"/>
        <v>0</v>
      </c>
      <c r="K319" s="346"/>
    </row>
    <row r="320" spans="1:11" x14ac:dyDescent="0.25">
      <c r="A320" s="1097" t="s">
        <v>367</v>
      </c>
      <c r="B320" s="815" t="s">
        <v>815</v>
      </c>
      <c r="C320" s="705" t="str">
        <f>C$131</f>
        <v>(Specify here)</v>
      </c>
      <c r="D320" s="759">
        <f t="shared" si="84"/>
        <v>0</v>
      </c>
      <c r="E320" s="751">
        <f t="shared" si="85"/>
        <v>0</v>
      </c>
      <c r="F320" s="759">
        <f t="shared" si="86"/>
        <v>0</v>
      </c>
      <c r="G320" s="759">
        <f t="shared" si="87"/>
        <v>0</v>
      </c>
      <c r="H320" s="759">
        <f t="shared" si="88"/>
        <v>0</v>
      </c>
      <c r="I320" s="759">
        <f t="shared" si="89"/>
        <v>0</v>
      </c>
      <c r="J320" s="1120">
        <f t="shared" si="90"/>
        <v>0</v>
      </c>
      <c r="K320" s="346"/>
    </row>
    <row r="321" spans="1:11" x14ac:dyDescent="0.25">
      <c r="A321" s="1097"/>
      <c r="B321" s="457" t="s">
        <v>825</v>
      </c>
      <c r="C321" s="705" t="str">
        <f>C$132</f>
        <v>(Specify here)</v>
      </c>
      <c r="D321" s="759">
        <f t="shared" si="84"/>
        <v>0</v>
      </c>
      <c r="E321" s="751">
        <f t="shared" si="85"/>
        <v>0</v>
      </c>
      <c r="F321" s="759">
        <f t="shared" si="86"/>
        <v>0</v>
      </c>
      <c r="G321" s="759">
        <f t="shared" si="87"/>
        <v>0</v>
      </c>
      <c r="H321" s="759">
        <f t="shared" si="88"/>
        <v>0</v>
      </c>
      <c r="I321" s="759">
        <f t="shared" si="89"/>
        <v>0</v>
      </c>
      <c r="J321" s="1120">
        <f t="shared" si="90"/>
        <v>0</v>
      </c>
      <c r="K321" s="346"/>
    </row>
    <row r="322" spans="1:11" x14ac:dyDescent="0.25">
      <c r="A322" s="1097"/>
      <c r="B322" s="457" t="s">
        <v>826</v>
      </c>
      <c r="C322" s="705" t="str">
        <f>C$133</f>
        <v>(Specify here)</v>
      </c>
      <c r="D322" s="759">
        <f t="shared" si="84"/>
        <v>0</v>
      </c>
      <c r="E322" s="751">
        <f t="shared" si="85"/>
        <v>0</v>
      </c>
      <c r="F322" s="759">
        <f t="shared" si="86"/>
        <v>0</v>
      </c>
      <c r="G322" s="759">
        <f t="shared" si="87"/>
        <v>0</v>
      </c>
      <c r="H322" s="759">
        <f t="shared" si="88"/>
        <v>0</v>
      </c>
      <c r="I322" s="759">
        <f t="shared" si="89"/>
        <v>0</v>
      </c>
      <c r="J322" s="1120">
        <f t="shared" si="90"/>
        <v>0</v>
      </c>
      <c r="K322" s="346"/>
    </row>
    <row r="323" spans="1:11" x14ac:dyDescent="0.25">
      <c r="A323" s="1075"/>
      <c r="B323" s="801" t="s">
        <v>531</v>
      </c>
      <c r="C323" s="591"/>
      <c r="D323" s="753"/>
      <c r="E323" s="753"/>
      <c r="F323" s="753"/>
      <c r="G323" s="753"/>
      <c r="H323" s="753"/>
      <c r="I323" s="753"/>
      <c r="J323" s="1125"/>
      <c r="K323" s="346"/>
    </row>
    <row r="324" spans="1:11" x14ac:dyDescent="0.25">
      <c r="A324" s="1045">
        <v>94</v>
      </c>
      <c r="B324" s="457" t="s">
        <v>627</v>
      </c>
      <c r="C324" s="548"/>
      <c r="D324" s="759">
        <f t="shared" ref="D324:D331" si="91">IF(ISERR(ROUND((D$209/D$1138)*D1089,0)),0,ROUND((D$209/D$1138)*D1089,0))</f>
        <v>0</v>
      </c>
      <c r="E324" s="751">
        <f t="shared" ref="E324:E331" si="92">IF(ISERR(ROUND((E$210/E$1138)*E1089,0)),0,ROUND((E$210/E$1138)*E1089,0))</f>
        <v>0</v>
      </c>
      <c r="F324" s="759">
        <f t="shared" ref="F324:F331" si="93">IF(ISERR(ROUND((F$211/F$1138)*F1089,0)),0,ROUND((F$211/F$1138)*F1089,0))</f>
        <v>0</v>
      </c>
      <c r="G324" s="759">
        <f t="shared" ref="G324:G331" si="94">IF(ISERR(ROUND((G$212/G$1138)*G1089,0)),0,ROUND((G$212/G$1138)*G1089,0))</f>
        <v>0</v>
      </c>
      <c r="H324" s="759">
        <f t="shared" ref="H324:H331" si="95">IF(ISERR(ROUND((H$213/H$1138)*H1089,0)),0,ROUND((H$213/H$1138)*H1089,0))</f>
        <v>0</v>
      </c>
      <c r="I324" s="759">
        <f t="shared" ref="I324:I331" si="96">IF(ISERR(ROUND((I$214/I$1138)*I1089,0)),0,ROUND((I$214/I$1138)*I1089,0))</f>
        <v>0</v>
      </c>
      <c r="J324" s="1120">
        <f t="shared" ref="J324:J331" si="97">IF(ISERR(ROUND((J$215/J$1138)*J1089,0)),0,ROUND((J$215/J$1138)*J1089,0))</f>
        <v>0</v>
      </c>
      <c r="K324" s="346"/>
    </row>
    <row r="325" spans="1:11" x14ac:dyDescent="0.25">
      <c r="A325" s="1045">
        <f>A324+1</f>
        <v>95</v>
      </c>
      <c r="B325" s="457" t="s">
        <v>532</v>
      </c>
      <c r="C325" s="548"/>
      <c r="D325" s="759">
        <f t="shared" si="91"/>
        <v>0</v>
      </c>
      <c r="E325" s="751">
        <f t="shared" si="92"/>
        <v>0</v>
      </c>
      <c r="F325" s="759">
        <f t="shared" si="93"/>
        <v>0</v>
      </c>
      <c r="G325" s="759">
        <f t="shared" si="94"/>
        <v>0</v>
      </c>
      <c r="H325" s="759">
        <f t="shared" si="95"/>
        <v>0</v>
      </c>
      <c r="I325" s="759">
        <f t="shared" si="96"/>
        <v>0</v>
      </c>
      <c r="J325" s="1120">
        <f t="shared" si="97"/>
        <v>0</v>
      </c>
      <c r="K325" s="346"/>
    </row>
    <row r="326" spans="1:11" x14ac:dyDescent="0.25">
      <c r="A326" s="1045">
        <f t="shared" ref="A326:A331" si="98">A325+1</f>
        <v>96</v>
      </c>
      <c r="B326" s="457" t="s">
        <v>533</v>
      </c>
      <c r="C326" s="548"/>
      <c r="D326" s="759">
        <f t="shared" si="91"/>
        <v>0</v>
      </c>
      <c r="E326" s="751">
        <f t="shared" si="92"/>
        <v>0</v>
      </c>
      <c r="F326" s="759">
        <f t="shared" si="93"/>
        <v>0</v>
      </c>
      <c r="G326" s="759">
        <f t="shared" si="94"/>
        <v>0</v>
      </c>
      <c r="H326" s="759">
        <f t="shared" si="95"/>
        <v>0</v>
      </c>
      <c r="I326" s="759">
        <f t="shared" si="96"/>
        <v>0</v>
      </c>
      <c r="J326" s="1120">
        <f t="shared" si="97"/>
        <v>0</v>
      </c>
      <c r="K326" s="346"/>
    </row>
    <row r="327" spans="1:11" x14ac:dyDescent="0.25">
      <c r="A327" s="1045">
        <f t="shared" si="98"/>
        <v>97</v>
      </c>
      <c r="B327" s="457" t="s">
        <v>534</v>
      </c>
      <c r="C327" s="1044"/>
      <c r="D327" s="759">
        <f t="shared" si="91"/>
        <v>0</v>
      </c>
      <c r="E327" s="751">
        <f t="shared" si="92"/>
        <v>0</v>
      </c>
      <c r="F327" s="759">
        <f t="shared" si="93"/>
        <v>0</v>
      </c>
      <c r="G327" s="759">
        <f t="shared" si="94"/>
        <v>0</v>
      </c>
      <c r="H327" s="759">
        <f t="shared" si="95"/>
        <v>0</v>
      </c>
      <c r="I327" s="759">
        <f t="shared" si="96"/>
        <v>0</v>
      </c>
      <c r="J327" s="1120">
        <f t="shared" si="97"/>
        <v>0</v>
      </c>
      <c r="K327" s="346"/>
    </row>
    <row r="328" spans="1:11" x14ac:dyDescent="0.25">
      <c r="A328" s="1045">
        <f t="shared" si="98"/>
        <v>98</v>
      </c>
      <c r="B328" s="457" t="s">
        <v>816</v>
      </c>
      <c r="C328" s="705" t="str">
        <f>C$139</f>
        <v>(Specify here)</v>
      </c>
      <c r="D328" s="759">
        <f t="shared" si="91"/>
        <v>0</v>
      </c>
      <c r="E328" s="751">
        <f t="shared" si="92"/>
        <v>0</v>
      </c>
      <c r="F328" s="759">
        <f t="shared" si="93"/>
        <v>0</v>
      </c>
      <c r="G328" s="759">
        <f t="shared" si="94"/>
        <v>0</v>
      </c>
      <c r="H328" s="759">
        <f t="shared" si="95"/>
        <v>0</v>
      </c>
      <c r="I328" s="759">
        <f t="shared" si="96"/>
        <v>0</v>
      </c>
      <c r="J328" s="1120">
        <f t="shared" si="97"/>
        <v>0</v>
      </c>
      <c r="K328" s="346"/>
    </row>
    <row r="329" spans="1:11" x14ac:dyDescent="0.25">
      <c r="A329" s="1045">
        <f t="shared" si="98"/>
        <v>99</v>
      </c>
      <c r="B329" s="457" t="s">
        <v>817</v>
      </c>
      <c r="C329" s="705" t="str">
        <f>C$140</f>
        <v>(Specify here)</v>
      </c>
      <c r="D329" s="759">
        <f t="shared" si="91"/>
        <v>0</v>
      </c>
      <c r="E329" s="751">
        <f t="shared" si="92"/>
        <v>0</v>
      </c>
      <c r="F329" s="759">
        <f t="shared" si="93"/>
        <v>0</v>
      </c>
      <c r="G329" s="759">
        <f t="shared" si="94"/>
        <v>0</v>
      </c>
      <c r="H329" s="759">
        <f t="shared" si="95"/>
        <v>0</v>
      </c>
      <c r="I329" s="759">
        <f t="shared" si="96"/>
        <v>0</v>
      </c>
      <c r="J329" s="1120">
        <f t="shared" si="97"/>
        <v>0</v>
      </c>
      <c r="K329" s="346"/>
    </row>
    <row r="330" spans="1:11" x14ac:dyDescent="0.25">
      <c r="A330" s="1045">
        <f t="shared" si="98"/>
        <v>100</v>
      </c>
      <c r="B330" s="457" t="s">
        <v>821</v>
      </c>
      <c r="C330" s="564"/>
      <c r="D330" s="759">
        <f t="shared" si="91"/>
        <v>0</v>
      </c>
      <c r="E330" s="751">
        <f t="shared" si="92"/>
        <v>0</v>
      </c>
      <c r="F330" s="759">
        <f t="shared" si="93"/>
        <v>0</v>
      </c>
      <c r="G330" s="759">
        <f t="shared" si="94"/>
        <v>0</v>
      </c>
      <c r="H330" s="759">
        <f t="shared" si="95"/>
        <v>0</v>
      </c>
      <c r="I330" s="759">
        <f t="shared" si="96"/>
        <v>0</v>
      </c>
      <c r="J330" s="1120">
        <f t="shared" si="97"/>
        <v>0</v>
      </c>
      <c r="K330" s="346"/>
    </row>
    <row r="331" spans="1:11" x14ac:dyDescent="0.25">
      <c r="A331" s="1045">
        <f t="shared" si="98"/>
        <v>101</v>
      </c>
      <c r="B331" s="815" t="s">
        <v>758</v>
      </c>
      <c r="C331" s="547"/>
      <c r="D331" s="759">
        <f t="shared" si="91"/>
        <v>0</v>
      </c>
      <c r="E331" s="751">
        <f t="shared" si="92"/>
        <v>0</v>
      </c>
      <c r="F331" s="759">
        <f t="shared" si="93"/>
        <v>0</v>
      </c>
      <c r="G331" s="759">
        <f t="shared" si="94"/>
        <v>0</v>
      </c>
      <c r="H331" s="759">
        <f t="shared" si="95"/>
        <v>0</v>
      </c>
      <c r="I331" s="759">
        <f t="shared" si="96"/>
        <v>0</v>
      </c>
      <c r="J331" s="1120">
        <f t="shared" si="97"/>
        <v>0</v>
      </c>
      <c r="K331" s="346"/>
    </row>
    <row r="332" spans="1:11" x14ac:dyDescent="0.25">
      <c r="A332" s="1098"/>
      <c r="B332" s="1099" t="s">
        <v>823</v>
      </c>
      <c r="C332" s="1050"/>
      <c r="D332" s="1128">
        <f>SUM(D210:D225)+D246+SUM(D248:D255)+SUM(D269:D300)+SUM(D313:D331)</f>
        <v>0</v>
      </c>
      <c r="E332" s="1128">
        <f>SUM(E211:E225)+E246+SUM(E248:E255)+SUM(E269:E300)+SUM(E313:E331)</f>
        <v>0</v>
      </c>
      <c r="F332" s="1128">
        <f>SUM(F212:F225)+F246+SUM(F248:F255)+SUM(F269:F300)+SUM(F313:F331)</f>
        <v>0</v>
      </c>
      <c r="G332" s="1128">
        <f>SUM(G213:G225)+G246+SUM(G248:G255)+SUM(G269:G300)+SUM(G313:G331)</f>
        <v>0</v>
      </c>
      <c r="H332" s="1128">
        <f>SUM(H214:H225)+H246+SUM(H248:H255)+SUM(H269:H300)+SUM(H313:H331)</f>
        <v>0</v>
      </c>
      <c r="I332" s="1128">
        <f>SUM(I215:I225)+I246+SUM(I248:I255)+SUM(I269:I300)+SUM(I313:I331)</f>
        <v>0</v>
      </c>
      <c r="J332" s="1129">
        <f>SUM(J216:J225)+J246+SUM(J248:J255)+SUM(J269:J300)+SUM(J313:J331)</f>
        <v>0</v>
      </c>
      <c r="K332" s="346"/>
    </row>
    <row r="333" spans="1:11" x14ac:dyDescent="0.25">
      <c r="A333" s="1109"/>
      <c r="B333" s="1109"/>
      <c r="C333" s="351"/>
      <c r="D333" s="351"/>
      <c r="E333" s="351"/>
      <c r="F333" s="351"/>
      <c r="G333" s="351"/>
      <c r="H333" s="351"/>
      <c r="I333" s="351"/>
      <c r="J333" s="351"/>
      <c r="K333" s="154"/>
    </row>
    <row r="334" spans="1:11" x14ac:dyDescent="0.25">
      <c r="K334" s="154"/>
    </row>
    <row r="335" spans="1:11" x14ac:dyDescent="0.25">
      <c r="K335" s="154"/>
    </row>
    <row r="336" spans="1:11" x14ac:dyDescent="0.25">
      <c r="A336" s="828" t="s">
        <v>422</v>
      </c>
      <c r="K336" s="154"/>
    </row>
    <row r="337" spans="1:11" ht="15.6" x14ac:dyDescent="0.3">
      <c r="A337" s="819" t="s">
        <v>663</v>
      </c>
      <c r="B337" s="820"/>
      <c r="C337" s="620"/>
      <c r="D337" s="621"/>
      <c r="E337" s="620"/>
      <c r="F337" s="620"/>
      <c r="G337" s="620"/>
      <c r="H337" s="620"/>
      <c r="I337" s="620"/>
      <c r="J337" s="618" t="s">
        <v>664</v>
      </c>
      <c r="K337" s="154"/>
    </row>
    <row r="338" spans="1:11" ht="15.6" x14ac:dyDescent="0.3">
      <c r="A338" s="819"/>
      <c r="B338" s="819"/>
      <c r="C338" s="155"/>
      <c r="D338" s="155"/>
      <c r="E338" s="155"/>
      <c r="F338" s="155"/>
      <c r="G338" s="155"/>
      <c r="H338" s="155"/>
      <c r="J338" s="619" t="s">
        <v>695</v>
      </c>
      <c r="K338" s="154"/>
    </row>
    <row r="339" spans="1:11" x14ac:dyDescent="0.25">
      <c r="K339" s="154"/>
    </row>
    <row r="340" spans="1:11" x14ac:dyDescent="0.25">
      <c r="A340" s="821" t="s">
        <v>363</v>
      </c>
      <c r="E340" s="153" t="s">
        <v>451</v>
      </c>
      <c r="I340" s="153" t="s">
        <v>365</v>
      </c>
      <c r="K340" s="154"/>
    </row>
    <row r="341" spans="1:11" x14ac:dyDescent="0.25">
      <c r="B341" s="821" t="str">
        <f>'1_1A'!$B$7</f>
        <v>Enter Hospital Name Here</v>
      </c>
      <c r="F341" s="153" t="str">
        <f>'1_1A'!$H$7</f>
        <v>Enter Provider Number Here</v>
      </c>
      <c r="J341" s="735" t="str">
        <f>'1_1A'!$P$7</f>
        <v>Enter FYE Here</v>
      </c>
      <c r="K341" s="154"/>
    </row>
    <row r="342" spans="1:11" x14ac:dyDescent="0.25">
      <c r="I342" s="323"/>
      <c r="K342" s="154"/>
    </row>
    <row r="343" spans="1:11" x14ac:dyDescent="0.25">
      <c r="A343" s="1110"/>
      <c r="B343" s="1111"/>
      <c r="C343" s="1112"/>
      <c r="D343" s="1113"/>
      <c r="E343" s="1114" t="s">
        <v>682</v>
      </c>
      <c r="F343" s="1113"/>
      <c r="G343" s="1114" t="s">
        <v>367</v>
      </c>
      <c r="H343" s="1114" t="s">
        <v>367</v>
      </c>
      <c r="I343" s="1114" t="s">
        <v>367</v>
      </c>
      <c r="J343" s="1115" t="s">
        <v>367</v>
      </c>
      <c r="K343" s="346"/>
    </row>
    <row r="344" spans="1:11" x14ac:dyDescent="0.25">
      <c r="A344" s="1116"/>
      <c r="B344" s="824" t="s">
        <v>484</v>
      </c>
      <c r="C344" s="1117"/>
      <c r="D344" s="161" t="s">
        <v>684</v>
      </c>
      <c r="E344" s="161" t="s">
        <v>685</v>
      </c>
      <c r="F344" s="161" t="s">
        <v>495</v>
      </c>
      <c r="G344" s="161" t="s">
        <v>496</v>
      </c>
      <c r="H344" s="161" t="s">
        <v>497</v>
      </c>
      <c r="I344" s="161" t="s">
        <v>683</v>
      </c>
      <c r="J344" s="1118" t="s">
        <v>686</v>
      </c>
      <c r="K344" s="346"/>
    </row>
    <row r="345" spans="1:11" x14ac:dyDescent="0.25">
      <c r="A345" s="1116"/>
      <c r="B345" s="825"/>
      <c r="C345" s="350"/>
      <c r="D345" s="161" t="s">
        <v>688</v>
      </c>
      <c r="E345" s="161" t="s">
        <v>689</v>
      </c>
      <c r="F345" s="161" t="s">
        <v>367</v>
      </c>
      <c r="G345" s="161" t="s">
        <v>367</v>
      </c>
      <c r="H345" s="161" t="s">
        <v>367</v>
      </c>
      <c r="I345" s="161" t="s">
        <v>690</v>
      </c>
      <c r="J345" s="1118" t="s">
        <v>691</v>
      </c>
      <c r="K345" s="346"/>
    </row>
    <row r="346" spans="1:11" x14ac:dyDescent="0.25">
      <c r="A346" s="1116"/>
      <c r="B346" s="825"/>
      <c r="C346" s="346"/>
      <c r="D346" s="161">
        <v>7</v>
      </c>
      <c r="E346" s="161">
        <v>8</v>
      </c>
      <c r="F346" s="161">
        <v>9</v>
      </c>
      <c r="G346" s="161">
        <v>10</v>
      </c>
      <c r="H346" s="161">
        <v>11</v>
      </c>
      <c r="I346" s="161">
        <v>12</v>
      </c>
      <c r="J346" s="1118">
        <v>13</v>
      </c>
      <c r="K346" s="346"/>
    </row>
    <row r="347" spans="1:11" x14ac:dyDescent="0.25">
      <c r="A347" s="1089"/>
      <c r="B347" s="806" t="s">
        <v>536</v>
      </c>
      <c r="C347" s="593"/>
      <c r="D347" s="603"/>
      <c r="E347" s="603"/>
      <c r="F347" s="603"/>
      <c r="G347" s="603"/>
      <c r="H347" s="603"/>
      <c r="I347" s="603"/>
      <c r="J347" s="1119"/>
      <c r="K347" s="346"/>
    </row>
    <row r="348" spans="1:11" x14ac:dyDescent="0.25">
      <c r="A348" s="1045">
        <v>105</v>
      </c>
      <c r="B348" s="457" t="s">
        <v>537</v>
      </c>
      <c r="C348" s="548"/>
      <c r="D348" s="759">
        <f t="shared" ref="D348:D360" si="99">IF(ISERR(ROUND((D$209/D$1138)*D1113,0)),0,ROUND((D$209/D$1138)*D1113,0))</f>
        <v>0</v>
      </c>
      <c r="E348" s="751">
        <f t="shared" ref="E348:E360" si="100">IF(ISERR(ROUND((E$210/E$1138)*E1113,0)),0,ROUND((E$210/E$1138)*E1113,0))</f>
        <v>0</v>
      </c>
      <c r="F348" s="759">
        <f t="shared" ref="F348:F360" si="101">IF(ISERR(ROUND((F$211/F$1138)*F1113,0)),0,ROUND((F$211/F$1138)*F1113,0))</f>
        <v>0</v>
      </c>
      <c r="G348" s="759">
        <f t="shared" ref="G348:G360" si="102">IF(ISERR(ROUND((G$212/G$1138)*G1113,0)),0,ROUND((G$212/G$1138)*G1113,0))</f>
        <v>0</v>
      </c>
      <c r="H348" s="759">
        <f t="shared" ref="H348:H360" si="103">IF(ISERR(ROUND((H$213/H$1138)*H1113,0)),0,ROUND((H$213/H$1138)*H1113,0))</f>
        <v>0</v>
      </c>
      <c r="I348" s="759">
        <f t="shared" ref="I348:I360" si="104">IF(ISERR(ROUND((I$214/I$1138)*I1113,0)),0,ROUND((I$214/I$1138)*I1113,0))</f>
        <v>0</v>
      </c>
      <c r="J348" s="1120">
        <f t="shared" ref="J348:J360" si="105">IF(ISERR(ROUND((J$215/J$1138)*J1113,0)),0,ROUND((J$215/J$1138)*J1113,0))</f>
        <v>0</v>
      </c>
      <c r="K348" s="346"/>
    </row>
    <row r="349" spans="1:11" x14ac:dyDescent="0.25">
      <c r="A349" s="1045">
        <f t="shared" ref="A349:A360" si="106">A348+1</f>
        <v>106</v>
      </c>
      <c r="B349" s="457" t="s">
        <v>539</v>
      </c>
      <c r="C349" s="548"/>
      <c r="D349" s="759">
        <f t="shared" si="99"/>
        <v>0</v>
      </c>
      <c r="E349" s="751">
        <f t="shared" si="100"/>
        <v>0</v>
      </c>
      <c r="F349" s="759">
        <f t="shared" si="101"/>
        <v>0</v>
      </c>
      <c r="G349" s="759">
        <f t="shared" si="102"/>
        <v>0</v>
      </c>
      <c r="H349" s="759">
        <f t="shared" si="103"/>
        <v>0</v>
      </c>
      <c r="I349" s="759">
        <f t="shared" si="104"/>
        <v>0</v>
      </c>
      <c r="J349" s="1120">
        <f t="shared" si="105"/>
        <v>0</v>
      </c>
      <c r="K349" s="346"/>
    </row>
    <row r="350" spans="1:11" x14ac:dyDescent="0.25">
      <c r="A350" s="1045">
        <f t="shared" si="106"/>
        <v>107</v>
      </c>
      <c r="B350" s="457" t="s">
        <v>538</v>
      </c>
      <c r="C350" s="548"/>
      <c r="D350" s="759">
        <f t="shared" si="99"/>
        <v>0</v>
      </c>
      <c r="E350" s="751">
        <f t="shared" si="100"/>
        <v>0</v>
      </c>
      <c r="F350" s="759">
        <f t="shared" si="101"/>
        <v>0</v>
      </c>
      <c r="G350" s="759">
        <f t="shared" si="102"/>
        <v>0</v>
      </c>
      <c r="H350" s="759">
        <f t="shared" si="103"/>
        <v>0</v>
      </c>
      <c r="I350" s="759">
        <f t="shared" si="104"/>
        <v>0</v>
      </c>
      <c r="J350" s="1120">
        <f t="shared" si="105"/>
        <v>0</v>
      </c>
      <c r="K350" s="346"/>
    </row>
    <row r="351" spans="1:11" x14ac:dyDescent="0.25">
      <c r="A351" s="1045">
        <f t="shared" si="106"/>
        <v>108</v>
      </c>
      <c r="B351" s="815" t="s">
        <v>759</v>
      </c>
      <c r="C351" s="547"/>
      <c r="D351" s="759">
        <f t="shared" si="99"/>
        <v>0</v>
      </c>
      <c r="E351" s="751">
        <f t="shared" si="100"/>
        <v>0</v>
      </c>
      <c r="F351" s="759">
        <f t="shared" si="101"/>
        <v>0</v>
      </c>
      <c r="G351" s="759">
        <f t="shared" si="102"/>
        <v>0</v>
      </c>
      <c r="H351" s="759">
        <f t="shared" si="103"/>
        <v>0</v>
      </c>
      <c r="I351" s="759">
        <f t="shared" si="104"/>
        <v>0</v>
      </c>
      <c r="J351" s="1120">
        <f t="shared" si="105"/>
        <v>0</v>
      </c>
      <c r="K351" s="346"/>
    </row>
    <row r="352" spans="1:11" x14ac:dyDescent="0.25">
      <c r="A352" s="1045">
        <f t="shared" si="106"/>
        <v>109</v>
      </c>
      <c r="B352" s="815" t="s">
        <v>760</v>
      </c>
      <c r="C352" s="547"/>
      <c r="D352" s="759">
        <f t="shared" si="99"/>
        <v>0</v>
      </c>
      <c r="E352" s="751">
        <f t="shared" si="100"/>
        <v>0</v>
      </c>
      <c r="F352" s="759">
        <f t="shared" si="101"/>
        <v>0</v>
      </c>
      <c r="G352" s="759">
        <f t="shared" si="102"/>
        <v>0</v>
      </c>
      <c r="H352" s="759">
        <f t="shared" si="103"/>
        <v>0</v>
      </c>
      <c r="I352" s="759">
        <f t="shared" si="104"/>
        <v>0</v>
      </c>
      <c r="J352" s="1120">
        <f t="shared" si="105"/>
        <v>0</v>
      </c>
      <c r="K352" s="346"/>
    </row>
    <row r="353" spans="1:11" x14ac:dyDescent="0.25">
      <c r="A353" s="1045">
        <f t="shared" si="106"/>
        <v>110</v>
      </c>
      <c r="B353" s="815" t="s">
        <v>761</v>
      </c>
      <c r="C353" s="547"/>
      <c r="D353" s="759">
        <f t="shared" si="99"/>
        <v>0</v>
      </c>
      <c r="E353" s="751">
        <f t="shared" si="100"/>
        <v>0</v>
      </c>
      <c r="F353" s="759">
        <f t="shared" si="101"/>
        <v>0</v>
      </c>
      <c r="G353" s="759">
        <f t="shared" si="102"/>
        <v>0</v>
      </c>
      <c r="H353" s="759">
        <f t="shared" si="103"/>
        <v>0</v>
      </c>
      <c r="I353" s="759">
        <f t="shared" si="104"/>
        <v>0</v>
      </c>
      <c r="J353" s="1120">
        <f t="shared" si="105"/>
        <v>0</v>
      </c>
      <c r="K353" s="346"/>
    </row>
    <row r="354" spans="1:11" x14ac:dyDescent="0.25">
      <c r="A354" s="1045">
        <f t="shared" si="106"/>
        <v>111</v>
      </c>
      <c r="B354" s="815" t="s">
        <v>762</v>
      </c>
      <c r="C354" s="547"/>
      <c r="D354" s="759">
        <f t="shared" si="99"/>
        <v>0</v>
      </c>
      <c r="E354" s="751">
        <f t="shared" si="100"/>
        <v>0</v>
      </c>
      <c r="F354" s="759">
        <f t="shared" si="101"/>
        <v>0</v>
      </c>
      <c r="G354" s="759">
        <f t="shared" si="102"/>
        <v>0</v>
      </c>
      <c r="H354" s="759">
        <f t="shared" si="103"/>
        <v>0</v>
      </c>
      <c r="I354" s="759">
        <f t="shared" si="104"/>
        <v>0</v>
      </c>
      <c r="J354" s="1120">
        <f t="shared" si="105"/>
        <v>0</v>
      </c>
      <c r="K354" s="346"/>
    </row>
    <row r="355" spans="1:11" x14ac:dyDescent="0.25">
      <c r="A355" s="1045">
        <f t="shared" si="106"/>
        <v>112</v>
      </c>
      <c r="B355" s="457" t="s">
        <v>824</v>
      </c>
      <c r="C355" s="705" t="str">
        <f>C$166</f>
        <v>(Specify here)</v>
      </c>
      <c r="D355" s="759">
        <f t="shared" si="99"/>
        <v>0</v>
      </c>
      <c r="E355" s="751">
        <f t="shared" si="100"/>
        <v>0</v>
      </c>
      <c r="F355" s="759">
        <f t="shared" si="101"/>
        <v>0</v>
      </c>
      <c r="G355" s="759">
        <f t="shared" si="102"/>
        <v>0</v>
      </c>
      <c r="H355" s="759">
        <f t="shared" si="103"/>
        <v>0</v>
      </c>
      <c r="I355" s="759">
        <f t="shared" si="104"/>
        <v>0</v>
      </c>
      <c r="J355" s="1120">
        <f t="shared" si="105"/>
        <v>0</v>
      </c>
      <c r="K355" s="346"/>
    </row>
    <row r="356" spans="1:11" x14ac:dyDescent="0.25">
      <c r="A356" s="1045">
        <f t="shared" si="106"/>
        <v>113</v>
      </c>
      <c r="B356" s="457" t="s">
        <v>540</v>
      </c>
      <c r="C356" s="548"/>
      <c r="D356" s="759">
        <f t="shared" si="99"/>
        <v>0</v>
      </c>
      <c r="E356" s="751">
        <f t="shared" si="100"/>
        <v>0</v>
      </c>
      <c r="F356" s="759">
        <f t="shared" si="101"/>
        <v>0</v>
      </c>
      <c r="G356" s="759">
        <f t="shared" si="102"/>
        <v>0</v>
      </c>
      <c r="H356" s="759">
        <f t="shared" si="103"/>
        <v>0</v>
      </c>
      <c r="I356" s="759">
        <f t="shared" si="104"/>
        <v>0</v>
      </c>
      <c r="J356" s="1120">
        <f t="shared" si="105"/>
        <v>0</v>
      </c>
      <c r="K356" s="346"/>
    </row>
    <row r="357" spans="1:11" x14ac:dyDescent="0.25">
      <c r="A357" s="1045">
        <f t="shared" si="106"/>
        <v>114</v>
      </c>
      <c r="B357" s="457" t="s">
        <v>629</v>
      </c>
      <c r="C357" s="548"/>
      <c r="D357" s="759">
        <f t="shared" si="99"/>
        <v>0</v>
      </c>
      <c r="E357" s="751">
        <f t="shared" si="100"/>
        <v>0</v>
      </c>
      <c r="F357" s="759">
        <f t="shared" si="101"/>
        <v>0</v>
      </c>
      <c r="G357" s="759">
        <f t="shared" si="102"/>
        <v>0</v>
      </c>
      <c r="H357" s="759">
        <f t="shared" si="103"/>
        <v>0</v>
      </c>
      <c r="I357" s="759">
        <f t="shared" si="104"/>
        <v>0</v>
      </c>
      <c r="J357" s="1120">
        <f t="shared" si="105"/>
        <v>0</v>
      </c>
      <c r="K357" s="346"/>
    </row>
    <row r="358" spans="1:11" x14ac:dyDescent="0.25">
      <c r="A358" s="1045">
        <f t="shared" si="106"/>
        <v>115</v>
      </c>
      <c r="B358" s="87" t="s">
        <v>890</v>
      </c>
      <c r="C358" s="547"/>
      <c r="D358" s="759">
        <f t="shared" si="99"/>
        <v>0</v>
      </c>
      <c r="E358" s="751">
        <f t="shared" si="100"/>
        <v>0</v>
      </c>
      <c r="F358" s="759">
        <f t="shared" si="101"/>
        <v>0</v>
      </c>
      <c r="G358" s="759">
        <f t="shared" si="102"/>
        <v>0</v>
      </c>
      <c r="H358" s="759">
        <f t="shared" si="103"/>
        <v>0</v>
      </c>
      <c r="I358" s="759">
        <f t="shared" si="104"/>
        <v>0</v>
      </c>
      <c r="J358" s="1120">
        <f t="shared" si="105"/>
        <v>0</v>
      </c>
      <c r="K358" s="346"/>
    </row>
    <row r="359" spans="1:11" x14ac:dyDescent="0.25">
      <c r="A359" s="1045">
        <f t="shared" si="106"/>
        <v>116</v>
      </c>
      <c r="B359" s="457" t="s">
        <v>541</v>
      </c>
      <c r="C359" s="548"/>
      <c r="D359" s="759">
        <f t="shared" si="99"/>
        <v>0</v>
      </c>
      <c r="E359" s="751">
        <f t="shared" si="100"/>
        <v>0</v>
      </c>
      <c r="F359" s="759">
        <f t="shared" si="101"/>
        <v>0</v>
      </c>
      <c r="G359" s="759">
        <f t="shared" si="102"/>
        <v>0</v>
      </c>
      <c r="H359" s="759">
        <f t="shared" si="103"/>
        <v>0</v>
      </c>
      <c r="I359" s="759">
        <f t="shared" si="104"/>
        <v>0</v>
      </c>
      <c r="J359" s="1120">
        <f t="shared" si="105"/>
        <v>0</v>
      </c>
      <c r="K359" s="346"/>
    </row>
    <row r="360" spans="1:11" x14ac:dyDescent="0.25">
      <c r="A360" s="1045">
        <f t="shared" si="106"/>
        <v>117</v>
      </c>
      <c r="B360" s="457" t="s">
        <v>866</v>
      </c>
      <c r="C360" s="705" t="str">
        <f>C$171</f>
        <v>(Specify here)</v>
      </c>
      <c r="D360" s="759">
        <f t="shared" si="99"/>
        <v>0</v>
      </c>
      <c r="E360" s="751">
        <f t="shared" si="100"/>
        <v>0</v>
      </c>
      <c r="F360" s="759">
        <f t="shared" si="101"/>
        <v>0</v>
      </c>
      <c r="G360" s="759">
        <f t="shared" si="102"/>
        <v>0</v>
      </c>
      <c r="H360" s="759">
        <f t="shared" si="103"/>
        <v>0</v>
      </c>
      <c r="I360" s="759">
        <f t="shared" si="104"/>
        <v>0</v>
      </c>
      <c r="J360" s="1120">
        <f t="shared" si="105"/>
        <v>0</v>
      </c>
      <c r="K360" s="346"/>
    </row>
    <row r="361" spans="1:11" x14ac:dyDescent="0.25">
      <c r="A361" s="1103"/>
      <c r="B361" s="801" t="s">
        <v>805</v>
      </c>
      <c r="C361" s="587"/>
      <c r="D361" s="752">
        <f>D332+SUM(D348:D360)</f>
        <v>0</v>
      </c>
      <c r="E361" s="752">
        <f t="shared" ref="E361:J361" si="107">E332+SUM(E348:E360)</f>
        <v>0</v>
      </c>
      <c r="F361" s="752">
        <f t="shared" si="107"/>
        <v>0</v>
      </c>
      <c r="G361" s="752">
        <f t="shared" si="107"/>
        <v>0</v>
      </c>
      <c r="H361" s="752">
        <f t="shared" si="107"/>
        <v>0</v>
      </c>
      <c r="I361" s="752">
        <f t="shared" si="107"/>
        <v>0</v>
      </c>
      <c r="J361" s="753">
        <f t="shared" si="107"/>
        <v>0</v>
      </c>
      <c r="K361" s="346"/>
    </row>
    <row r="362" spans="1:11" x14ac:dyDescent="0.25">
      <c r="A362" s="1075"/>
      <c r="B362" s="586" t="s">
        <v>911</v>
      </c>
      <c r="C362" s="587"/>
      <c r="D362" s="752"/>
      <c r="E362" s="752"/>
      <c r="F362" s="752"/>
      <c r="G362" s="752"/>
      <c r="H362" s="752"/>
      <c r="I362" s="752"/>
      <c r="J362" s="1125"/>
      <c r="K362" s="346"/>
    </row>
    <row r="363" spans="1:11" x14ac:dyDescent="0.25">
      <c r="A363" s="1045">
        <v>190</v>
      </c>
      <c r="B363" s="457" t="s">
        <v>542</v>
      </c>
      <c r="C363" s="548"/>
      <c r="D363" s="759">
        <f t="shared" ref="D363:D372" si="108">IF(ISERR(ROUND((D$209/D$1138)*D1128,0)),0,ROUND((D$209/D$1138)*D1128,0))</f>
        <v>0</v>
      </c>
      <c r="E363" s="751">
        <f t="shared" ref="E363:E372" si="109">IF(ISERR(ROUND((E$210/E$1138)*E1128,0)),0,ROUND((E$210/E$1138)*E1128,0))</f>
        <v>0</v>
      </c>
      <c r="F363" s="759">
        <f t="shared" ref="F363:F372" si="110">IF(ISERR(ROUND((F$211/F$1138)*F1128,0)),0,ROUND((F$211/F$1138)*F1128,0))</f>
        <v>0</v>
      </c>
      <c r="G363" s="759">
        <f t="shared" ref="G363:G372" si="111">IF(ISERR(ROUND((G$212/G$1138)*G1128,0)),0,ROUND((G$212/G$1138)*G1128,0))</f>
        <v>0</v>
      </c>
      <c r="H363" s="759">
        <f t="shared" ref="H363:H372" si="112">IF(ISERR(ROUND((H$213/H$1138)*H1128,0)),0,ROUND((H$213/H$1138)*H1128,0))</f>
        <v>0</v>
      </c>
      <c r="I363" s="759">
        <f t="shared" ref="I363:I372" si="113">IF(ISERR(ROUND((I$214/I$1138)*I1128,0)),0,ROUND((I$214/I$1138)*I1128,0))</f>
        <v>0</v>
      </c>
      <c r="J363" s="1120">
        <f t="shared" ref="J363:J372" si="114">IF(ISERR(ROUND((J$215/J$1138)*J1128,0)),0,ROUND((J$215/J$1138)*J1128,0))</f>
        <v>0</v>
      </c>
      <c r="K363" s="346"/>
    </row>
    <row r="364" spans="1:11" x14ac:dyDescent="0.25">
      <c r="A364" s="1045">
        <v>191</v>
      </c>
      <c r="B364" s="802" t="s">
        <v>133</v>
      </c>
      <c r="C364" s="546"/>
      <c r="D364" s="759">
        <f t="shared" si="108"/>
        <v>0</v>
      </c>
      <c r="E364" s="751">
        <f t="shared" si="109"/>
        <v>0</v>
      </c>
      <c r="F364" s="759">
        <f t="shared" si="110"/>
        <v>0</v>
      </c>
      <c r="G364" s="759">
        <f t="shared" si="111"/>
        <v>0</v>
      </c>
      <c r="H364" s="759">
        <f t="shared" si="112"/>
        <v>0</v>
      </c>
      <c r="I364" s="759">
        <f t="shared" si="113"/>
        <v>0</v>
      </c>
      <c r="J364" s="1120">
        <f t="shared" si="114"/>
        <v>0</v>
      </c>
      <c r="K364" s="346"/>
    </row>
    <row r="365" spans="1:11" x14ac:dyDescent="0.25">
      <c r="A365" s="1045">
        <v>192</v>
      </c>
      <c r="B365" s="802" t="s">
        <v>134</v>
      </c>
      <c r="C365" s="546"/>
      <c r="D365" s="759">
        <f t="shared" si="108"/>
        <v>0</v>
      </c>
      <c r="E365" s="751">
        <f t="shared" si="109"/>
        <v>0</v>
      </c>
      <c r="F365" s="759">
        <f t="shared" si="110"/>
        <v>0</v>
      </c>
      <c r="G365" s="759">
        <f t="shared" si="111"/>
        <v>0</v>
      </c>
      <c r="H365" s="759">
        <f t="shared" si="112"/>
        <v>0</v>
      </c>
      <c r="I365" s="759">
        <f t="shared" si="113"/>
        <v>0</v>
      </c>
      <c r="J365" s="1120">
        <f t="shared" si="114"/>
        <v>0</v>
      </c>
      <c r="K365" s="346"/>
    </row>
    <row r="366" spans="1:11" x14ac:dyDescent="0.25">
      <c r="A366" s="1045">
        <v>193</v>
      </c>
      <c r="B366" s="802" t="s">
        <v>135</v>
      </c>
      <c r="C366" s="546"/>
      <c r="D366" s="759">
        <f t="shared" si="108"/>
        <v>0</v>
      </c>
      <c r="E366" s="751">
        <f t="shared" si="109"/>
        <v>0</v>
      </c>
      <c r="F366" s="759">
        <f t="shared" si="110"/>
        <v>0</v>
      </c>
      <c r="G366" s="759">
        <f t="shared" si="111"/>
        <v>0</v>
      </c>
      <c r="H366" s="759">
        <f t="shared" si="112"/>
        <v>0</v>
      </c>
      <c r="I366" s="759">
        <f t="shared" si="113"/>
        <v>0</v>
      </c>
      <c r="J366" s="1120">
        <f t="shared" si="114"/>
        <v>0</v>
      </c>
      <c r="K366" s="346"/>
    </row>
    <row r="367" spans="1:11" x14ac:dyDescent="0.25">
      <c r="A367" s="1045">
        <v>194</v>
      </c>
      <c r="B367" s="457" t="s">
        <v>820</v>
      </c>
      <c r="C367" s="546"/>
      <c r="D367" s="759">
        <f t="shared" si="108"/>
        <v>0</v>
      </c>
      <c r="E367" s="751">
        <f t="shared" si="109"/>
        <v>0</v>
      </c>
      <c r="F367" s="759">
        <f t="shared" si="110"/>
        <v>0</v>
      </c>
      <c r="G367" s="759">
        <f t="shared" si="111"/>
        <v>0</v>
      </c>
      <c r="H367" s="759">
        <f t="shared" si="112"/>
        <v>0</v>
      </c>
      <c r="I367" s="759">
        <f t="shared" si="113"/>
        <v>0</v>
      </c>
      <c r="J367" s="1120">
        <f t="shared" si="114"/>
        <v>0</v>
      </c>
      <c r="K367" s="346"/>
    </row>
    <row r="368" spans="1:11" x14ac:dyDescent="0.25">
      <c r="A368" s="1045"/>
      <c r="B368" s="802" t="s">
        <v>772</v>
      </c>
      <c r="C368" s="705" t="str">
        <f>C$179</f>
        <v>(Specify here)</v>
      </c>
      <c r="D368" s="759">
        <f t="shared" si="108"/>
        <v>0</v>
      </c>
      <c r="E368" s="751">
        <f t="shared" si="109"/>
        <v>0</v>
      </c>
      <c r="F368" s="759">
        <f t="shared" si="110"/>
        <v>0</v>
      </c>
      <c r="G368" s="759">
        <f t="shared" si="111"/>
        <v>0</v>
      </c>
      <c r="H368" s="759">
        <f t="shared" si="112"/>
        <v>0</v>
      </c>
      <c r="I368" s="759">
        <f t="shared" si="113"/>
        <v>0</v>
      </c>
      <c r="J368" s="1120">
        <f t="shared" si="114"/>
        <v>0</v>
      </c>
      <c r="K368" s="346"/>
    </row>
    <row r="369" spans="1:11" x14ac:dyDescent="0.25">
      <c r="A369" s="1095"/>
      <c r="B369" s="802" t="s">
        <v>773</v>
      </c>
      <c r="C369" s="705" t="str">
        <f>C$180</f>
        <v>(Specify here)</v>
      </c>
      <c r="D369" s="759">
        <f t="shared" si="108"/>
        <v>0</v>
      </c>
      <c r="E369" s="751">
        <f t="shared" si="109"/>
        <v>0</v>
      </c>
      <c r="F369" s="759">
        <f t="shared" si="110"/>
        <v>0</v>
      </c>
      <c r="G369" s="759">
        <f t="shared" si="111"/>
        <v>0</v>
      </c>
      <c r="H369" s="759">
        <f t="shared" si="112"/>
        <v>0</v>
      </c>
      <c r="I369" s="759">
        <f t="shared" si="113"/>
        <v>0</v>
      </c>
      <c r="J369" s="1120">
        <f t="shared" si="114"/>
        <v>0</v>
      </c>
      <c r="K369" s="346"/>
    </row>
    <row r="370" spans="1:11" x14ac:dyDescent="0.25">
      <c r="A370" s="1095"/>
      <c r="B370" s="802" t="s">
        <v>774</v>
      </c>
      <c r="C370" s="705" t="str">
        <f>C$181</f>
        <v>(Specify here)</v>
      </c>
      <c r="D370" s="759">
        <f t="shared" si="108"/>
        <v>0</v>
      </c>
      <c r="E370" s="751">
        <f t="shared" si="109"/>
        <v>0</v>
      </c>
      <c r="F370" s="759">
        <f t="shared" si="110"/>
        <v>0</v>
      </c>
      <c r="G370" s="759">
        <f t="shared" si="111"/>
        <v>0</v>
      </c>
      <c r="H370" s="759">
        <f t="shared" si="112"/>
        <v>0</v>
      </c>
      <c r="I370" s="759">
        <f t="shared" si="113"/>
        <v>0</v>
      </c>
      <c r="J370" s="1120">
        <f t="shared" si="114"/>
        <v>0</v>
      </c>
      <c r="K370" s="346"/>
    </row>
    <row r="371" spans="1:11" x14ac:dyDescent="0.25">
      <c r="A371" s="1095"/>
      <c r="B371" s="802" t="s">
        <v>775</v>
      </c>
      <c r="C371" s="705" t="str">
        <f>C$182</f>
        <v>(Specify here)</v>
      </c>
      <c r="D371" s="759">
        <f t="shared" si="108"/>
        <v>0</v>
      </c>
      <c r="E371" s="751">
        <f t="shared" si="109"/>
        <v>0</v>
      </c>
      <c r="F371" s="759">
        <f t="shared" si="110"/>
        <v>0</v>
      </c>
      <c r="G371" s="759">
        <f t="shared" si="111"/>
        <v>0</v>
      </c>
      <c r="H371" s="759">
        <f t="shared" si="112"/>
        <v>0</v>
      </c>
      <c r="I371" s="759">
        <f t="shared" si="113"/>
        <v>0</v>
      </c>
      <c r="J371" s="1120">
        <f t="shared" si="114"/>
        <v>0</v>
      </c>
      <c r="K371" s="346"/>
    </row>
    <row r="372" spans="1:11" x14ac:dyDescent="0.25">
      <c r="A372" s="1095"/>
      <c r="B372" s="802" t="s">
        <v>776</v>
      </c>
      <c r="C372" s="705" t="str">
        <f>C$183</f>
        <v>(Specify here)</v>
      </c>
      <c r="D372" s="759">
        <f t="shared" si="108"/>
        <v>0</v>
      </c>
      <c r="E372" s="751">
        <f t="shared" si="109"/>
        <v>0</v>
      </c>
      <c r="F372" s="759">
        <f t="shared" si="110"/>
        <v>0</v>
      </c>
      <c r="G372" s="759">
        <f t="shared" si="111"/>
        <v>0</v>
      </c>
      <c r="H372" s="759">
        <f t="shared" si="112"/>
        <v>0</v>
      </c>
      <c r="I372" s="759">
        <f t="shared" si="113"/>
        <v>0</v>
      </c>
      <c r="J372" s="1120">
        <f t="shared" si="114"/>
        <v>0</v>
      </c>
      <c r="K372" s="346"/>
    </row>
    <row r="373" spans="1:11" x14ac:dyDescent="0.25">
      <c r="A373" s="1103">
        <v>200</v>
      </c>
      <c r="B373" s="801" t="s">
        <v>806</v>
      </c>
      <c r="C373" s="587"/>
      <c r="D373" s="752">
        <f t="shared" ref="D373:J373" si="115">SUM(D361:D372)</f>
        <v>0</v>
      </c>
      <c r="E373" s="752">
        <f t="shared" si="115"/>
        <v>0</v>
      </c>
      <c r="F373" s="752">
        <f t="shared" si="115"/>
        <v>0</v>
      </c>
      <c r="G373" s="752">
        <f t="shared" si="115"/>
        <v>0</v>
      </c>
      <c r="H373" s="752">
        <f t="shared" si="115"/>
        <v>0</v>
      </c>
      <c r="I373" s="752">
        <f t="shared" si="115"/>
        <v>0</v>
      </c>
      <c r="J373" s="753">
        <f t="shared" si="115"/>
        <v>0</v>
      </c>
      <c r="K373" s="346"/>
    </row>
    <row r="374" spans="1:11" s="350" customFormat="1" x14ac:dyDescent="0.25">
      <c r="A374" s="817"/>
      <c r="B374" s="1130"/>
      <c r="C374" s="345"/>
      <c r="D374" s="1131"/>
      <c r="E374" s="1131"/>
      <c r="F374" s="1131"/>
      <c r="G374" s="1131"/>
      <c r="H374" s="1131"/>
      <c r="I374" s="1131"/>
      <c r="J374" s="1132"/>
      <c r="K374" s="346"/>
    </row>
    <row r="375" spans="1:11" x14ac:dyDescent="0.25">
      <c r="A375" s="827" t="s">
        <v>419</v>
      </c>
      <c r="B375" s="830"/>
      <c r="C375" s="346"/>
      <c r="D375" s="346"/>
      <c r="E375" s="346"/>
      <c r="F375" s="346"/>
      <c r="G375" s="346"/>
      <c r="H375" s="346"/>
      <c r="I375" s="346"/>
      <c r="J375" s="346"/>
      <c r="K375" s="346"/>
    </row>
    <row r="376" spans="1:11" x14ac:dyDescent="0.25">
      <c r="A376" s="821" t="s">
        <v>900</v>
      </c>
      <c r="K376" s="154"/>
    </row>
    <row r="377" spans="1:11" x14ac:dyDescent="0.25">
      <c r="A377" s="821" t="s">
        <v>975</v>
      </c>
      <c r="K377" s="154"/>
    </row>
    <row r="378" spans="1:11" x14ac:dyDescent="0.25">
      <c r="K378" s="154"/>
    </row>
    <row r="379" spans="1:11" x14ac:dyDescent="0.25">
      <c r="K379" s="154"/>
    </row>
    <row r="380" spans="1:11" x14ac:dyDescent="0.25">
      <c r="A380" s="828" t="s">
        <v>422</v>
      </c>
      <c r="K380" s="154"/>
    </row>
    <row r="381" spans="1:11" ht="15.6" x14ac:dyDescent="0.3">
      <c r="A381" s="819" t="s">
        <v>663</v>
      </c>
      <c r="B381" s="820"/>
      <c r="C381" s="620"/>
      <c r="D381" s="621"/>
      <c r="E381" s="620"/>
      <c r="F381" s="620"/>
      <c r="G381" s="620"/>
      <c r="H381" s="620"/>
      <c r="I381" s="618" t="s">
        <v>664</v>
      </c>
      <c r="K381" s="154"/>
    </row>
    <row r="382" spans="1:11" ht="15.6" x14ac:dyDescent="0.3">
      <c r="A382" s="819"/>
      <c r="B382" s="819"/>
      <c r="C382" s="155"/>
      <c r="D382" s="155"/>
      <c r="E382" s="155"/>
      <c r="F382" s="155"/>
      <c r="G382" s="155"/>
      <c r="H382" s="155"/>
      <c r="I382" s="619" t="s">
        <v>696</v>
      </c>
      <c r="K382" s="154"/>
    </row>
    <row r="383" spans="1:11" x14ac:dyDescent="0.25">
      <c r="K383" s="154"/>
    </row>
    <row r="384" spans="1:11" x14ac:dyDescent="0.25">
      <c r="A384" s="821" t="s">
        <v>363</v>
      </c>
      <c r="E384" s="153" t="s">
        <v>451</v>
      </c>
      <c r="H384" s="153" t="s">
        <v>365</v>
      </c>
      <c r="K384" s="154"/>
    </row>
    <row r="385" spans="1:11" x14ac:dyDescent="0.25">
      <c r="B385" s="821" t="str">
        <f>'1_1A'!$B$7</f>
        <v>Enter Hospital Name Here</v>
      </c>
      <c r="F385" s="153" t="str">
        <f>'1_1A'!$H$7</f>
        <v>Enter Provider Number Here</v>
      </c>
      <c r="I385" s="323" t="str">
        <f>'1_1A'!$P$7</f>
        <v>Enter FYE Here</v>
      </c>
      <c r="K385" s="154"/>
    </row>
    <row r="386" spans="1:11" x14ac:dyDescent="0.25">
      <c r="I386" s="323"/>
      <c r="K386" s="154"/>
    </row>
    <row r="387" spans="1:11" x14ac:dyDescent="0.25">
      <c r="A387" s="823"/>
      <c r="B387" s="823"/>
      <c r="C387" s="157"/>
      <c r="D387" s="158" t="s">
        <v>367</v>
      </c>
      <c r="E387" s="156"/>
      <c r="F387" s="158" t="s">
        <v>697</v>
      </c>
      <c r="G387" s="158" t="s">
        <v>367</v>
      </c>
      <c r="H387" s="158" t="s">
        <v>698</v>
      </c>
      <c r="I387" s="158" t="s">
        <v>699</v>
      </c>
      <c r="J387" s="159"/>
    </row>
    <row r="388" spans="1:11" x14ac:dyDescent="0.25">
      <c r="A388" s="825"/>
      <c r="B388" s="824" t="s">
        <v>484</v>
      </c>
      <c r="C388" s="160"/>
      <c r="D388" s="161" t="s">
        <v>700</v>
      </c>
      <c r="E388" s="161" t="s">
        <v>501</v>
      </c>
      <c r="F388" s="161" t="s">
        <v>701</v>
      </c>
      <c r="G388" s="161" t="s">
        <v>702</v>
      </c>
      <c r="H388" s="161" t="s">
        <v>689</v>
      </c>
      <c r="I388" s="161" t="s">
        <v>703</v>
      </c>
      <c r="J388" s="159"/>
    </row>
    <row r="389" spans="1:11" x14ac:dyDescent="0.25">
      <c r="A389" s="825"/>
      <c r="B389" s="825"/>
      <c r="D389" s="161" t="s">
        <v>704</v>
      </c>
      <c r="E389" s="161" t="s">
        <v>367</v>
      </c>
      <c r="F389" s="161" t="s">
        <v>705</v>
      </c>
      <c r="G389" s="161" t="s">
        <v>706</v>
      </c>
      <c r="H389" s="161" t="s">
        <v>439</v>
      </c>
      <c r="I389" s="161" t="s">
        <v>707</v>
      </c>
      <c r="J389" s="159"/>
    </row>
    <row r="390" spans="1:11" x14ac:dyDescent="0.25">
      <c r="A390" s="825"/>
      <c r="B390" s="825"/>
      <c r="C390" s="154"/>
      <c r="D390" s="161">
        <v>14</v>
      </c>
      <c r="E390" s="161">
        <v>15</v>
      </c>
      <c r="F390" s="161">
        <v>16</v>
      </c>
      <c r="G390" s="161">
        <v>17</v>
      </c>
      <c r="H390" s="161">
        <v>18</v>
      </c>
      <c r="I390" s="161">
        <v>19</v>
      </c>
      <c r="J390" s="159"/>
    </row>
    <row r="391" spans="1:11" x14ac:dyDescent="0.25">
      <c r="A391" s="800"/>
      <c r="B391" s="801" t="s">
        <v>490</v>
      </c>
      <c r="C391" s="597"/>
      <c r="D391" s="603"/>
      <c r="E391" s="603"/>
      <c r="F391" s="603"/>
      <c r="G391" s="603"/>
      <c r="H391" s="611" t="s">
        <v>367</v>
      </c>
      <c r="I391" s="603"/>
      <c r="J391" s="159"/>
    </row>
    <row r="392" spans="1:11" x14ac:dyDescent="0.25">
      <c r="A392" s="457">
        <v>1</v>
      </c>
      <c r="B392" s="802" t="s">
        <v>740</v>
      </c>
      <c r="C392" s="562"/>
      <c r="D392" s="755"/>
      <c r="E392" s="755"/>
      <c r="F392" s="755"/>
      <c r="G392" s="755"/>
      <c r="H392" s="755"/>
      <c r="I392" s="755"/>
      <c r="J392" s="159"/>
    </row>
    <row r="393" spans="1:11" x14ac:dyDescent="0.25">
      <c r="A393" s="457">
        <v>2</v>
      </c>
      <c r="B393" s="802" t="s">
        <v>739</v>
      </c>
      <c r="C393" s="562"/>
      <c r="D393" s="755"/>
      <c r="E393" s="755"/>
      <c r="F393" s="755"/>
      <c r="G393" s="755"/>
      <c r="H393" s="755"/>
      <c r="I393" s="755"/>
      <c r="J393" s="159"/>
    </row>
    <row r="394" spans="1:11" x14ac:dyDescent="0.25">
      <c r="A394" s="457">
        <v>3</v>
      </c>
      <c r="B394" s="802" t="s">
        <v>741</v>
      </c>
      <c r="C394" s="562"/>
      <c r="D394" s="755"/>
      <c r="E394" s="755"/>
      <c r="F394" s="755"/>
      <c r="G394" s="755"/>
      <c r="H394" s="755"/>
      <c r="I394" s="755"/>
      <c r="J394" s="159"/>
    </row>
    <row r="395" spans="1:11" x14ac:dyDescent="0.25">
      <c r="A395" s="457">
        <v>4</v>
      </c>
      <c r="B395" s="457" t="s">
        <v>491</v>
      </c>
      <c r="C395" s="90"/>
      <c r="D395" s="755"/>
      <c r="E395" s="755"/>
      <c r="F395" s="755"/>
      <c r="G395" s="755"/>
      <c r="H395" s="755"/>
      <c r="I395" s="755"/>
      <c r="J395" s="159"/>
    </row>
    <row r="396" spans="1:11" x14ac:dyDescent="0.25">
      <c r="A396" s="457">
        <v>5</v>
      </c>
      <c r="B396" s="457" t="s">
        <v>492</v>
      </c>
      <c r="C396" s="90"/>
      <c r="D396" s="755"/>
      <c r="E396" s="755"/>
      <c r="F396" s="755"/>
      <c r="G396" s="755"/>
      <c r="H396" s="755"/>
      <c r="I396" s="755"/>
      <c r="J396" s="159"/>
    </row>
    <row r="397" spans="1:11" x14ac:dyDescent="0.25">
      <c r="A397" s="457">
        <v>6</v>
      </c>
      <c r="B397" s="802" t="s">
        <v>742</v>
      </c>
      <c r="C397" s="562"/>
      <c r="D397" s="755"/>
      <c r="E397" s="755"/>
      <c r="F397" s="755"/>
      <c r="G397" s="755"/>
      <c r="H397" s="755"/>
      <c r="I397" s="755"/>
      <c r="J397" s="159"/>
    </row>
    <row r="398" spans="1:11" x14ac:dyDescent="0.25">
      <c r="A398" s="457">
        <v>7</v>
      </c>
      <c r="B398" s="457" t="s">
        <v>493</v>
      </c>
      <c r="C398" s="90"/>
      <c r="D398" s="755"/>
      <c r="E398" s="755"/>
      <c r="F398" s="755"/>
      <c r="G398" s="755"/>
      <c r="H398" s="755"/>
      <c r="I398" s="755"/>
      <c r="J398" s="159"/>
    </row>
    <row r="399" spans="1:11" x14ac:dyDescent="0.25">
      <c r="A399" s="457">
        <v>8</v>
      </c>
      <c r="B399" s="457" t="s">
        <v>494</v>
      </c>
      <c r="C399" s="90"/>
      <c r="D399" s="755"/>
      <c r="E399" s="755"/>
      <c r="F399" s="755"/>
      <c r="G399" s="755"/>
      <c r="H399" s="755"/>
      <c r="I399" s="755"/>
      <c r="J399" s="159"/>
    </row>
    <row r="400" spans="1:11" x14ac:dyDescent="0.25">
      <c r="A400" s="457">
        <v>9</v>
      </c>
      <c r="B400" s="457" t="s">
        <v>495</v>
      </c>
      <c r="C400" s="90"/>
      <c r="D400" s="755"/>
      <c r="E400" s="755"/>
      <c r="F400" s="755"/>
      <c r="G400" s="755"/>
      <c r="H400" s="755"/>
      <c r="I400" s="755"/>
      <c r="J400" s="159"/>
    </row>
    <row r="401" spans="1:10" x14ac:dyDescent="0.25">
      <c r="A401" s="457">
        <v>10</v>
      </c>
      <c r="B401" s="457" t="s">
        <v>496</v>
      </c>
      <c r="C401" s="90"/>
      <c r="D401" s="755"/>
      <c r="E401" s="755"/>
      <c r="F401" s="755"/>
      <c r="G401" s="755"/>
      <c r="H401" s="755"/>
      <c r="I401" s="755"/>
      <c r="J401" s="159"/>
    </row>
    <row r="402" spans="1:10" x14ac:dyDescent="0.25">
      <c r="A402" s="457">
        <v>11</v>
      </c>
      <c r="B402" s="457" t="s">
        <v>497</v>
      </c>
      <c r="C402" s="90"/>
      <c r="D402" s="755"/>
      <c r="E402" s="755"/>
      <c r="F402" s="755"/>
      <c r="G402" s="755"/>
      <c r="H402" s="755"/>
      <c r="I402" s="755"/>
      <c r="J402" s="159"/>
    </row>
    <row r="403" spans="1:10" x14ac:dyDescent="0.25">
      <c r="A403" s="457">
        <v>12</v>
      </c>
      <c r="B403" s="457" t="s">
        <v>498</v>
      </c>
      <c r="C403" s="90"/>
      <c r="D403" s="755"/>
      <c r="E403" s="755"/>
      <c r="F403" s="755"/>
      <c r="G403" s="755"/>
      <c r="H403" s="755"/>
      <c r="I403" s="755"/>
      <c r="J403" s="159"/>
    </row>
    <row r="404" spans="1:10" x14ac:dyDescent="0.25">
      <c r="A404" s="457">
        <v>13</v>
      </c>
      <c r="B404" s="457" t="s">
        <v>499</v>
      </c>
      <c r="C404" s="90"/>
      <c r="D404" s="755"/>
      <c r="E404" s="755"/>
      <c r="F404" s="755"/>
      <c r="G404" s="755"/>
      <c r="H404" s="755"/>
      <c r="I404" s="755"/>
      <c r="J404" s="159"/>
    </row>
    <row r="405" spans="1:10" x14ac:dyDescent="0.25">
      <c r="A405" s="457">
        <v>14</v>
      </c>
      <c r="B405" s="457" t="s">
        <v>500</v>
      </c>
      <c r="C405" s="90"/>
      <c r="D405" s="750">
        <f>SUM($D25:$J25)+SUM($D216:$J216)</f>
        <v>0</v>
      </c>
      <c r="E405" s="750"/>
      <c r="F405" s="750"/>
      <c r="G405" s="750"/>
      <c r="H405" s="750"/>
      <c r="I405" s="750"/>
      <c r="J405" s="159"/>
    </row>
    <row r="406" spans="1:10" x14ac:dyDescent="0.25">
      <c r="A406" s="457">
        <v>15</v>
      </c>
      <c r="B406" s="457" t="s">
        <v>501</v>
      </c>
      <c r="C406" s="90"/>
      <c r="D406" s="750">
        <f t="shared" ref="D406:D414" si="116">IF(ISERR(ROUND((D$405/D$1327)*D1170,0)),0,ROUND((D$405/D$1327)*D1170,0))</f>
        <v>0</v>
      </c>
      <c r="E406" s="750">
        <f>SUM($D26:$J26)+SUM($D217:$J217)+SUM($D406)</f>
        <v>0</v>
      </c>
      <c r="F406" s="750"/>
      <c r="G406" s="750"/>
      <c r="H406" s="750"/>
      <c r="I406" s="750"/>
      <c r="J406" s="159"/>
    </row>
    <row r="407" spans="1:10" x14ac:dyDescent="0.25">
      <c r="A407" s="457">
        <v>16</v>
      </c>
      <c r="B407" s="802" t="s">
        <v>743</v>
      </c>
      <c r="C407" s="562"/>
      <c r="D407" s="750">
        <f t="shared" si="116"/>
        <v>0</v>
      </c>
      <c r="E407" s="750">
        <f t="shared" ref="E407:E414" si="117">IF(ISERR(ROUND((E$406/E$1327)*E1171,0)),0,ROUND((E$406/E$1327)*E1171,0))</f>
        <v>0</v>
      </c>
      <c r="F407" s="750">
        <f>SUM($D27:$J27)+SUM($D218:$J218)+SUM($D407:E407)</f>
        <v>0</v>
      </c>
      <c r="G407" s="750"/>
      <c r="H407" s="750"/>
      <c r="I407" s="750"/>
      <c r="J407" s="159"/>
    </row>
    <row r="408" spans="1:10" x14ac:dyDescent="0.25">
      <c r="A408" s="457">
        <v>17</v>
      </c>
      <c r="B408" s="457" t="s">
        <v>502</v>
      </c>
      <c r="C408" s="90"/>
      <c r="D408" s="750">
        <f t="shared" si="116"/>
        <v>0</v>
      </c>
      <c r="E408" s="750">
        <f t="shared" si="117"/>
        <v>0</v>
      </c>
      <c r="F408" s="750">
        <f t="shared" ref="F408:F414" si="118">IF(ISERR(ROUND((F$407/F$1327)*F1172,0)),0,ROUND((F$407/F$1327)*F1172,0))</f>
        <v>0</v>
      </c>
      <c r="G408" s="750">
        <f>SUM($D28:$J28)+SUM($D219:$J219)+SUM($D408:F408)</f>
        <v>0</v>
      </c>
      <c r="H408" s="750"/>
      <c r="I408" s="750"/>
      <c r="J408" s="159"/>
    </row>
    <row r="409" spans="1:10" x14ac:dyDescent="0.25">
      <c r="A409" s="457">
        <v>18</v>
      </c>
      <c r="B409" s="457" t="s">
        <v>819</v>
      </c>
      <c r="C409" s="705" t="str">
        <f>C$29</f>
        <v>(Specify here)</v>
      </c>
      <c r="D409" s="750">
        <f t="shared" si="116"/>
        <v>0</v>
      </c>
      <c r="E409" s="750">
        <f t="shared" si="117"/>
        <v>0</v>
      </c>
      <c r="F409" s="750">
        <f t="shared" si="118"/>
        <v>0</v>
      </c>
      <c r="G409" s="750">
        <f t="shared" ref="G409:G414" si="119">IF(ISERR(ROUND((G$408/G$1327)*G1173,0)),0,ROUND((G$408/G$1327)*G1173,0))</f>
        <v>0</v>
      </c>
      <c r="H409" s="750">
        <f>SUM($D29:$J29)+SUM($D220:$J220)+SUM($D409:G409)</f>
        <v>0</v>
      </c>
      <c r="I409" s="750"/>
      <c r="J409" s="159"/>
    </row>
    <row r="410" spans="1:10" x14ac:dyDescent="0.25">
      <c r="A410" s="457">
        <v>19</v>
      </c>
      <c r="B410" s="457" t="s">
        <v>503</v>
      </c>
      <c r="C410" s="373"/>
      <c r="D410" s="750">
        <f t="shared" si="116"/>
        <v>0</v>
      </c>
      <c r="E410" s="750">
        <f t="shared" si="117"/>
        <v>0</v>
      </c>
      <c r="F410" s="750">
        <f t="shared" si="118"/>
        <v>0</v>
      </c>
      <c r="G410" s="750">
        <f t="shared" si="119"/>
        <v>0</v>
      </c>
      <c r="H410" s="750">
        <f>IF(ISERR(ROUND((H$409/H$1327)*H1174,0)),0,ROUND((H$409/H$1327)*H1174,0))</f>
        <v>0</v>
      </c>
      <c r="I410" s="750">
        <f>SUM($D30:$J30)+SUM($D221:$J221)+SUM($D410:H410)</f>
        <v>0</v>
      </c>
      <c r="J410" s="159"/>
    </row>
    <row r="411" spans="1:10" x14ac:dyDescent="0.25">
      <c r="A411" s="457">
        <v>20</v>
      </c>
      <c r="B411" s="457" t="s">
        <v>504</v>
      </c>
      <c r="C411" s="90"/>
      <c r="D411" s="750">
        <f t="shared" si="116"/>
        <v>0</v>
      </c>
      <c r="E411" s="750">
        <f t="shared" si="117"/>
        <v>0</v>
      </c>
      <c r="F411" s="750">
        <f t="shared" si="118"/>
        <v>0</v>
      </c>
      <c r="G411" s="750">
        <f t="shared" si="119"/>
        <v>0</v>
      </c>
      <c r="H411" s="750">
        <f>IF(ISERR(ROUND((H$409/H$1327)*H1175,0)),0,ROUND((H$409/H$1327)*H1175,0))</f>
        <v>0</v>
      </c>
      <c r="I411" s="750">
        <f>IF(ISERR(ROUND((I$410/I$1327)*I1175,0)),0,ROUND((I$410/I$1327)*I1175,0))</f>
        <v>0</v>
      </c>
      <c r="J411" s="159"/>
    </row>
    <row r="412" spans="1:10" x14ac:dyDescent="0.25">
      <c r="A412" s="457">
        <v>21</v>
      </c>
      <c r="B412" s="457" t="s">
        <v>505</v>
      </c>
      <c r="C412" s="90"/>
      <c r="D412" s="750">
        <f t="shared" si="116"/>
        <v>0</v>
      </c>
      <c r="E412" s="750">
        <f t="shared" si="117"/>
        <v>0</v>
      </c>
      <c r="F412" s="750">
        <f t="shared" si="118"/>
        <v>0</v>
      </c>
      <c r="G412" s="750">
        <f t="shared" si="119"/>
        <v>0</v>
      </c>
      <c r="H412" s="750">
        <f>IF(ISERR(ROUND((H$409/H$1327)*H1176,0)),0,ROUND((H$409/H$1327)*H1176,0))</f>
        <v>0</v>
      </c>
      <c r="I412" s="750">
        <f>IF(ISERR(ROUND((I$410/I$1327)*I1176,0)),0,ROUND((I$410/I$1327)*I1176,0))</f>
        <v>0</v>
      </c>
      <c r="J412" s="159"/>
    </row>
    <row r="413" spans="1:10" x14ac:dyDescent="0.25">
      <c r="A413" s="457">
        <v>22</v>
      </c>
      <c r="B413" s="457" t="s">
        <v>506</v>
      </c>
      <c r="C413" s="90"/>
      <c r="D413" s="750">
        <f t="shared" si="116"/>
        <v>0</v>
      </c>
      <c r="E413" s="750">
        <f t="shared" si="117"/>
        <v>0</v>
      </c>
      <c r="F413" s="750">
        <f t="shared" si="118"/>
        <v>0</v>
      </c>
      <c r="G413" s="750">
        <f t="shared" si="119"/>
        <v>0</v>
      </c>
      <c r="H413" s="750">
        <f>IF(ISERR(ROUND((H$409/H$1327)*H1177,0)),0,ROUND((H$409/H$1327)*H1177,0))</f>
        <v>0</v>
      </c>
      <c r="I413" s="750">
        <f>IF(ISERR(ROUND((I$410/I$1327)*I1177,0)),0,ROUND((I$410/I$1327)*I1177,0))</f>
        <v>0</v>
      </c>
      <c r="J413" s="159"/>
    </row>
    <row r="414" spans="1:10" x14ac:dyDescent="0.25">
      <c r="A414" s="457">
        <v>23</v>
      </c>
      <c r="B414" s="457" t="s">
        <v>818</v>
      </c>
      <c r="C414" s="705" t="str">
        <f>C$34</f>
        <v>(Specify here)</v>
      </c>
      <c r="D414" s="750">
        <f t="shared" si="116"/>
        <v>0</v>
      </c>
      <c r="E414" s="750">
        <f t="shared" si="117"/>
        <v>0</v>
      </c>
      <c r="F414" s="750">
        <f t="shared" si="118"/>
        <v>0</v>
      </c>
      <c r="G414" s="750">
        <f t="shared" si="119"/>
        <v>0</v>
      </c>
      <c r="H414" s="750">
        <f>IF(ISERR(ROUND((H$409/H$1327)*H1178,0)),0,ROUND((H$409/H$1327)*H1178,0))</f>
        <v>0</v>
      </c>
      <c r="I414" s="750">
        <f>IF(ISERR(ROUND((I$410/I$1327)*I1178,0)),0,ROUND((I$410/I$1327)*I1178,0))</f>
        <v>0</v>
      </c>
      <c r="J414" s="159"/>
    </row>
    <row r="415" spans="1:10" x14ac:dyDescent="0.25">
      <c r="A415" s="826" t="s">
        <v>422</v>
      </c>
      <c r="B415" s="827"/>
      <c r="C415" s="164"/>
      <c r="D415" s="164"/>
      <c r="E415" s="164"/>
      <c r="F415" s="164"/>
      <c r="G415" s="164"/>
      <c r="H415" s="164"/>
      <c r="I415" s="164"/>
      <c r="J415" s="154"/>
    </row>
    <row r="416" spans="1:10" ht="15.6" x14ac:dyDescent="0.3">
      <c r="A416" s="819" t="s">
        <v>663</v>
      </c>
      <c r="B416" s="820"/>
      <c r="C416" s="620"/>
      <c r="D416" s="621"/>
      <c r="E416" s="620"/>
      <c r="F416" s="620"/>
      <c r="G416" s="620"/>
      <c r="H416" s="620"/>
      <c r="I416" s="618" t="s">
        <v>664</v>
      </c>
      <c r="J416" s="154"/>
    </row>
    <row r="417" spans="1:10" ht="15.6" x14ac:dyDescent="0.3">
      <c r="A417" s="819"/>
      <c r="B417" s="819"/>
      <c r="C417" s="155"/>
      <c r="D417" s="155"/>
      <c r="E417" s="155"/>
      <c r="F417" s="155"/>
      <c r="G417" s="155"/>
      <c r="H417" s="155"/>
      <c r="I417" s="619" t="s">
        <v>2</v>
      </c>
      <c r="J417" s="154"/>
    </row>
    <row r="418" spans="1:10" x14ac:dyDescent="0.25">
      <c r="J418" s="154"/>
    </row>
    <row r="419" spans="1:10" x14ac:dyDescent="0.25">
      <c r="A419" s="821" t="s">
        <v>363</v>
      </c>
      <c r="E419" s="153" t="s">
        <v>451</v>
      </c>
      <c r="H419" s="153" t="s">
        <v>365</v>
      </c>
      <c r="J419" s="154"/>
    </row>
    <row r="420" spans="1:10" x14ac:dyDescent="0.25">
      <c r="B420" s="821" t="str">
        <f>'1_1A'!$B$7</f>
        <v>Enter Hospital Name Here</v>
      </c>
      <c r="F420" s="153" t="str">
        <f>'1_1A'!$H$7</f>
        <v>Enter Provider Number Here</v>
      </c>
      <c r="I420" s="323" t="str">
        <f>'1_1A'!$P$7</f>
        <v>Enter FYE Here</v>
      </c>
      <c r="J420" s="154"/>
    </row>
    <row r="421" spans="1:10" x14ac:dyDescent="0.25">
      <c r="I421" s="323"/>
      <c r="J421" s="154"/>
    </row>
    <row r="422" spans="1:10" x14ac:dyDescent="0.25">
      <c r="A422" s="823"/>
      <c r="B422" s="823"/>
      <c r="C422" s="157"/>
      <c r="D422" s="158" t="s">
        <v>367</v>
      </c>
      <c r="E422" s="156"/>
      <c r="F422" s="158" t="s">
        <v>697</v>
      </c>
      <c r="G422" s="158" t="s">
        <v>367</v>
      </c>
      <c r="H422" s="158" t="s">
        <v>698</v>
      </c>
      <c r="I422" s="158" t="s">
        <v>699</v>
      </c>
      <c r="J422" s="159"/>
    </row>
    <row r="423" spans="1:10" x14ac:dyDescent="0.25">
      <c r="A423" s="825"/>
      <c r="B423" s="824" t="s">
        <v>484</v>
      </c>
      <c r="C423" s="160"/>
      <c r="D423" s="161" t="s">
        <v>700</v>
      </c>
      <c r="E423" s="161" t="s">
        <v>501</v>
      </c>
      <c r="F423" s="161" t="s">
        <v>701</v>
      </c>
      <c r="G423" s="161" t="s">
        <v>702</v>
      </c>
      <c r="H423" s="161" t="s">
        <v>689</v>
      </c>
      <c r="I423" s="161" t="s">
        <v>703</v>
      </c>
      <c r="J423" s="159"/>
    </row>
    <row r="424" spans="1:10" x14ac:dyDescent="0.25">
      <c r="A424" s="825"/>
      <c r="B424" s="825"/>
      <c r="D424" s="161" t="s">
        <v>704</v>
      </c>
      <c r="E424" s="161" t="s">
        <v>367</v>
      </c>
      <c r="F424" s="161" t="s">
        <v>705</v>
      </c>
      <c r="G424" s="161" t="s">
        <v>706</v>
      </c>
      <c r="H424" s="161" t="s">
        <v>439</v>
      </c>
      <c r="I424" s="161" t="s">
        <v>707</v>
      </c>
      <c r="J424" s="159"/>
    </row>
    <row r="425" spans="1:10" x14ac:dyDescent="0.25">
      <c r="A425" s="825"/>
      <c r="B425" s="825"/>
      <c r="C425" s="154"/>
      <c r="D425" s="161">
        <v>14</v>
      </c>
      <c r="E425" s="161">
        <v>15</v>
      </c>
      <c r="F425" s="161">
        <v>16</v>
      </c>
      <c r="G425" s="161">
        <v>17</v>
      </c>
      <c r="H425" s="161">
        <v>18</v>
      </c>
      <c r="I425" s="161">
        <v>19</v>
      </c>
      <c r="J425" s="159"/>
    </row>
    <row r="426" spans="1:10" x14ac:dyDescent="0.25">
      <c r="A426" s="806"/>
      <c r="B426" s="806" t="s">
        <v>508</v>
      </c>
      <c r="C426" s="593"/>
      <c r="D426" s="603"/>
      <c r="E426" s="603"/>
      <c r="F426" s="603"/>
      <c r="G426" s="603"/>
      <c r="H426" s="603"/>
      <c r="I426" s="603"/>
      <c r="J426" s="159"/>
    </row>
    <row r="427" spans="1:10" x14ac:dyDescent="0.25">
      <c r="A427" s="807">
        <v>30</v>
      </c>
      <c r="B427" s="808" t="s">
        <v>744</v>
      </c>
      <c r="C427" s="558"/>
      <c r="D427" s="750">
        <f t="shared" ref="D427:D434" si="120">IF(ISERR(ROUND((D$405/D$1327)*D1191,0)),0,ROUND((D$405/D$1327)*D1191,0))</f>
        <v>0</v>
      </c>
      <c r="E427" s="750">
        <f t="shared" ref="E427:E434" si="121">IF(ISERR(ROUND((E$406/E$1327)*E1191,0)),0,ROUND((E$406/E$1327)*E1191,0))</f>
        <v>0</v>
      </c>
      <c r="F427" s="750">
        <f t="shared" ref="F427:F434" si="122">IF(ISERR(ROUND((F$407/F$1327)*F1191,0)),0,ROUND((F$407/F$1327)*F1191,0))</f>
        <v>0</v>
      </c>
      <c r="G427" s="750">
        <f t="shared" ref="G427:G434" si="123">IF(ISERR(ROUND((G$408/G$1327)*G1191,0)),0,ROUND((G$408/G$1327)*G1191,0))</f>
        <v>0</v>
      </c>
      <c r="H427" s="750">
        <f t="shared" ref="H427:H434" si="124">IF(ISERR(ROUND((H$409/H$1327)*H1191,0)),0,ROUND((H$409/H$1327)*H1191,0))</f>
        <v>0</v>
      </c>
      <c r="I427" s="750">
        <f t="shared" ref="I427:I434" si="125">IF(ISERR(ROUND((I$410/I$1327)*I1191,0)),0,ROUND((I$410/I$1327)*I1191,0))</f>
        <v>0</v>
      </c>
      <c r="J427" s="159"/>
    </row>
    <row r="428" spans="1:10" x14ac:dyDescent="0.25">
      <c r="A428" s="807">
        <v>31</v>
      </c>
      <c r="B428" s="807" t="s">
        <v>405</v>
      </c>
      <c r="C428" s="553"/>
      <c r="D428" s="750">
        <f t="shared" si="120"/>
        <v>0</v>
      </c>
      <c r="E428" s="750">
        <f t="shared" si="121"/>
        <v>0</v>
      </c>
      <c r="F428" s="750">
        <f t="shared" si="122"/>
        <v>0</v>
      </c>
      <c r="G428" s="750">
        <f t="shared" si="123"/>
        <v>0</v>
      </c>
      <c r="H428" s="750">
        <f t="shared" si="124"/>
        <v>0</v>
      </c>
      <c r="I428" s="750">
        <f t="shared" si="125"/>
        <v>0</v>
      </c>
      <c r="J428" s="159"/>
    </row>
    <row r="429" spans="1:10" s="347" customFormat="1" x14ac:dyDescent="0.25">
      <c r="A429" s="807"/>
      <c r="B429" s="807" t="s">
        <v>406</v>
      </c>
      <c r="C429" s="553"/>
      <c r="D429" s="750">
        <f t="shared" si="120"/>
        <v>0</v>
      </c>
      <c r="E429" s="750">
        <f t="shared" si="121"/>
        <v>0</v>
      </c>
      <c r="F429" s="750">
        <f t="shared" si="122"/>
        <v>0</v>
      </c>
      <c r="G429" s="750">
        <f t="shared" si="123"/>
        <v>0</v>
      </c>
      <c r="H429" s="750">
        <f t="shared" si="124"/>
        <v>0</v>
      </c>
      <c r="I429" s="750">
        <f t="shared" si="125"/>
        <v>0</v>
      </c>
      <c r="J429" s="391"/>
    </row>
    <row r="430" spans="1:10" s="347" customFormat="1" x14ac:dyDescent="0.25">
      <c r="A430" s="807"/>
      <c r="B430" s="807" t="s">
        <v>407</v>
      </c>
      <c r="C430" s="553"/>
      <c r="D430" s="750">
        <f t="shared" si="120"/>
        <v>0</v>
      </c>
      <c r="E430" s="750">
        <f t="shared" si="121"/>
        <v>0</v>
      </c>
      <c r="F430" s="750">
        <f t="shared" si="122"/>
        <v>0</v>
      </c>
      <c r="G430" s="750">
        <f t="shared" si="123"/>
        <v>0</v>
      </c>
      <c r="H430" s="750">
        <f t="shared" si="124"/>
        <v>0</v>
      </c>
      <c r="I430" s="750">
        <f t="shared" si="125"/>
        <v>0</v>
      </c>
      <c r="J430" s="391"/>
    </row>
    <row r="431" spans="1:10" x14ac:dyDescent="0.25">
      <c r="A431" s="807">
        <v>32</v>
      </c>
      <c r="B431" s="807" t="s">
        <v>408</v>
      </c>
      <c r="C431" s="553"/>
      <c r="D431" s="750">
        <f t="shared" si="120"/>
        <v>0</v>
      </c>
      <c r="E431" s="750">
        <f t="shared" si="121"/>
        <v>0</v>
      </c>
      <c r="F431" s="750">
        <f t="shared" si="122"/>
        <v>0</v>
      </c>
      <c r="G431" s="750">
        <f t="shared" si="123"/>
        <v>0</v>
      </c>
      <c r="H431" s="750">
        <f t="shared" si="124"/>
        <v>0</v>
      </c>
      <c r="I431" s="750">
        <f t="shared" si="125"/>
        <v>0</v>
      </c>
      <c r="J431" s="159"/>
    </row>
    <row r="432" spans="1:10" x14ac:dyDescent="0.25">
      <c r="A432" s="807">
        <v>33</v>
      </c>
      <c r="B432" s="807" t="s">
        <v>409</v>
      </c>
      <c r="C432" s="553"/>
      <c r="D432" s="750">
        <f t="shared" si="120"/>
        <v>0</v>
      </c>
      <c r="E432" s="750">
        <f t="shared" si="121"/>
        <v>0</v>
      </c>
      <c r="F432" s="750">
        <f t="shared" si="122"/>
        <v>0</v>
      </c>
      <c r="G432" s="750">
        <f t="shared" si="123"/>
        <v>0</v>
      </c>
      <c r="H432" s="750">
        <f t="shared" si="124"/>
        <v>0</v>
      </c>
      <c r="I432" s="750">
        <f t="shared" si="125"/>
        <v>0</v>
      </c>
      <c r="J432" s="159"/>
    </row>
    <row r="433" spans="1:10" x14ac:dyDescent="0.25">
      <c r="A433" s="807">
        <v>34</v>
      </c>
      <c r="B433" s="807" t="s">
        <v>410</v>
      </c>
      <c r="C433" s="553"/>
      <c r="D433" s="750">
        <f t="shared" si="120"/>
        <v>0</v>
      </c>
      <c r="E433" s="750">
        <f t="shared" si="121"/>
        <v>0</v>
      </c>
      <c r="F433" s="750">
        <f t="shared" si="122"/>
        <v>0</v>
      </c>
      <c r="G433" s="750">
        <f t="shared" si="123"/>
        <v>0</v>
      </c>
      <c r="H433" s="750">
        <f t="shared" si="124"/>
        <v>0</v>
      </c>
      <c r="I433" s="750">
        <f t="shared" si="125"/>
        <v>0</v>
      </c>
      <c r="J433" s="159"/>
    </row>
    <row r="434" spans="1:10" x14ac:dyDescent="0.25">
      <c r="A434" s="807">
        <v>35</v>
      </c>
      <c r="B434" s="809" t="s">
        <v>822</v>
      </c>
      <c r="C434" s="705" t="str">
        <f>C$54</f>
        <v>(Specify here)</v>
      </c>
      <c r="D434" s="750">
        <f t="shared" si="120"/>
        <v>0</v>
      </c>
      <c r="E434" s="750">
        <f t="shared" si="121"/>
        <v>0</v>
      </c>
      <c r="F434" s="750">
        <f t="shared" si="122"/>
        <v>0</v>
      </c>
      <c r="G434" s="750">
        <f t="shared" si="123"/>
        <v>0</v>
      </c>
      <c r="H434" s="750">
        <f t="shared" si="124"/>
        <v>0</v>
      </c>
      <c r="I434" s="750">
        <f t="shared" si="125"/>
        <v>0</v>
      </c>
      <c r="J434" s="159"/>
    </row>
    <row r="435" spans="1:10" x14ac:dyDescent="0.25">
      <c r="A435" s="810"/>
      <c r="B435" s="806" t="s">
        <v>804</v>
      </c>
      <c r="C435" s="593"/>
      <c r="D435" s="752">
        <f t="shared" ref="D435:I435" si="126">SUM(D427:D434)</f>
        <v>0</v>
      </c>
      <c r="E435" s="752">
        <f t="shared" si="126"/>
        <v>0</v>
      </c>
      <c r="F435" s="752">
        <f t="shared" si="126"/>
        <v>0</v>
      </c>
      <c r="G435" s="752">
        <f t="shared" si="126"/>
        <v>0</v>
      </c>
      <c r="H435" s="752">
        <f t="shared" si="126"/>
        <v>0</v>
      </c>
      <c r="I435" s="752">
        <f t="shared" si="126"/>
        <v>0</v>
      </c>
      <c r="J435" s="371"/>
    </row>
    <row r="436" spans="1:10" x14ac:dyDescent="0.25">
      <c r="A436" s="811"/>
      <c r="B436" s="812" t="s">
        <v>748</v>
      </c>
      <c r="C436" s="596"/>
      <c r="D436" s="752"/>
      <c r="E436" s="752"/>
      <c r="F436" s="752"/>
      <c r="G436" s="752"/>
      <c r="H436" s="752"/>
      <c r="I436" s="752"/>
      <c r="J436" s="159"/>
    </row>
    <row r="437" spans="1:10" x14ac:dyDescent="0.25">
      <c r="A437" s="813">
        <v>40</v>
      </c>
      <c r="B437" s="802" t="s">
        <v>882</v>
      </c>
      <c r="C437" s="546"/>
      <c r="D437" s="750">
        <f t="shared" ref="D437:D444" si="127">IF(ISERR(ROUND((D$405/D$1327)*D1201,0)),0,ROUND((D$405/D$1327)*D1201,0))</f>
        <v>0</v>
      </c>
      <c r="E437" s="750">
        <f t="shared" ref="E437:E444" si="128">IF(ISERR(ROUND((E$406/E$1327)*E1201,0)),0,ROUND((E$406/E$1327)*E1201,0))</f>
        <v>0</v>
      </c>
      <c r="F437" s="750">
        <f t="shared" ref="F437:F444" si="129">IF(ISERR(ROUND((F$407/F$1327)*F1201,0)),0,ROUND((F$407/F$1327)*F1201,0))</f>
        <v>0</v>
      </c>
      <c r="G437" s="750">
        <f t="shared" ref="G437:G444" si="130">IF(ISERR(ROUND((G$408/G$1327)*G1201,0)),0,ROUND((G$408/G$1327)*G1201,0))</f>
        <v>0</v>
      </c>
      <c r="H437" s="750">
        <f t="shared" ref="H437:H444" si="131">IF(ISERR(ROUND((H$409/H$1327)*H1201,0)),0,ROUND((H$409/H$1327)*H1201,0))</f>
        <v>0</v>
      </c>
      <c r="I437" s="750">
        <f t="shared" ref="I437:I444" si="132">IF(ISERR(ROUND((I$410/I$1327)*I1201,0)),0,ROUND((I$410/I$1327)*I1201,0))</f>
        <v>0</v>
      </c>
      <c r="J437" s="159"/>
    </row>
    <row r="438" spans="1:10" x14ac:dyDescent="0.25">
      <c r="A438" s="813">
        <v>41</v>
      </c>
      <c r="B438" s="802" t="s">
        <v>883</v>
      </c>
      <c r="C438" s="546"/>
      <c r="D438" s="750">
        <f t="shared" si="127"/>
        <v>0</v>
      </c>
      <c r="E438" s="750">
        <f t="shared" si="128"/>
        <v>0</v>
      </c>
      <c r="F438" s="750">
        <f t="shared" si="129"/>
        <v>0</v>
      </c>
      <c r="G438" s="750">
        <f t="shared" si="130"/>
        <v>0</v>
      </c>
      <c r="H438" s="750">
        <f t="shared" si="131"/>
        <v>0</v>
      </c>
      <c r="I438" s="750">
        <f t="shared" si="132"/>
        <v>0</v>
      </c>
      <c r="J438" s="159"/>
    </row>
    <row r="439" spans="1:10" x14ac:dyDescent="0.25">
      <c r="A439" s="457">
        <v>42</v>
      </c>
      <c r="B439" s="457" t="s">
        <v>884</v>
      </c>
      <c r="C439" s="705" t="str">
        <f>C$59</f>
        <v>(Specify here)</v>
      </c>
      <c r="D439" s="1158">
        <f t="shared" si="127"/>
        <v>0</v>
      </c>
      <c r="E439" s="750">
        <f t="shared" si="128"/>
        <v>0</v>
      </c>
      <c r="F439" s="750">
        <f t="shared" si="129"/>
        <v>0</v>
      </c>
      <c r="G439" s="750">
        <f t="shared" si="130"/>
        <v>0</v>
      </c>
      <c r="H439" s="750">
        <f t="shared" si="131"/>
        <v>0</v>
      </c>
      <c r="I439" s="750">
        <f t="shared" si="132"/>
        <v>0</v>
      </c>
      <c r="J439" s="159"/>
    </row>
    <row r="440" spans="1:10" x14ac:dyDescent="0.25">
      <c r="A440" s="813">
        <v>43</v>
      </c>
      <c r="B440" s="802" t="s">
        <v>416</v>
      </c>
      <c r="C440" s="550"/>
      <c r="D440" s="750">
        <f t="shared" si="127"/>
        <v>0</v>
      </c>
      <c r="E440" s="750">
        <f t="shared" si="128"/>
        <v>0</v>
      </c>
      <c r="F440" s="750">
        <f t="shared" si="129"/>
        <v>0</v>
      </c>
      <c r="G440" s="750">
        <f t="shared" si="130"/>
        <v>0</v>
      </c>
      <c r="H440" s="750">
        <f t="shared" si="131"/>
        <v>0</v>
      </c>
      <c r="I440" s="750">
        <f t="shared" si="132"/>
        <v>0</v>
      </c>
      <c r="J440" s="159"/>
    </row>
    <row r="441" spans="1:10" x14ac:dyDescent="0.25">
      <c r="A441" s="457">
        <v>44</v>
      </c>
      <c r="B441" s="814" t="s">
        <v>885</v>
      </c>
      <c r="C441" s="545"/>
      <c r="D441" s="750">
        <f t="shared" si="127"/>
        <v>0</v>
      </c>
      <c r="E441" s="750">
        <f t="shared" si="128"/>
        <v>0</v>
      </c>
      <c r="F441" s="750">
        <f t="shared" si="129"/>
        <v>0</v>
      </c>
      <c r="G441" s="750">
        <f t="shared" si="130"/>
        <v>0</v>
      </c>
      <c r="H441" s="750">
        <f t="shared" si="131"/>
        <v>0</v>
      </c>
      <c r="I441" s="750">
        <f t="shared" si="132"/>
        <v>0</v>
      </c>
      <c r="J441" s="159"/>
    </row>
    <row r="442" spans="1:10" x14ac:dyDescent="0.25">
      <c r="A442" s="457"/>
      <c r="B442" s="814" t="s">
        <v>778</v>
      </c>
      <c r="C442" s="545"/>
      <c r="D442" s="750">
        <f t="shared" si="127"/>
        <v>0</v>
      </c>
      <c r="E442" s="750">
        <f t="shared" si="128"/>
        <v>0</v>
      </c>
      <c r="F442" s="750">
        <f t="shared" si="129"/>
        <v>0</v>
      </c>
      <c r="G442" s="750">
        <f t="shared" si="130"/>
        <v>0</v>
      </c>
      <c r="H442" s="750">
        <f t="shared" si="131"/>
        <v>0</v>
      </c>
      <c r="I442" s="750">
        <f t="shared" si="132"/>
        <v>0</v>
      </c>
      <c r="J442" s="159"/>
    </row>
    <row r="443" spans="1:10" x14ac:dyDescent="0.25">
      <c r="A443" s="813">
        <v>45</v>
      </c>
      <c r="B443" s="815" t="s">
        <v>886</v>
      </c>
      <c r="C443" s="547"/>
      <c r="D443" s="750">
        <f t="shared" si="127"/>
        <v>0</v>
      </c>
      <c r="E443" s="750">
        <f t="shared" si="128"/>
        <v>0</v>
      </c>
      <c r="F443" s="750">
        <f t="shared" si="129"/>
        <v>0</v>
      </c>
      <c r="G443" s="750">
        <f t="shared" si="130"/>
        <v>0</v>
      </c>
      <c r="H443" s="750">
        <f t="shared" si="131"/>
        <v>0</v>
      </c>
      <c r="I443" s="750">
        <f t="shared" si="132"/>
        <v>0</v>
      </c>
      <c r="J443" s="159"/>
    </row>
    <row r="444" spans="1:10" x14ac:dyDescent="0.25">
      <c r="A444" s="457">
        <v>46</v>
      </c>
      <c r="B444" s="457" t="s">
        <v>417</v>
      </c>
      <c r="C444" s="705" t="str">
        <f>'5'!C$71</f>
        <v>(Specify here)</v>
      </c>
      <c r="D444" s="750">
        <f t="shared" si="127"/>
        <v>0</v>
      </c>
      <c r="E444" s="750">
        <f t="shared" si="128"/>
        <v>0</v>
      </c>
      <c r="F444" s="750">
        <f t="shared" si="129"/>
        <v>0</v>
      </c>
      <c r="G444" s="750">
        <f t="shared" si="130"/>
        <v>0</v>
      </c>
      <c r="H444" s="750">
        <f t="shared" si="131"/>
        <v>0</v>
      </c>
      <c r="I444" s="750">
        <f t="shared" si="132"/>
        <v>0</v>
      </c>
      <c r="J444" s="159"/>
    </row>
    <row r="445" spans="1:10" x14ac:dyDescent="0.25">
      <c r="A445" s="827" t="s">
        <v>419</v>
      </c>
      <c r="B445" s="827"/>
      <c r="C445" s="164"/>
      <c r="D445" s="164"/>
      <c r="E445" s="164"/>
      <c r="F445" s="164"/>
      <c r="G445" s="164"/>
      <c r="H445" s="164"/>
      <c r="I445" s="164"/>
      <c r="J445" s="154"/>
    </row>
    <row r="446" spans="1:10" x14ac:dyDescent="0.25">
      <c r="A446" s="821" t="s">
        <v>900</v>
      </c>
      <c r="J446" s="154"/>
    </row>
    <row r="447" spans="1:10" x14ac:dyDescent="0.25">
      <c r="A447" s="828" t="s">
        <v>422</v>
      </c>
      <c r="J447" s="154"/>
    </row>
    <row r="448" spans="1:10" ht="15.6" x14ac:dyDescent="0.3">
      <c r="A448" s="819" t="s">
        <v>663</v>
      </c>
      <c r="B448" s="820"/>
      <c r="C448" s="620"/>
      <c r="D448" s="621"/>
      <c r="E448" s="620"/>
      <c r="F448" s="620"/>
      <c r="G448" s="620"/>
      <c r="H448" s="620"/>
      <c r="I448" s="618" t="s">
        <v>664</v>
      </c>
      <c r="J448" s="154"/>
    </row>
    <row r="449" spans="1:10" ht="15.6" x14ac:dyDescent="0.3">
      <c r="A449" s="819"/>
      <c r="B449" s="819"/>
      <c r="C449" s="155"/>
      <c r="D449" s="155"/>
      <c r="E449" s="155"/>
      <c r="F449" s="155"/>
      <c r="G449" s="155"/>
      <c r="H449" s="155"/>
      <c r="I449" s="619" t="s">
        <v>3</v>
      </c>
      <c r="J449" s="154"/>
    </row>
    <row r="450" spans="1:10" x14ac:dyDescent="0.25">
      <c r="J450" s="154"/>
    </row>
    <row r="451" spans="1:10" x14ac:dyDescent="0.25">
      <c r="A451" s="821" t="s">
        <v>363</v>
      </c>
      <c r="E451" s="153" t="s">
        <v>451</v>
      </c>
      <c r="H451" s="153" t="s">
        <v>365</v>
      </c>
      <c r="J451" s="154"/>
    </row>
    <row r="452" spans="1:10" x14ac:dyDescent="0.25">
      <c r="B452" s="821" t="str">
        <f>'1_1A'!$B$7</f>
        <v>Enter Hospital Name Here</v>
      </c>
      <c r="F452" s="153" t="str">
        <f>'1_1A'!$H$7</f>
        <v>Enter Provider Number Here</v>
      </c>
      <c r="I452" s="323" t="str">
        <f>'1_1A'!$P$7</f>
        <v>Enter FYE Here</v>
      </c>
      <c r="J452" s="154"/>
    </row>
    <row r="453" spans="1:10" x14ac:dyDescent="0.25">
      <c r="A453" s="823"/>
      <c r="B453" s="823"/>
      <c r="C453" s="157"/>
      <c r="D453" s="158" t="s">
        <v>367</v>
      </c>
      <c r="E453" s="156"/>
      <c r="F453" s="158" t="s">
        <v>697</v>
      </c>
      <c r="G453" s="158" t="s">
        <v>367</v>
      </c>
      <c r="H453" s="158" t="s">
        <v>698</v>
      </c>
      <c r="I453" s="158" t="s">
        <v>699</v>
      </c>
      <c r="J453" s="159"/>
    </row>
    <row r="454" spans="1:10" x14ac:dyDescent="0.25">
      <c r="A454" s="825"/>
      <c r="B454" s="824" t="s">
        <v>484</v>
      </c>
      <c r="C454" s="160"/>
      <c r="D454" s="161" t="s">
        <v>700</v>
      </c>
      <c r="E454" s="161" t="s">
        <v>501</v>
      </c>
      <c r="F454" s="161" t="s">
        <v>701</v>
      </c>
      <c r="G454" s="161" t="s">
        <v>702</v>
      </c>
      <c r="H454" s="161" t="s">
        <v>689</v>
      </c>
      <c r="I454" s="161" t="s">
        <v>703</v>
      </c>
      <c r="J454" s="159"/>
    </row>
    <row r="455" spans="1:10" x14ac:dyDescent="0.25">
      <c r="A455" s="825"/>
      <c r="B455" s="825"/>
      <c r="D455" s="161" t="s">
        <v>704</v>
      </c>
      <c r="E455" s="161" t="s">
        <v>367</v>
      </c>
      <c r="F455" s="161" t="s">
        <v>705</v>
      </c>
      <c r="G455" s="161" t="s">
        <v>706</v>
      </c>
      <c r="H455" s="161" t="s">
        <v>439</v>
      </c>
      <c r="I455" s="161" t="s">
        <v>707</v>
      </c>
      <c r="J455" s="159"/>
    </row>
    <row r="456" spans="1:10" x14ac:dyDescent="0.25">
      <c r="A456" s="825"/>
      <c r="B456" s="825"/>
      <c r="C456" s="154"/>
      <c r="D456" s="161">
        <v>14</v>
      </c>
      <c r="E456" s="161">
        <v>15</v>
      </c>
      <c r="F456" s="161">
        <v>16</v>
      </c>
      <c r="G456" s="161">
        <v>17</v>
      </c>
      <c r="H456" s="161">
        <v>18</v>
      </c>
      <c r="I456" s="161">
        <v>19</v>
      </c>
      <c r="J456" s="159"/>
    </row>
    <row r="457" spans="1:10" x14ac:dyDescent="0.25">
      <c r="A457" s="800"/>
      <c r="B457" s="801" t="s">
        <v>511</v>
      </c>
      <c r="C457" s="587"/>
      <c r="D457" s="603"/>
      <c r="E457" s="603"/>
      <c r="F457" s="603"/>
      <c r="G457" s="603"/>
      <c r="H457" s="603"/>
      <c r="I457" s="603"/>
      <c r="J457" s="159"/>
    </row>
    <row r="458" spans="1:10" x14ac:dyDescent="0.25">
      <c r="A458" s="457">
        <v>50</v>
      </c>
      <c r="B458" s="815" t="s">
        <v>749</v>
      </c>
      <c r="C458" s="547"/>
      <c r="D458" s="750">
        <f t="shared" ref="D458:D489" si="133">IF(ISERR(ROUND((D$405/D$1327)*D1223,0)),0,ROUND((D$405/D$1327)*D1223,0))</f>
        <v>0</v>
      </c>
      <c r="E458" s="750">
        <f t="shared" ref="E458:E489" si="134">IF(ISERR(ROUND((E$406/E$1327)*E1223,0)),0,ROUND((E$406/E$1327)*E1223,0))</f>
        <v>0</v>
      </c>
      <c r="F458" s="750">
        <f t="shared" ref="F458:F489" si="135">IF(ISERR(ROUND((F$407/F$1327)*F1223,0)),0,ROUND((F$407/F$1327)*F1223,0))</f>
        <v>0</v>
      </c>
      <c r="G458" s="750">
        <f t="shared" ref="G458:G489" si="136">IF(ISERR(ROUND((G$408/G$1327)*G1223,0)),0,ROUND((G$408/G$1327)*G1223,0))</f>
        <v>0</v>
      </c>
      <c r="H458" s="750">
        <f t="shared" ref="H458:H489" si="137">IF(ISERR(ROUND((H$409/H$1327)*H1223,0)),0,ROUND((H$409/H$1327)*H1223,0))</f>
        <v>0</v>
      </c>
      <c r="I458" s="750">
        <f t="shared" ref="I458:I489" si="138">IF(ISERR(ROUND((I$410/I$1327)*I1223,0)),0,ROUND((I$410/I$1327)*I1223,0))</f>
        <v>0</v>
      </c>
      <c r="J458" s="159"/>
    </row>
    <row r="459" spans="1:10" x14ac:dyDescent="0.25">
      <c r="A459" s="457">
        <v>51</v>
      </c>
      <c r="B459" s="815" t="s">
        <v>750</v>
      </c>
      <c r="C459" s="547"/>
      <c r="D459" s="750">
        <f t="shared" si="133"/>
        <v>0</v>
      </c>
      <c r="E459" s="750">
        <f t="shared" si="134"/>
        <v>0</v>
      </c>
      <c r="F459" s="750">
        <f t="shared" si="135"/>
        <v>0</v>
      </c>
      <c r="G459" s="750">
        <f t="shared" si="136"/>
        <v>0</v>
      </c>
      <c r="H459" s="750">
        <f t="shared" si="137"/>
        <v>0</v>
      </c>
      <c r="I459" s="750">
        <f t="shared" si="138"/>
        <v>0</v>
      </c>
      <c r="J459" s="159"/>
    </row>
    <row r="460" spans="1:10" x14ac:dyDescent="0.25">
      <c r="A460" s="813">
        <v>52</v>
      </c>
      <c r="B460" s="457" t="s">
        <v>512</v>
      </c>
      <c r="C460" s="548"/>
      <c r="D460" s="750">
        <f t="shared" si="133"/>
        <v>0</v>
      </c>
      <c r="E460" s="750">
        <f t="shared" si="134"/>
        <v>0</v>
      </c>
      <c r="F460" s="750">
        <f t="shared" si="135"/>
        <v>0</v>
      </c>
      <c r="G460" s="750">
        <f t="shared" si="136"/>
        <v>0</v>
      </c>
      <c r="H460" s="750">
        <f t="shared" si="137"/>
        <v>0</v>
      </c>
      <c r="I460" s="750">
        <f t="shared" si="138"/>
        <v>0</v>
      </c>
      <c r="J460" s="159"/>
    </row>
    <row r="461" spans="1:10" x14ac:dyDescent="0.25">
      <c r="A461" s="457">
        <f>A460+1</f>
        <v>53</v>
      </c>
      <c r="B461" s="457" t="s">
        <v>513</v>
      </c>
      <c r="C461" s="548"/>
      <c r="D461" s="750">
        <f t="shared" si="133"/>
        <v>0</v>
      </c>
      <c r="E461" s="750">
        <f t="shared" si="134"/>
        <v>0</v>
      </c>
      <c r="F461" s="750">
        <f t="shared" si="135"/>
        <v>0</v>
      </c>
      <c r="G461" s="750">
        <f t="shared" si="136"/>
        <v>0</v>
      </c>
      <c r="H461" s="750">
        <f t="shared" si="137"/>
        <v>0</v>
      </c>
      <c r="I461" s="750">
        <f t="shared" si="138"/>
        <v>0</v>
      </c>
      <c r="J461" s="159"/>
    </row>
    <row r="462" spans="1:10" x14ac:dyDescent="0.25">
      <c r="A462" s="457">
        <f t="shared" ref="A462:A484" si="139">A461+1</f>
        <v>54</v>
      </c>
      <c r="B462" s="457" t="s">
        <v>514</v>
      </c>
      <c r="C462" s="548"/>
      <c r="D462" s="750">
        <f t="shared" si="133"/>
        <v>0</v>
      </c>
      <c r="E462" s="750">
        <f t="shared" si="134"/>
        <v>0</v>
      </c>
      <c r="F462" s="750">
        <f t="shared" si="135"/>
        <v>0</v>
      </c>
      <c r="G462" s="750">
        <f t="shared" si="136"/>
        <v>0</v>
      </c>
      <c r="H462" s="750">
        <f t="shared" si="137"/>
        <v>0</v>
      </c>
      <c r="I462" s="750">
        <f t="shared" si="138"/>
        <v>0</v>
      </c>
      <c r="J462" s="159"/>
    </row>
    <row r="463" spans="1:10" x14ac:dyDescent="0.25">
      <c r="A463" s="457">
        <f t="shared" si="139"/>
        <v>55</v>
      </c>
      <c r="B463" s="457" t="s">
        <v>515</v>
      </c>
      <c r="C463" s="548"/>
      <c r="D463" s="750">
        <f t="shared" si="133"/>
        <v>0</v>
      </c>
      <c r="E463" s="750">
        <f t="shared" si="134"/>
        <v>0</v>
      </c>
      <c r="F463" s="750">
        <f t="shared" si="135"/>
        <v>0</v>
      </c>
      <c r="G463" s="750">
        <f t="shared" si="136"/>
        <v>0</v>
      </c>
      <c r="H463" s="750">
        <f t="shared" si="137"/>
        <v>0</v>
      </c>
      <c r="I463" s="750">
        <f t="shared" si="138"/>
        <v>0</v>
      </c>
      <c r="J463" s="159"/>
    </row>
    <row r="464" spans="1:10" x14ac:dyDescent="0.25">
      <c r="A464" s="457">
        <f t="shared" si="139"/>
        <v>56</v>
      </c>
      <c r="B464" s="815" t="s">
        <v>751</v>
      </c>
      <c r="C464" s="547"/>
      <c r="D464" s="750">
        <f t="shared" si="133"/>
        <v>0</v>
      </c>
      <c r="E464" s="750">
        <f t="shared" si="134"/>
        <v>0</v>
      </c>
      <c r="F464" s="750">
        <f t="shared" si="135"/>
        <v>0</v>
      </c>
      <c r="G464" s="750">
        <f t="shared" si="136"/>
        <v>0</v>
      </c>
      <c r="H464" s="750">
        <f t="shared" si="137"/>
        <v>0</v>
      </c>
      <c r="I464" s="750">
        <f t="shared" si="138"/>
        <v>0</v>
      </c>
      <c r="J464" s="159"/>
    </row>
    <row r="465" spans="1:10" x14ac:dyDescent="0.25">
      <c r="A465" s="457">
        <f t="shared" si="139"/>
        <v>57</v>
      </c>
      <c r="B465" s="815" t="s">
        <v>768</v>
      </c>
      <c r="C465" s="547"/>
      <c r="D465" s="750">
        <f t="shared" si="133"/>
        <v>0</v>
      </c>
      <c r="E465" s="750">
        <f t="shared" si="134"/>
        <v>0</v>
      </c>
      <c r="F465" s="750">
        <f t="shared" si="135"/>
        <v>0</v>
      </c>
      <c r="G465" s="750">
        <f t="shared" si="136"/>
        <v>0</v>
      </c>
      <c r="H465" s="750">
        <f t="shared" si="137"/>
        <v>0</v>
      </c>
      <c r="I465" s="750">
        <f t="shared" si="138"/>
        <v>0</v>
      </c>
      <c r="J465" s="159"/>
    </row>
    <row r="466" spans="1:10" x14ac:dyDescent="0.25">
      <c r="A466" s="457">
        <f t="shared" si="139"/>
        <v>58</v>
      </c>
      <c r="B466" s="815" t="s">
        <v>752</v>
      </c>
      <c r="C466" s="547"/>
      <c r="D466" s="750">
        <f t="shared" si="133"/>
        <v>0</v>
      </c>
      <c r="E466" s="750">
        <f t="shared" si="134"/>
        <v>0</v>
      </c>
      <c r="F466" s="750">
        <f t="shared" si="135"/>
        <v>0</v>
      </c>
      <c r="G466" s="750">
        <f t="shared" si="136"/>
        <v>0</v>
      </c>
      <c r="H466" s="750">
        <f t="shared" si="137"/>
        <v>0</v>
      </c>
      <c r="I466" s="750">
        <f t="shared" si="138"/>
        <v>0</v>
      </c>
      <c r="J466" s="159"/>
    </row>
    <row r="467" spans="1:10" x14ac:dyDescent="0.25">
      <c r="A467" s="457">
        <f t="shared" si="139"/>
        <v>59</v>
      </c>
      <c r="B467" s="815" t="s">
        <v>769</v>
      </c>
      <c r="C467" s="547"/>
      <c r="D467" s="750">
        <f t="shared" si="133"/>
        <v>0</v>
      </c>
      <c r="E467" s="750">
        <f t="shared" si="134"/>
        <v>0</v>
      </c>
      <c r="F467" s="750">
        <f t="shared" si="135"/>
        <v>0</v>
      </c>
      <c r="G467" s="750">
        <f t="shared" si="136"/>
        <v>0</v>
      </c>
      <c r="H467" s="750">
        <f t="shared" si="137"/>
        <v>0</v>
      </c>
      <c r="I467" s="750">
        <f t="shared" si="138"/>
        <v>0</v>
      </c>
      <c r="J467" s="159"/>
    </row>
    <row r="468" spans="1:10" x14ac:dyDescent="0.25">
      <c r="A468" s="457">
        <f t="shared" si="139"/>
        <v>60</v>
      </c>
      <c r="B468" s="815" t="s">
        <v>516</v>
      </c>
      <c r="C468" s="547"/>
      <c r="D468" s="750">
        <f t="shared" si="133"/>
        <v>0</v>
      </c>
      <c r="E468" s="750">
        <f t="shared" si="134"/>
        <v>0</v>
      </c>
      <c r="F468" s="750">
        <f t="shared" si="135"/>
        <v>0</v>
      </c>
      <c r="G468" s="750">
        <f t="shared" si="136"/>
        <v>0</v>
      </c>
      <c r="H468" s="750">
        <f t="shared" si="137"/>
        <v>0</v>
      </c>
      <c r="I468" s="750">
        <f t="shared" si="138"/>
        <v>0</v>
      </c>
      <c r="J468" s="159"/>
    </row>
    <row r="469" spans="1:10" x14ac:dyDescent="0.25">
      <c r="A469" s="457">
        <f t="shared" si="139"/>
        <v>61</v>
      </c>
      <c r="B469" s="457" t="s">
        <v>517</v>
      </c>
      <c r="C469" s="548"/>
      <c r="D469" s="750">
        <f t="shared" si="133"/>
        <v>0</v>
      </c>
      <c r="E469" s="750">
        <f t="shared" si="134"/>
        <v>0</v>
      </c>
      <c r="F469" s="750">
        <f t="shared" si="135"/>
        <v>0</v>
      </c>
      <c r="G469" s="750">
        <f t="shared" si="136"/>
        <v>0</v>
      </c>
      <c r="H469" s="750">
        <f t="shared" si="137"/>
        <v>0</v>
      </c>
      <c r="I469" s="750">
        <f t="shared" si="138"/>
        <v>0</v>
      </c>
      <c r="J469" s="159"/>
    </row>
    <row r="470" spans="1:10" x14ac:dyDescent="0.25">
      <c r="A470" s="457">
        <f t="shared" si="139"/>
        <v>62</v>
      </c>
      <c r="B470" s="457" t="s">
        <v>518</v>
      </c>
      <c r="C470" s="548"/>
      <c r="D470" s="750">
        <f t="shared" si="133"/>
        <v>0</v>
      </c>
      <c r="E470" s="750">
        <f t="shared" si="134"/>
        <v>0</v>
      </c>
      <c r="F470" s="750">
        <f t="shared" si="135"/>
        <v>0</v>
      </c>
      <c r="G470" s="750">
        <f t="shared" si="136"/>
        <v>0</v>
      </c>
      <c r="H470" s="750">
        <f t="shared" si="137"/>
        <v>0</v>
      </c>
      <c r="I470" s="750">
        <f t="shared" si="138"/>
        <v>0</v>
      </c>
      <c r="J470" s="159"/>
    </row>
    <row r="471" spans="1:10" x14ac:dyDescent="0.25">
      <c r="A471" s="457">
        <f t="shared" si="139"/>
        <v>63</v>
      </c>
      <c r="B471" s="815" t="s">
        <v>753</v>
      </c>
      <c r="C471" s="547"/>
      <c r="D471" s="750">
        <f t="shared" si="133"/>
        <v>0</v>
      </c>
      <c r="E471" s="750">
        <f t="shared" si="134"/>
        <v>0</v>
      </c>
      <c r="F471" s="750">
        <f t="shared" si="135"/>
        <v>0</v>
      </c>
      <c r="G471" s="750">
        <f t="shared" si="136"/>
        <v>0</v>
      </c>
      <c r="H471" s="750">
        <f t="shared" si="137"/>
        <v>0</v>
      </c>
      <c r="I471" s="750">
        <f t="shared" si="138"/>
        <v>0</v>
      </c>
      <c r="J471" s="159"/>
    </row>
    <row r="472" spans="1:10" x14ac:dyDescent="0.25">
      <c r="A472" s="457">
        <f t="shared" si="139"/>
        <v>64</v>
      </c>
      <c r="B472" s="457" t="s">
        <v>519</v>
      </c>
      <c r="C472" s="548"/>
      <c r="D472" s="750">
        <f t="shared" si="133"/>
        <v>0</v>
      </c>
      <c r="E472" s="750">
        <f t="shared" si="134"/>
        <v>0</v>
      </c>
      <c r="F472" s="750">
        <f t="shared" si="135"/>
        <v>0</v>
      </c>
      <c r="G472" s="750">
        <f t="shared" si="136"/>
        <v>0</v>
      </c>
      <c r="H472" s="750">
        <f t="shared" si="137"/>
        <v>0</v>
      </c>
      <c r="I472" s="750">
        <f t="shared" si="138"/>
        <v>0</v>
      </c>
      <c r="J472" s="159"/>
    </row>
    <row r="473" spans="1:10" x14ac:dyDescent="0.25">
      <c r="A473" s="457">
        <f t="shared" si="139"/>
        <v>65</v>
      </c>
      <c r="B473" s="457" t="s">
        <v>788</v>
      </c>
      <c r="C473" s="548"/>
      <c r="D473" s="750">
        <f t="shared" si="133"/>
        <v>0</v>
      </c>
      <c r="E473" s="750">
        <f t="shared" si="134"/>
        <v>0</v>
      </c>
      <c r="F473" s="750">
        <f t="shared" si="135"/>
        <v>0</v>
      </c>
      <c r="G473" s="750">
        <f t="shared" si="136"/>
        <v>0</v>
      </c>
      <c r="H473" s="750">
        <f t="shared" si="137"/>
        <v>0</v>
      </c>
      <c r="I473" s="750">
        <f t="shared" si="138"/>
        <v>0</v>
      </c>
      <c r="J473" s="159"/>
    </row>
    <row r="474" spans="1:10" x14ac:dyDescent="0.25">
      <c r="A474" s="457">
        <f t="shared" si="139"/>
        <v>66</v>
      </c>
      <c r="B474" s="457" t="s">
        <v>520</v>
      </c>
      <c r="C474" s="548"/>
      <c r="D474" s="750">
        <f t="shared" si="133"/>
        <v>0</v>
      </c>
      <c r="E474" s="750">
        <f t="shared" si="134"/>
        <v>0</v>
      </c>
      <c r="F474" s="750">
        <f t="shared" si="135"/>
        <v>0</v>
      </c>
      <c r="G474" s="750">
        <f t="shared" si="136"/>
        <v>0</v>
      </c>
      <c r="H474" s="750">
        <f t="shared" si="137"/>
        <v>0</v>
      </c>
      <c r="I474" s="750">
        <f t="shared" si="138"/>
        <v>0</v>
      </c>
      <c r="J474" s="159"/>
    </row>
    <row r="475" spans="1:10" x14ac:dyDescent="0.25">
      <c r="A475" s="457">
        <f t="shared" si="139"/>
        <v>67</v>
      </c>
      <c r="B475" s="457" t="s">
        <v>521</v>
      </c>
      <c r="C475" s="548"/>
      <c r="D475" s="750">
        <f t="shared" si="133"/>
        <v>0</v>
      </c>
      <c r="E475" s="750">
        <f t="shared" si="134"/>
        <v>0</v>
      </c>
      <c r="F475" s="750">
        <f t="shared" si="135"/>
        <v>0</v>
      </c>
      <c r="G475" s="750">
        <f t="shared" si="136"/>
        <v>0</v>
      </c>
      <c r="H475" s="750">
        <f t="shared" si="137"/>
        <v>0</v>
      </c>
      <c r="I475" s="750">
        <f t="shared" si="138"/>
        <v>0</v>
      </c>
      <c r="J475" s="159"/>
    </row>
    <row r="476" spans="1:10" x14ac:dyDescent="0.25">
      <c r="A476" s="457">
        <f t="shared" si="139"/>
        <v>68</v>
      </c>
      <c r="B476" s="815" t="s">
        <v>754</v>
      </c>
      <c r="C476" s="547"/>
      <c r="D476" s="750">
        <f t="shared" si="133"/>
        <v>0</v>
      </c>
      <c r="E476" s="750">
        <f t="shared" si="134"/>
        <v>0</v>
      </c>
      <c r="F476" s="750">
        <f t="shared" si="135"/>
        <v>0</v>
      </c>
      <c r="G476" s="750">
        <f t="shared" si="136"/>
        <v>0</v>
      </c>
      <c r="H476" s="750">
        <f t="shared" si="137"/>
        <v>0</v>
      </c>
      <c r="I476" s="750">
        <f t="shared" si="138"/>
        <v>0</v>
      </c>
      <c r="J476" s="159"/>
    </row>
    <row r="477" spans="1:10" x14ac:dyDescent="0.25">
      <c r="A477" s="457">
        <f t="shared" si="139"/>
        <v>69</v>
      </c>
      <c r="B477" s="457" t="s">
        <v>522</v>
      </c>
      <c r="C477" s="548"/>
      <c r="D477" s="750">
        <f t="shared" si="133"/>
        <v>0</v>
      </c>
      <c r="E477" s="750">
        <f t="shared" si="134"/>
        <v>0</v>
      </c>
      <c r="F477" s="750">
        <f t="shared" si="135"/>
        <v>0</v>
      </c>
      <c r="G477" s="750">
        <f t="shared" si="136"/>
        <v>0</v>
      </c>
      <c r="H477" s="750">
        <f t="shared" si="137"/>
        <v>0</v>
      </c>
      <c r="I477" s="750">
        <f t="shared" si="138"/>
        <v>0</v>
      </c>
      <c r="J477" s="159"/>
    </row>
    <row r="478" spans="1:10" x14ac:dyDescent="0.25">
      <c r="A478" s="457">
        <f t="shared" si="139"/>
        <v>70</v>
      </c>
      <c r="B478" s="457" t="s">
        <v>523</v>
      </c>
      <c r="C478" s="548"/>
      <c r="D478" s="750">
        <f t="shared" si="133"/>
        <v>0</v>
      </c>
      <c r="E478" s="750">
        <f t="shared" si="134"/>
        <v>0</v>
      </c>
      <c r="F478" s="750">
        <f t="shared" si="135"/>
        <v>0</v>
      </c>
      <c r="G478" s="750">
        <f t="shared" si="136"/>
        <v>0</v>
      </c>
      <c r="H478" s="750">
        <f t="shared" si="137"/>
        <v>0</v>
      </c>
      <c r="I478" s="750">
        <f t="shared" si="138"/>
        <v>0</v>
      </c>
      <c r="J478" s="159"/>
    </row>
    <row r="479" spans="1:10" x14ac:dyDescent="0.25">
      <c r="A479" s="457">
        <f t="shared" si="139"/>
        <v>71</v>
      </c>
      <c r="B479" s="457" t="s">
        <v>524</v>
      </c>
      <c r="C479" s="548"/>
      <c r="D479" s="750">
        <f t="shared" si="133"/>
        <v>0</v>
      </c>
      <c r="E479" s="750">
        <f t="shared" si="134"/>
        <v>0</v>
      </c>
      <c r="F479" s="750">
        <f t="shared" si="135"/>
        <v>0</v>
      </c>
      <c r="G479" s="750">
        <f t="shared" si="136"/>
        <v>0</v>
      </c>
      <c r="H479" s="750">
        <f t="shared" si="137"/>
        <v>0</v>
      </c>
      <c r="I479" s="750">
        <f t="shared" si="138"/>
        <v>0</v>
      </c>
      <c r="J479" s="159"/>
    </row>
    <row r="480" spans="1:10" x14ac:dyDescent="0.25">
      <c r="A480" s="457">
        <f t="shared" si="139"/>
        <v>72</v>
      </c>
      <c r="B480" s="815" t="s">
        <v>755</v>
      </c>
      <c r="C480" s="547"/>
      <c r="D480" s="750">
        <f t="shared" si="133"/>
        <v>0</v>
      </c>
      <c r="E480" s="750">
        <f t="shared" si="134"/>
        <v>0</v>
      </c>
      <c r="F480" s="750">
        <f t="shared" si="135"/>
        <v>0</v>
      </c>
      <c r="G480" s="750">
        <f t="shared" si="136"/>
        <v>0</v>
      </c>
      <c r="H480" s="750">
        <f t="shared" si="137"/>
        <v>0</v>
      </c>
      <c r="I480" s="750">
        <f t="shared" si="138"/>
        <v>0</v>
      </c>
      <c r="J480" s="159"/>
    </row>
    <row r="481" spans="1:10" x14ac:dyDescent="0.25">
      <c r="A481" s="457">
        <f t="shared" si="139"/>
        <v>73</v>
      </c>
      <c r="B481" s="457" t="s">
        <v>525</v>
      </c>
      <c r="C481" s="548"/>
      <c r="D481" s="750">
        <f t="shared" si="133"/>
        <v>0</v>
      </c>
      <c r="E481" s="750">
        <f t="shared" si="134"/>
        <v>0</v>
      </c>
      <c r="F481" s="750">
        <f t="shared" si="135"/>
        <v>0</v>
      </c>
      <c r="G481" s="750">
        <f t="shared" si="136"/>
        <v>0</v>
      </c>
      <c r="H481" s="750">
        <f t="shared" si="137"/>
        <v>0</v>
      </c>
      <c r="I481" s="750">
        <f t="shared" si="138"/>
        <v>0</v>
      </c>
      <c r="J481" s="159"/>
    </row>
    <row r="482" spans="1:10" x14ac:dyDescent="0.25">
      <c r="A482" s="457">
        <f t="shared" si="139"/>
        <v>74</v>
      </c>
      <c r="B482" s="457" t="s">
        <v>469</v>
      </c>
      <c r="C482" s="548"/>
      <c r="D482" s="750">
        <f t="shared" si="133"/>
        <v>0</v>
      </c>
      <c r="E482" s="750">
        <f t="shared" si="134"/>
        <v>0</v>
      </c>
      <c r="F482" s="750">
        <f t="shared" si="135"/>
        <v>0</v>
      </c>
      <c r="G482" s="750">
        <f t="shared" si="136"/>
        <v>0</v>
      </c>
      <c r="H482" s="750">
        <f t="shared" si="137"/>
        <v>0</v>
      </c>
      <c r="I482" s="750">
        <f t="shared" si="138"/>
        <v>0</v>
      </c>
      <c r="J482" s="159"/>
    </row>
    <row r="483" spans="1:10" x14ac:dyDescent="0.25">
      <c r="A483" s="457">
        <f t="shared" si="139"/>
        <v>75</v>
      </c>
      <c r="B483" s="457" t="s">
        <v>625</v>
      </c>
      <c r="C483" s="548"/>
      <c r="D483" s="750">
        <f t="shared" si="133"/>
        <v>0</v>
      </c>
      <c r="E483" s="750">
        <f t="shared" si="134"/>
        <v>0</v>
      </c>
      <c r="F483" s="750">
        <f t="shared" si="135"/>
        <v>0</v>
      </c>
      <c r="G483" s="750">
        <f t="shared" si="136"/>
        <v>0</v>
      </c>
      <c r="H483" s="750">
        <f t="shared" si="137"/>
        <v>0</v>
      </c>
      <c r="I483" s="750">
        <f t="shared" si="138"/>
        <v>0</v>
      </c>
      <c r="J483" s="159"/>
    </row>
    <row r="484" spans="1:10" x14ac:dyDescent="0.25">
      <c r="A484" s="457">
        <f t="shared" si="139"/>
        <v>76</v>
      </c>
      <c r="B484" s="457" t="s">
        <v>812</v>
      </c>
      <c r="C484" s="607"/>
      <c r="D484" s="750">
        <f t="shared" si="133"/>
        <v>0</v>
      </c>
      <c r="E484" s="750">
        <f t="shared" si="134"/>
        <v>0</v>
      </c>
      <c r="F484" s="750">
        <f t="shared" si="135"/>
        <v>0</v>
      </c>
      <c r="G484" s="750">
        <f t="shared" si="136"/>
        <v>0</v>
      </c>
      <c r="H484" s="750">
        <f t="shared" si="137"/>
        <v>0</v>
      </c>
      <c r="I484" s="750">
        <f t="shared" si="138"/>
        <v>0</v>
      </c>
      <c r="J484" s="159"/>
    </row>
    <row r="485" spans="1:10" x14ac:dyDescent="0.25">
      <c r="A485" s="816" t="s">
        <v>367</v>
      </c>
      <c r="B485" s="815" t="s">
        <v>807</v>
      </c>
      <c r="C485" s="705" t="str">
        <f>C$106</f>
        <v>(Specify here)</v>
      </c>
      <c r="D485" s="750">
        <f t="shared" si="133"/>
        <v>0</v>
      </c>
      <c r="E485" s="750">
        <f t="shared" si="134"/>
        <v>0</v>
      </c>
      <c r="F485" s="750">
        <f t="shared" si="135"/>
        <v>0</v>
      </c>
      <c r="G485" s="750">
        <f t="shared" si="136"/>
        <v>0</v>
      </c>
      <c r="H485" s="750">
        <f t="shared" si="137"/>
        <v>0</v>
      </c>
      <c r="I485" s="750">
        <f t="shared" si="138"/>
        <v>0</v>
      </c>
      <c r="J485" s="159"/>
    </row>
    <row r="486" spans="1:10" x14ac:dyDescent="0.25">
      <c r="A486" s="813"/>
      <c r="B486" s="815" t="s">
        <v>808</v>
      </c>
      <c r="C486" s="705" t="str">
        <f>C$107</f>
        <v>(Specify here)</v>
      </c>
      <c r="D486" s="750">
        <f t="shared" si="133"/>
        <v>0</v>
      </c>
      <c r="E486" s="750">
        <f t="shared" si="134"/>
        <v>0</v>
      </c>
      <c r="F486" s="750">
        <f t="shared" si="135"/>
        <v>0</v>
      </c>
      <c r="G486" s="750">
        <f t="shared" si="136"/>
        <v>0</v>
      </c>
      <c r="H486" s="750">
        <f t="shared" si="137"/>
        <v>0</v>
      </c>
      <c r="I486" s="750">
        <f t="shared" si="138"/>
        <v>0</v>
      </c>
      <c r="J486" s="159"/>
    </row>
    <row r="487" spans="1:10" x14ac:dyDescent="0.25">
      <c r="A487" s="813"/>
      <c r="B487" s="815" t="s">
        <v>809</v>
      </c>
      <c r="C487" s="705" t="str">
        <f>C$108</f>
        <v>(Specify here)</v>
      </c>
      <c r="D487" s="750">
        <f t="shared" si="133"/>
        <v>0</v>
      </c>
      <c r="E487" s="750">
        <f t="shared" si="134"/>
        <v>0</v>
      </c>
      <c r="F487" s="750">
        <f t="shared" si="135"/>
        <v>0</v>
      </c>
      <c r="G487" s="750">
        <f t="shared" si="136"/>
        <v>0</v>
      </c>
      <c r="H487" s="750">
        <f t="shared" si="137"/>
        <v>0</v>
      </c>
      <c r="I487" s="750">
        <f t="shared" si="138"/>
        <v>0</v>
      </c>
      <c r="J487" s="159"/>
    </row>
    <row r="488" spans="1:10" x14ac:dyDescent="0.25">
      <c r="A488" s="813"/>
      <c r="B488" s="457" t="s">
        <v>810</v>
      </c>
      <c r="C488" s="705" t="str">
        <f>C$109</f>
        <v>(Specify here)</v>
      </c>
      <c r="D488" s="751">
        <f t="shared" si="133"/>
        <v>0</v>
      </c>
      <c r="E488" s="751">
        <f t="shared" si="134"/>
        <v>0</v>
      </c>
      <c r="F488" s="751">
        <f t="shared" si="135"/>
        <v>0</v>
      </c>
      <c r="G488" s="751">
        <f t="shared" si="136"/>
        <v>0</v>
      </c>
      <c r="H488" s="751">
        <f t="shared" si="137"/>
        <v>0</v>
      </c>
      <c r="I488" s="751">
        <f t="shared" si="138"/>
        <v>0</v>
      </c>
      <c r="J488" s="154"/>
    </row>
    <row r="489" spans="1:10" x14ac:dyDescent="0.25">
      <c r="A489" s="817"/>
      <c r="B489" s="818" t="s">
        <v>811</v>
      </c>
      <c r="C489" s="705" t="str">
        <f>C$110</f>
        <v>(Specify here)</v>
      </c>
      <c r="D489" s="751">
        <f t="shared" si="133"/>
        <v>0</v>
      </c>
      <c r="E489" s="751">
        <f t="shared" si="134"/>
        <v>0</v>
      </c>
      <c r="F489" s="751">
        <f t="shared" si="135"/>
        <v>0</v>
      </c>
      <c r="G489" s="751">
        <f t="shared" si="136"/>
        <v>0</v>
      </c>
      <c r="H489" s="751">
        <f t="shared" si="137"/>
        <v>0</v>
      </c>
      <c r="I489" s="751">
        <f t="shared" si="138"/>
        <v>0</v>
      </c>
      <c r="J489" s="154"/>
    </row>
    <row r="490" spans="1:10" x14ac:dyDescent="0.25">
      <c r="A490" s="830"/>
      <c r="B490" s="829"/>
      <c r="C490" s="622"/>
      <c r="D490" s="623"/>
      <c r="E490" s="623"/>
      <c r="F490" s="623"/>
      <c r="G490" s="623"/>
      <c r="H490" s="623"/>
      <c r="I490" s="623"/>
      <c r="J490" s="154"/>
    </row>
    <row r="491" spans="1:10" s="347" customFormat="1" ht="15.6" x14ac:dyDescent="0.3">
      <c r="A491" s="819" t="s">
        <v>663</v>
      </c>
      <c r="B491" s="820"/>
      <c r="C491" s="620"/>
      <c r="D491" s="621"/>
      <c r="E491" s="620"/>
      <c r="F491" s="620"/>
      <c r="G491" s="620"/>
      <c r="H491" s="620"/>
      <c r="I491" s="618" t="s">
        <v>664</v>
      </c>
      <c r="J491" s="348"/>
    </row>
    <row r="492" spans="1:10" ht="15.6" x14ac:dyDescent="0.3">
      <c r="A492" s="819"/>
      <c r="B492" s="819"/>
      <c r="C492" s="155"/>
      <c r="D492" s="155"/>
      <c r="E492" s="155"/>
      <c r="F492" s="155"/>
      <c r="G492" s="155"/>
      <c r="H492" s="155"/>
      <c r="I492" s="619" t="s">
        <v>4</v>
      </c>
      <c r="J492" s="154"/>
    </row>
    <row r="493" spans="1:10" x14ac:dyDescent="0.25">
      <c r="J493" s="154"/>
    </row>
    <row r="494" spans="1:10" x14ac:dyDescent="0.25">
      <c r="A494" s="821" t="s">
        <v>363</v>
      </c>
      <c r="E494" s="153" t="s">
        <v>451</v>
      </c>
      <c r="H494" s="153" t="s">
        <v>365</v>
      </c>
      <c r="J494" s="154"/>
    </row>
    <row r="495" spans="1:10" x14ac:dyDescent="0.25">
      <c r="B495" s="821" t="str">
        <f>'1_1A'!$B$7</f>
        <v>Enter Hospital Name Here</v>
      </c>
      <c r="F495" s="153" t="str">
        <f>'1_1A'!$H$7</f>
        <v>Enter Provider Number Here</v>
      </c>
      <c r="I495" s="323" t="str">
        <f>'1_1A'!$P$7</f>
        <v>Enter FYE Here</v>
      </c>
      <c r="J495" s="154"/>
    </row>
    <row r="496" spans="1:10" x14ac:dyDescent="0.25">
      <c r="I496" s="323"/>
      <c r="J496" s="154"/>
    </row>
    <row r="497" spans="1:10" x14ac:dyDescent="0.25">
      <c r="A497" s="823"/>
      <c r="B497" s="823"/>
      <c r="C497" s="157"/>
      <c r="D497" s="158" t="s">
        <v>367</v>
      </c>
      <c r="E497" s="156"/>
      <c r="F497" s="158" t="s">
        <v>697</v>
      </c>
      <c r="G497" s="158" t="s">
        <v>367</v>
      </c>
      <c r="H497" s="158" t="s">
        <v>698</v>
      </c>
      <c r="I497" s="158" t="s">
        <v>699</v>
      </c>
      <c r="J497" s="159"/>
    </row>
    <row r="498" spans="1:10" x14ac:dyDescent="0.25">
      <c r="A498" s="825"/>
      <c r="B498" s="824" t="s">
        <v>484</v>
      </c>
      <c r="C498" s="160"/>
      <c r="D498" s="161" t="s">
        <v>700</v>
      </c>
      <c r="E498" s="161" t="s">
        <v>501</v>
      </c>
      <c r="F498" s="161" t="s">
        <v>701</v>
      </c>
      <c r="G498" s="161" t="s">
        <v>702</v>
      </c>
      <c r="H498" s="161" t="s">
        <v>689</v>
      </c>
      <c r="I498" s="161" t="s">
        <v>703</v>
      </c>
      <c r="J498" s="159"/>
    </row>
    <row r="499" spans="1:10" x14ac:dyDescent="0.25">
      <c r="A499" s="825"/>
      <c r="B499" s="825"/>
      <c r="D499" s="161" t="s">
        <v>704</v>
      </c>
      <c r="E499" s="161" t="s">
        <v>367</v>
      </c>
      <c r="F499" s="161" t="s">
        <v>705</v>
      </c>
      <c r="G499" s="161" t="s">
        <v>706</v>
      </c>
      <c r="H499" s="161" t="s">
        <v>439</v>
      </c>
      <c r="I499" s="161" t="s">
        <v>707</v>
      </c>
      <c r="J499" s="159"/>
    </row>
    <row r="500" spans="1:10" x14ac:dyDescent="0.25">
      <c r="A500" s="825"/>
      <c r="B500" s="825"/>
      <c r="C500" s="154"/>
      <c r="D500" s="161">
        <v>14</v>
      </c>
      <c r="E500" s="161">
        <v>15</v>
      </c>
      <c r="F500" s="161">
        <v>16</v>
      </c>
      <c r="G500" s="161">
        <v>17</v>
      </c>
      <c r="H500" s="161">
        <v>18</v>
      </c>
      <c r="I500" s="161">
        <v>19</v>
      </c>
      <c r="J500" s="159"/>
    </row>
    <row r="501" spans="1:10" x14ac:dyDescent="0.25">
      <c r="A501" s="800"/>
      <c r="B501" s="801" t="s">
        <v>528</v>
      </c>
      <c r="C501" s="587"/>
      <c r="D501" s="603"/>
      <c r="E501" s="603"/>
      <c r="F501" s="603"/>
      <c r="G501" s="603"/>
      <c r="H501" s="603"/>
      <c r="I501" s="603"/>
      <c r="J501" s="159"/>
    </row>
    <row r="502" spans="1:10" x14ac:dyDescent="0.25">
      <c r="A502" s="457">
        <v>88</v>
      </c>
      <c r="B502" s="87" t="s">
        <v>864</v>
      </c>
      <c r="C502" s="705" t="str">
        <f>C$124</f>
        <v>(Specify here)</v>
      </c>
      <c r="D502" s="751">
        <f t="shared" ref="D502:D511" si="140">IF(ISERR(ROUND((D$405/D$1327)*D1267,0)),0,ROUND((D$405/D$1327)*D1267,0))</f>
        <v>0</v>
      </c>
      <c r="E502" s="751">
        <f t="shared" ref="E502:E511" si="141">IF(ISERR(ROUND((E$406/E$1327)*E1267,0)),0,ROUND((E$406/E$1327)*E1267,0))</f>
        <v>0</v>
      </c>
      <c r="F502" s="751">
        <f t="shared" ref="F502:F511" si="142">IF(ISERR(ROUND((F$407/F$1327)*F1267,0)),0,ROUND((F$407/F$1327)*F1267,0))</f>
        <v>0</v>
      </c>
      <c r="G502" s="751">
        <f t="shared" ref="G502:G511" si="143">IF(ISERR(ROUND((G$408/G$1327)*G1267,0)),0,ROUND((G$408/G$1327)*G1267,0))</f>
        <v>0</v>
      </c>
      <c r="H502" s="751">
        <f t="shared" ref="H502:H511" si="144">IF(ISERR(ROUND((H$409/H$1327)*H1267,0)),0,ROUND((H$409/H$1327)*H1267,0))</f>
        <v>0</v>
      </c>
      <c r="I502" s="751">
        <f t="shared" ref="I502:I511" si="145">IF(ISERR(ROUND((I$410/I$1327)*I1267,0)),0,ROUND((I$410/I$1327)*I1267,0))</f>
        <v>0</v>
      </c>
      <c r="J502" s="159"/>
    </row>
    <row r="503" spans="1:10" x14ac:dyDescent="0.25">
      <c r="A503" s="457">
        <f>A502+1</f>
        <v>89</v>
      </c>
      <c r="B503" s="858" t="s">
        <v>757</v>
      </c>
      <c r="C503" s="705" t="str">
        <f>C$125</f>
        <v>(Specify here)</v>
      </c>
      <c r="D503" s="751">
        <f t="shared" si="140"/>
        <v>0</v>
      </c>
      <c r="E503" s="751">
        <f t="shared" si="141"/>
        <v>0</v>
      </c>
      <c r="F503" s="751">
        <f t="shared" si="142"/>
        <v>0</v>
      </c>
      <c r="G503" s="751">
        <f t="shared" si="143"/>
        <v>0</v>
      </c>
      <c r="H503" s="751">
        <f t="shared" si="144"/>
        <v>0</v>
      </c>
      <c r="I503" s="751">
        <f t="shared" si="145"/>
        <v>0</v>
      </c>
      <c r="J503" s="159"/>
    </row>
    <row r="504" spans="1:10" x14ac:dyDescent="0.25">
      <c r="A504" s="457">
        <f>A503+1</f>
        <v>90</v>
      </c>
      <c r="B504" s="87" t="s">
        <v>529</v>
      </c>
      <c r="C504" s="705" t="str">
        <f>C$126</f>
        <v>(Specify here)</v>
      </c>
      <c r="D504" s="751">
        <f t="shared" si="140"/>
        <v>0</v>
      </c>
      <c r="E504" s="751">
        <f t="shared" si="141"/>
        <v>0</v>
      </c>
      <c r="F504" s="751">
        <f t="shared" si="142"/>
        <v>0</v>
      </c>
      <c r="G504" s="751">
        <f t="shared" si="143"/>
        <v>0</v>
      </c>
      <c r="H504" s="751">
        <f t="shared" si="144"/>
        <v>0</v>
      </c>
      <c r="I504" s="751">
        <f t="shared" si="145"/>
        <v>0</v>
      </c>
      <c r="J504" s="159"/>
    </row>
    <row r="505" spans="1:10" x14ac:dyDescent="0.25">
      <c r="A505" s="457">
        <f>A504+1</f>
        <v>91</v>
      </c>
      <c r="B505" s="457" t="s">
        <v>530</v>
      </c>
      <c r="C505" s="548"/>
      <c r="D505" s="751">
        <f t="shared" si="140"/>
        <v>0</v>
      </c>
      <c r="E505" s="751">
        <f t="shared" si="141"/>
        <v>0</v>
      </c>
      <c r="F505" s="751">
        <f t="shared" si="142"/>
        <v>0</v>
      </c>
      <c r="G505" s="751">
        <f t="shared" si="143"/>
        <v>0</v>
      </c>
      <c r="H505" s="751">
        <f t="shared" si="144"/>
        <v>0</v>
      </c>
      <c r="I505" s="751">
        <f t="shared" si="145"/>
        <v>0</v>
      </c>
      <c r="J505" s="159"/>
    </row>
    <row r="506" spans="1:10" x14ac:dyDescent="0.25">
      <c r="A506" s="457">
        <f>A505+1</f>
        <v>92</v>
      </c>
      <c r="B506" s="457" t="s">
        <v>471</v>
      </c>
      <c r="C506" s="563"/>
      <c r="D506" s="751">
        <f t="shared" si="140"/>
        <v>0</v>
      </c>
      <c r="E506" s="751">
        <f t="shared" si="141"/>
        <v>0</v>
      </c>
      <c r="F506" s="751">
        <f t="shared" si="142"/>
        <v>0</v>
      </c>
      <c r="G506" s="751">
        <f t="shared" si="143"/>
        <v>0</v>
      </c>
      <c r="H506" s="751">
        <f t="shared" si="144"/>
        <v>0</v>
      </c>
      <c r="I506" s="751">
        <f t="shared" si="145"/>
        <v>0</v>
      </c>
      <c r="J506" s="159"/>
    </row>
    <row r="507" spans="1:10" x14ac:dyDescent="0.25">
      <c r="A507" s="457">
        <f>A506+1</f>
        <v>93</v>
      </c>
      <c r="B507" s="815" t="s">
        <v>813</v>
      </c>
      <c r="C507" s="705" t="str">
        <f>C$129</f>
        <v>(Specify here)</v>
      </c>
      <c r="D507" s="751">
        <f t="shared" si="140"/>
        <v>0</v>
      </c>
      <c r="E507" s="751">
        <f t="shared" si="141"/>
        <v>0</v>
      </c>
      <c r="F507" s="751">
        <f t="shared" si="142"/>
        <v>0</v>
      </c>
      <c r="G507" s="751">
        <f t="shared" si="143"/>
        <v>0</v>
      </c>
      <c r="H507" s="751">
        <f t="shared" si="144"/>
        <v>0</v>
      </c>
      <c r="I507" s="751">
        <f t="shared" si="145"/>
        <v>0</v>
      </c>
      <c r="J507" s="159"/>
    </row>
    <row r="508" spans="1:10" x14ac:dyDescent="0.25">
      <c r="A508" s="816" t="s">
        <v>367</v>
      </c>
      <c r="B508" s="815" t="s">
        <v>814</v>
      </c>
      <c r="C508" s="705" t="str">
        <f>C$130</f>
        <v>(Specify here)</v>
      </c>
      <c r="D508" s="751">
        <f t="shared" si="140"/>
        <v>0</v>
      </c>
      <c r="E508" s="751">
        <f t="shared" si="141"/>
        <v>0</v>
      </c>
      <c r="F508" s="751">
        <f t="shared" si="142"/>
        <v>0</v>
      </c>
      <c r="G508" s="751">
        <f t="shared" si="143"/>
        <v>0</v>
      </c>
      <c r="H508" s="751">
        <f t="shared" si="144"/>
        <v>0</v>
      </c>
      <c r="I508" s="751">
        <f t="shared" si="145"/>
        <v>0</v>
      </c>
      <c r="J508" s="159"/>
    </row>
    <row r="509" spans="1:10" x14ac:dyDescent="0.25">
      <c r="A509" s="816" t="s">
        <v>367</v>
      </c>
      <c r="B509" s="815" t="s">
        <v>815</v>
      </c>
      <c r="C509" s="705" t="str">
        <f>C$131</f>
        <v>(Specify here)</v>
      </c>
      <c r="D509" s="751">
        <f t="shared" si="140"/>
        <v>0</v>
      </c>
      <c r="E509" s="751">
        <f t="shared" si="141"/>
        <v>0</v>
      </c>
      <c r="F509" s="751">
        <f t="shared" si="142"/>
        <v>0</v>
      </c>
      <c r="G509" s="751">
        <f t="shared" si="143"/>
        <v>0</v>
      </c>
      <c r="H509" s="751">
        <f t="shared" si="144"/>
        <v>0</v>
      </c>
      <c r="I509" s="751">
        <f t="shared" si="145"/>
        <v>0</v>
      </c>
      <c r="J509" s="159"/>
    </row>
    <row r="510" spans="1:10" x14ac:dyDescent="0.25">
      <c r="A510" s="816"/>
      <c r="B510" s="457" t="s">
        <v>825</v>
      </c>
      <c r="C510" s="705" t="str">
        <f>C$132</f>
        <v>(Specify here)</v>
      </c>
      <c r="D510" s="751">
        <f t="shared" si="140"/>
        <v>0</v>
      </c>
      <c r="E510" s="751">
        <f t="shared" si="141"/>
        <v>0</v>
      </c>
      <c r="F510" s="751">
        <f t="shared" si="142"/>
        <v>0</v>
      </c>
      <c r="G510" s="751">
        <f t="shared" si="143"/>
        <v>0</v>
      </c>
      <c r="H510" s="751">
        <f t="shared" si="144"/>
        <v>0</v>
      </c>
      <c r="I510" s="751">
        <f t="shared" si="145"/>
        <v>0</v>
      </c>
      <c r="J510" s="159"/>
    </row>
    <row r="511" spans="1:10" x14ac:dyDescent="0.25">
      <c r="A511" s="816"/>
      <c r="B511" s="457" t="s">
        <v>826</v>
      </c>
      <c r="C511" s="705" t="str">
        <f>C$133</f>
        <v>(Specify here)</v>
      </c>
      <c r="D511" s="751">
        <f t="shared" si="140"/>
        <v>0</v>
      </c>
      <c r="E511" s="751">
        <f t="shared" si="141"/>
        <v>0</v>
      </c>
      <c r="F511" s="751">
        <f t="shared" si="142"/>
        <v>0</v>
      </c>
      <c r="G511" s="751">
        <f t="shared" si="143"/>
        <v>0</v>
      </c>
      <c r="H511" s="751">
        <f t="shared" si="144"/>
        <v>0</v>
      </c>
      <c r="I511" s="751">
        <f t="shared" si="145"/>
        <v>0</v>
      </c>
      <c r="J511" s="159"/>
    </row>
    <row r="512" spans="1:10" x14ac:dyDescent="0.25">
      <c r="A512" s="800"/>
      <c r="B512" s="801" t="s">
        <v>531</v>
      </c>
      <c r="C512" s="591"/>
      <c r="D512" s="753"/>
      <c r="E512" s="753"/>
      <c r="F512" s="753"/>
      <c r="G512" s="753"/>
      <c r="H512" s="753"/>
      <c r="I512" s="753"/>
      <c r="J512" s="159"/>
    </row>
    <row r="513" spans="1:10" x14ac:dyDescent="0.25">
      <c r="A513" s="457">
        <v>94</v>
      </c>
      <c r="B513" s="457" t="s">
        <v>627</v>
      </c>
      <c r="C513" s="548"/>
      <c r="D513" s="751">
        <f t="shared" ref="D513:D520" si="146">IF(ISERR(ROUND((D$405/D$1327)*D1278,0)),0,ROUND((D$405/D$1327)*D1278,0))</f>
        <v>0</v>
      </c>
      <c r="E513" s="751">
        <f t="shared" ref="E513:E520" si="147">IF(ISERR(ROUND((E$406/E$1327)*E1278,0)),0,ROUND((E$406/E$1327)*E1278,0))</f>
        <v>0</v>
      </c>
      <c r="F513" s="751">
        <f t="shared" ref="F513:F520" si="148">IF(ISERR(ROUND((F$407/F$1327)*F1278,0)),0,ROUND((F$407/F$1327)*F1278,0))</f>
        <v>0</v>
      </c>
      <c r="G513" s="751">
        <f t="shared" ref="G513:G520" si="149">IF(ISERR(ROUND((G$408/G$1327)*G1278,0)),0,ROUND((G$408/G$1327)*G1278,0))</f>
        <v>0</v>
      </c>
      <c r="H513" s="751">
        <f t="shared" ref="H513:H520" si="150">IF(ISERR(ROUND((H$409/H$1327)*H1278,0)),0,ROUND((H$409/H$1327)*H1278,0))</f>
        <v>0</v>
      </c>
      <c r="I513" s="751">
        <f t="shared" ref="I513:I520" si="151">IF(ISERR(ROUND((I$410/I$1327)*I1278,0)),0,ROUND((I$410/I$1327)*I1278,0))</f>
        <v>0</v>
      </c>
      <c r="J513" s="159"/>
    </row>
    <row r="514" spans="1:10" x14ac:dyDescent="0.25">
      <c r="A514" s="457">
        <f>A513+1</f>
        <v>95</v>
      </c>
      <c r="B514" s="457" t="s">
        <v>532</v>
      </c>
      <c r="C514" s="548"/>
      <c r="D514" s="751">
        <f t="shared" si="146"/>
        <v>0</v>
      </c>
      <c r="E514" s="751">
        <f t="shared" si="147"/>
        <v>0</v>
      </c>
      <c r="F514" s="751">
        <f t="shared" si="148"/>
        <v>0</v>
      </c>
      <c r="G514" s="751">
        <f t="shared" si="149"/>
        <v>0</v>
      </c>
      <c r="H514" s="751">
        <f t="shared" si="150"/>
        <v>0</v>
      </c>
      <c r="I514" s="751">
        <f t="shared" si="151"/>
        <v>0</v>
      </c>
      <c r="J514" s="159"/>
    </row>
    <row r="515" spans="1:10" x14ac:dyDescent="0.25">
      <c r="A515" s="457">
        <f t="shared" ref="A515:A520" si="152">A514+1</f>
        <v>96</v>
      </c>
      <c r="B515" s="457" t="s">
        <v>533</v>
      </c>
      <c r="C515" s="548"/>
      <c r="D515" s="751">
        <f t="shared" si="146"/>
        <v>0</v>
      </c>
      <c r="E515" s="751">
        <f t="shared" si="147"/>
        <v>0</v>
      </c>
      <c r="F515" s="751">
        <f t="shared" si="148"/>
        <v>0</v>
      </c>
      <c r="G515" s="751">
        <f t="shared" si="149"/>
        <v>0</v>
      </c>
      <c r="H515" s="751">
        <f t="shared" si="150"/>
        <v>0</v>
      </c>
      <c r="I515" s="751">
        <f t="shared" si="151"/>
        <v>0</v>
      </c>
      <c r="J515" s="159"/>
    </row>
    <row r="516" spans="1:10" x14ac:dyDescent="0.25">
      <c r="A516" s="457">
        <f t="shared" si="152"/>
        <v>97</v>
      </c>
      <c r="B516" s="457" t="s">
        <v>534</v>
      </c>
      <c r="C516" s="563"/>
      <c r="D516" s="751">
        <f t="shared" si="146"/>
        <v>0</v>
      </c>
      <c r="E516" s="751">
        <f t="shared" si="147"/>
        <v>0</v>
      </c>
      <c r="F516" s="751">
        <f t="shared" si="148"/>
        <v>0</v>
      </c>
      <c r="G516" s="751">
        <f t="shared" si="149"/>
        <v>0</v>
      </c>
      <c r="H516" s="751">
        <f t="shared" si="150"/>
        <v>0</v>
      </c>
      <c r="I516" s="751">
        <f t="shared" si="151"/>
        <v>0</v>
      </c>
      <c r="J516" s="159"/>
    </row>
    <row r="517" spans="1:10" x14ac:dyDescent="0.25">
      <c r="A517" s="457">
        <f t="shared" si="152"/>
        <v>98</v>
      </c>
      <c r="B517" s="457" t="s">
        <v>816</v>
      </c>
      <c r="C517" s="705" t="str">
        <f>C$139</f>
        <v>(Specify here)</v>
      </c>
      <c r="D517" s="751">
        <f t="shared" si="146"/>
        <v>0</v>
      </c>
      <c r="E517" s="751">
        <f t="shared" si="147"/>
        <v>0</v>
      </c>
      <c r="F517" s="751">
        <f t="shared" si="148"/>
        <v>0</v>
      </c>
      <c r="G517" s="751">
        <f t="shared" si="149"/>
        <v>0</v>
      </c>
      <c r="H517" s="751">
        <f t="shared" si="150"/>
        <v>0</v>
      </c>
      <c r="I517" s="751">
        <f t="shared" si="151"/>
        <v>0</v>
      </c>
      <c r="J517" s="159"/>
    </row>
    <row r="518" spans="1:10" x14ac:dyDescent="0.25">
      <c r="A518" s="457">
        <f t="shared" si="152"/>
        <v>99</v>
      </c>
      <c r="B518" s="457" t="s">
        <v>817</v>
      </c>
      <c r="C518" s="705" t="str">
        <f>C$140</f>
        <v>(Specify here)</v>
      </c>
      <c r="D518" s="751">
        <f t="shared" si="146"/>
        <v>0</v>
      </c>
      <c r="E518" s="751">
        <f t="shared" si="147"/>
        <v>0</v>
      </c>
      <c r="F518" s="751">
        <f t="shared" si="148"/>
        <v>0</v>
      </c>
      <c r="G518" s="751">
        <f t="shared" si="149"/>
        <v>0</v>
      </c>
      <c r="H518" s="751">
        <f t="shared" si="150"/>
        <v>0</v>
      </c>
      <c r="I518" s="751">
        <f t="shared" si="151"/>
        <v>0</v>
      </c>
      <c r="J518" s="159"/>
    </row>
    <row r="519" spans="1:10" x14ac:dyDescent="0.25">
      <c r="A519" s="457">
        <f t="shared" si="152"/>
        <v>100</v>
      </c>
      <c r="B519" s="457" t="s">
        <v>821</v>
      </c>
      <c r="C519" s="564"/>
      <c r="D519" s="751">
        <f t="shared" si="146"/>
        <v>0</v>
      </c>
      <c r="E519" s="751">
        <f t="shared" si="147"/>
        <v>0</v>
      </c>
      <c r="F519" s="751">
        <f t="shared" si="148"/>
        <v>0</v>
      </c>
      <c r="G519" s="751">
        <f t="shared" si="149"/>
        <v>0</v>
      </c>
      <c r="H519" s="751">
        <f t="shared" si="150"/>
        <v>0</v>
      </c>
      <c r="I519" s="751">
        <f t="shared" si="151"/>
        <v>0</v>
      </c>
      <c r="J519" s="159"/>
    </row>
    <row r="520" spans="1:10" x14ac:dyDescent="0.25">
      <c r="A520" s="457">
        <f t="shared" si="152"/>
        <v>101</v>
      </c>
      <c r="B520" s="815" t="s">
        <v>758</v>
      </c>
      <c r="C520" s="547"/>
      <c r="D520" s="751">
        <f t="shared" si="146"/>
        <v>0</v>
      </c>
      <c r="E520" s="751">
        <f t="shared" si="147"/>
        <v>0</v>
      </c>
      <c r="F520" s="751">
        <f t="shared" si="148"/>
        <v>0</v>
      </c>
      <c r="G520" s="751">
        <f t="shared" si="149"/>
        <v>0</v>
      </c>
      <c r="H520" s="751">
        <f t="shared" si="150"/>
        <v>0</v>
      </c>
      <c r="I520" s="751">
        <f t="shared" si="151"/>
        <v>0</v>
      </c>
      <c r="J520" s="159"/>
    </row>
    <row r="521" spans="1:10" x14ac:dyDescent="0.25">
      <c r="A521" s="806"/>
      <c r="B521" s="806" t="s">
        <v>823</v>
      </c>
      <c r="C521" s="590"/>
      <c r="D521" s="752">
        <f>SUM(D406:D414)+D435+SUM(D437:D444)+SUM(D458:D489)+SUM(D502:D520)</f>
        <v>0</v>
      </c>
      <c r="E521" s="752">
        <f>SUM(E407:E414)+E435+SUM(E437:E444)+SUM(E458:E489)+SUM(E502:E520)</f>
        <v>0</v>
      </c>
      <c r="F521" s="752">
        <f>SUM(F408:F414)+F435+SUM(F437:F444)+SUM(F458:F489)+SUM(F502:F520)</f>
        <v>0</v>
      </c>
      <c r="G521" s="752">
        <f>SUM(G409:G414)+G435+SUM(G437:G444)+SUM(G458:G489)+SUM(G502:G520)</f>
        <v>0</v>
      </c>
      <c r="H521" s="752">
        <f>SUM(H410:H414)+H435+SUM(H437:H444)+SUM(H458:H489)+SUM(H502:H520)</f>
        <v>0</v>
      </c>
      <c r="I521" s="752">
        <f>SUM(I411:I414)+I435+SUM(I437:I444)+SUM(I458:I489)+SUM(I502:I520)</f>
        <v>0</v>
      </c>
      <c r="J521" s="372"/>
    </row>
    <row r="522" spans="1:10" x14ac:dyDescent="0.25">
      <c r="A522" s="827"/>
      <c r="B522" s="827"/>
      <c r="C522" s="164"/>
      <c r="D522" s="164"/>
      <c r="E522" s="164"/>
      <c r="F522" s="164"/>
      <c r="G522" s="164"/>
      <c r="H522" s="164"/>
      <c r="I522" s="164"/>
      <c r="J522" s="154"/>
    </row>
    <row r="523" spans="1:10" x14ac:dyDescent="0.25">
      <c r="J523" s="154"/>
    </row>
    <row r="524" spans="1:10" x14ac:dyDescent="0.25">
      <c r="A524" s="828" t="s">
        <v>422</v>
      </c>
      <c r="J524" s="154"/>
    </row>
    <row r="525" spans="1:10" ht="15.6" x14ac:dyDescent="0.3">
      <c r="A525" s="819" t="s">
        <v>663</v>
      </c>
      <c r="B525" s="820"/>
      <c r="C525" s="620"/>
      <c r="D525" s="621"/>
      <c r="E525" s="620"/>
      <c r="F525" s="620"/>
      <c r="G525" s="620"/>
      <c r="H525" s="620"/>
      <c r="I525" s="618" t="s">
        <v>664</v>
      </c>
      <c r="J525" s="154"/>
    </row>
    <row r="526" spans="1:10" ht="15.6" x14ac:dyDescent="0.3">
      <c r="A526" s="819"/>
      <c r="B526" s="819"/>
      <c r="C526" s="155"/>
      <c r="D526" s="155"/>
      <c r="E526" s="155"/>
      <c r="F526" s="155"/>
      <c r="G526" s="155"/>
      <c r="H526" s="155"/>
      <c r="I526" s="619" t="s">
        <v>5</v>
      </c>
      <c r="J526" s="154"/>
    </row>
    <row r="527" spans="1:10" x14ac:dyDescent="0.25">
      <c r="J527" s="154"/>
    </row>
    <row r="528" spans="1:10" x14ac:dyDescent="0.25">
      <c r="A528" s="821" t="s">
        <v>363</v>
      </c>
      <c r="E528" s="153" t="s">
        <v>451</v>
      </c>
      <c r="H528" s="153" t="s">
        <v>365</v>
      </c>
      <c r="J528" s="154"/>
    </row>
    <row r="529" spans="1:10" x14ac:dyDescent="0.25">
      <c r="B529" s="821" t="str">
        <f>'1_1A'!$B$7</f>
        <v>Enter Hospital Name Here</v>
      </c>
      <c r="F529" s="153" t="str">
        <f>'1_1A'!$H$7</f>
        <v>Enter Provider Number Here</v>
      </c>
      <c r="I529" s="323" t="str">
        <f>'1_1A'!$P$7</f>
        <v>Enter FYE Here</v>
      </c>
      <c r="J529" s="154"/>
    </row>
    <row r="530" spans="1:10" x14ac:dyDescent="0.25">
      <c r="I530" s="323"/>
      <c r="J530" s="154"/>
    </row>
    <row r="531" spans="1:10" x14ac:dyDescent="0.25">
      <c r="A531" s="823"/>
      <c r="B531" s="823"/>
      <c r="C531" s="157"/>
      <c r="D531" s="158" t="s">
        <v>367</v>
      </c>
      <c r="E531" s="156"/>
      <c r="F531" s="158" t="s">
        <v>697</v>
      </c>
      <c r="G531" s="158" t="s">
        <v>367</v>
      </c>
      <c r="H531" s="158" t="s">
        <v>698</v>
      </c>
      <c r="I531" s="158" t="s">
        <v>699</v>
      </c>
      <c r="J531" s="159"/>
    </row>
    <row r="532" spans="1:10" x14ac:dyDescent="0.25">
      <c r="A532" s="825"/>
      <c r="B532" s="824" t="s">
        <v>484</v>
      </c>
      <c r="C532" s="160"/>
      <c r="D532" s="161" t="s">
        <v>700</v>
      </c>
      <c r="E532" s="161" t="s">
        <v>501</v>
      </c>
      <c r="F532" s="161" t="s">
        <v>701</v>
      </c>
      <c r="G532" s="161" t="s">
        <v>702</v>
      </c>
      <c r="H532" s="161" t="s">
        <v>689</v>
      </c>
      <c r="I532" s="161" t="s">
        <v>703</v>
      </c>
      <c r="J532" s="159"/>
    </row>
    <row r="533" spans="1:10" x14ac:dyDescent="0.25">
      <c r="A533" s="825"/>
      <c r="B533" s="825"/>
      <c r="D533" s="161" t="s">
        <v>704</v>
      </c>
      <c r="E533" s="161" t="s">
        <v>367</v>
      </c>
      <c r="F533" s="161" t="s">
        <v>705</v>
      </c>
      <c r="G533" s="161" t="s">
        <v>706</v>
      </c>
      <c r="H533" s="161" t="s">
        <v>439</v>
      </c>
      <c r="I533" s="161" t="s">
        <v>707</v>
      </c>
      <c r="J533" s="159"/>
    </row>
    <row r="534" spans="1:10" x14ac:dyDescent="0.25">
      <c r="A534" s="825"/>
      <c r="B534" s="825"/>
      <c r="C534" s="154"/>
      <c r="D534" s="161">
        <v>14</v>
      </c>
      <c r="E534" s="161">
        <v>15</v>
      </c>
      <c r="F534" s="161">
        <v>16</v>
      </c>
      <c r="G534" s="161">
        <v>17</v>
      </c>
      <c r="H534" s="161">
        <v>18</v>
      </c>
      <c r="I534" s="161">
        <v>19</v>
      </c>
      <c r="J534" s="159"/>
    </row>
    <row r="535" spans="1:10" x14ac:dyDescent="0.25">
      <c r="A535" s="806"/>
      <c r="B535" s="806" t="s">
        <v>536</v>
      </c>
      <c r="C535" s="593"/>
      <c r="D535" s="603"/>
      <c r="E535" s="603"/>
      <c r="F535" s="603"/>
      <c r="G535" s="603"/>
      <c r="H535" s="603"/>
      <c r="I535" s="603"/>
      <c r="J535" s="159"/>
    </row>
    <row r="536" spans="1:10" x14ac:dyDescent="0.25">
      <c r="A536" s="457">
        <v>105</v>
      </c>
      <c r="B536" s="457" t="s">
        <v>537</v>
      </c>
      <c r="C536" s="548"/>
      <c r="D536" s="751">
        <f t="shared" ref="D536:D548" si="153">IF(ISERR(ROUND((D$405/D$1327)*D1302,0)),0,ROUND((D$405/D$1327)*D1302,0))</f>
        <v>0</v>
      </c>
      <c r="E536" s="751">
        <f t="shared" ref="E536:E548" si="154">IF(ISERR(ROUND((E$406/E$1327)*E1302,0)),0,ROUND((E$406/E$1327)*E1302,0))</f>
        <v>0</v>
      </c>
      <c r="F536" s="751">
        <f t="shared" ref="F536:F548" si="155">IF(ISERR(ROUND((F$407/F$1327)*F1302,0)),0,ROUND((F$407/F$1327)*F1302,0))</f>
        <v>0</v>
      </c>
      <c r="G536" s="751">
        <f t="shared" ref="G536:G548" si="156">IF(ISERR(ROUND((G$408/G$1327)*G1302,0)),0,ROUND((G$408/G$1327)*G1302,0))</f>
        <v>0</v>
      </c>
      <c r="H536" s="751">
        <f t="shared" ref="H536:H548" si="157">IF(ISERR(ROUND((H$409/H$1327)*H1302,0)),0,ROUND((H$409/H$1327)*H1302,0))</f>
        <v>0</v>
      </c>
      <c r="I536" s="751">
        <f t="shared" ref="I536:I548" si="158">IF(ISERR(ROUND((I$410/I$1327)*I1302,0)),0,ROUND((I$410/I$1327)*I1302,0))</f>
        <v>0</v>
      </c>
      <c r="J536" s="159"/>
    </row>
    <row r="537" spans="1:10" x14ac:dyDescent="0.25">
      <c r="A537" s="457">
        <f t="shared" ref="A537:A548" si="159">A536+1</f>
        <v>106</v>
      </c>
      <c r="B537" s="457" t="s">
        <v>539</v>
      </c>
      <c r="C537" s="548"/>
      <c r="D537" s="751">
        <f t="shared" si="153"/>
        <v>0</v>
      </c>
      <c r="E537" s="751">
        <f t="shared" si="154"/>
        <v>0</v>
      </c>
      <c r="F537" s="751">
        <f t="shared" si="155"/>
        <v>0</v>
      </c>
      <c r="G537" s="751">
        <f t="shared" si="156"/>
        <v>0</v>
      </c>
      <c r="H537" s="751">
        <f t="shared" si="157"/>
        <v>0</v>
      </c>
      <c r="I537" s="751">
        <f t="shared" si="158"/>
        <v>0</v>
      </c>
      <c r="J537" s="159"/>
    </row>
    <row r="538" spans="1:10" x14ac:dyDescent="0.25">
      <c r="A538" s="457">
        <f t="shared" si="159"/>
        <v>107</v>
      </c>
      <c r="B538" s="457" t="s">
        <v>538</v>
      </c>
      <c r="C538" s="548"/>
      <c r="D538" s="751">
        <f t="shared" si="153"/>
        <v>0</v>
      </c>
      <c r="E538" s="751">
        <f t="shared" si="154"/>
        <v>0</v>
      </c>
      <c r="F538" s="751">
        <f t="shared" si="155"/>
        <v>0</v>
      </c>
      <c r="G538" s="751">
        <f t="shared" si="156"/>
        <v>0</v>
      </c>
      <c r="H538" s="751">
        <f t="shared" si="157"/>
        <v>0</v>
      </c>
      <c r="I538" s="751">
        <f t="shared" si="158"/>
        <v>0</v>
      </c>
      <c r="J538" s="159"/>
    </row>
    <row r="539" spans="1:10" x14ac:dyDescent="0.25">
      <c r="A539" s="457">
        <f t="shared" si="159"/>
        <v>108</v>
      </c>
      <c r="B539" s="815" t="s">
        <v>759</v>
      </c>
      <c r="C539" s="547"/>
      <c r="D539" s="751">
        <f t="shared" si="153"/>
        <v>0</v>
      </c>
      <c r="E539" s="751">
        <f t="shared" si="154"/>
        <v>0</v>
      </c>
      <c r="F539" s="751">
        <f t="shared" si="155"/>
        <v>0</v>
      </c>
      <c r="G539" s="751">
        <f t="shared" si="156"/>
        <v>0</v>
      </c>
      <c r="H539" s="751">
        <f t="shared" si="157"/>
        <v>0</v>
      </c>
      <c r="I539" s="751">
        <f t="shared" si="158"/>
        <v>0</v>
      </c>
      <c r="J539" s="159"/>
    </row>
    <row r="540" spans="1:10" x14ac:dyDescent="0.25">
      <c r="A540" s="457">
        <f t="shared" si="159"/>
        <v>109</v>
      </c>
      <c r="B540" s="815" t="s">
        <v>760</v>
      </c>
      <c r="C540" s="547"/>
      <c r="D540" s="751">
        <f t="shared" si="153"/>
        <v>0</v>
      </c>
      <c r="E540" s="751">
        <f t="shared" si="154"/>
        <v>0</v>
      </c>
      <c r="F540" s="751">
        <f t="shared" si="155"/>
        <v>0</v>
      </c>
      <c r="G540" s="751">
        <f t="shared" si="156"/>
        <v>0</v>
      </c>
      <c r="H540" s="751">
        <f t="shared" si="157"/>
        <v>0</v>
      </c>
      <c r="I540" s="751">
        <f t="shared" si="158"/>
        <v>0</v>
      </c>
      <c r="J540" s="159"/>
    </row>
    <row r="541" spans="1:10" x14ac:dyDescent="0.25">
      <c r="A541" s="457">
        <f t="shared" si="159"/>
        <v>110</v>
      </c>
      <c r="B541" s="815" t="s">
        <v>761</v>
      </c>
      <c r="C541" s="547"/>
      <c r="D541" s="751">
        <f t="shared" si="153"/>
        <v>0</v>
      </c>
      <c r="E541" s="751">
        <f t="shared" si="154"/>
        <v>0</v>
      </c>
      <c r="F541" s="751">
        <f t="shared" si="155"/>
        <v>0</v>
      </c>
      <c r="G541" s="751">
        <f t="shared" si="156"/>
        <v>0</v>
      </c>
      <c r="H541" s="751">
        <f t="shared" si="157"/>
        <v>0</v>
      </c>
      <c r="I541" s="751">
        <f t="shared" si="158"/>
        <v>0</v>
      </c>
      <c r="J541" s="159"/>
    </row>
    <row r="542" spans="1:10" x14ac:dyDescent="0.25">
      <c r="A542" s="457">
        <f t="shared" si="159"/>
        <v>111</v>
      </c>
      <c r="B542" s="815" t="s">
        <v>762</v>
      </c>
      <c r="C542" s="547"/>
      <c r="D542" s="751">
        <f t="shared" si="153"/>
        <v>0</v>
      </c>
      <c r="E542" s="751">
        <f t="shared" si="154"/>
        <v>0</v>
      </c>
      <c r="F542" s="751">
        <f t="shared" si="155"/>
        <v>0</v>
      </c>
      <c r="G542" s="751">
        <f t="shared" si="156"/>
        <v>0</v>
      </c>
      <c r="H542" s="751">
        <f t="shared" si="157"/>
        <v>0</v>
      </c>
      <c r="I542" s="751">
        <f t="shared" si="158"/>
        <v>0</v>
      </c>
      <c r="J542" s="159"/>
    </row>
    <row r="543" spans="1:10" x14ac:dyDescent="0.25">
      <c r="A543" s="457">
        <f t="shared" si="159"/>
        <v>112</v>
      </c>
      <c r="B543" s="457" t="s">
        <v>824</v>
      </c>
      <c r="C543" s="705" t="str">
        <f>C$166</f>
        <v>(Specify here)</v>
      </c>
      <c r="D543" s="751">
        <f t="shared" si="153"/>
        <v>0</v>
      </c>
      <c r="E543" s="751">
        <f t="shared" si="154"/>
        <v>0</v>
      </c>
      <c r="F543" s="751">
        <f t="shared" si="155"/>
        <v>0</v>
      </c>
      <c r="G543" s="751">
        <f t="shared" si="156"/>
        <v>0</v>
      </c>
      <c r="H543" s="751">
        <f t="shared" si="157"/>
        <v>0</v>
      </c>
      <c r="I543" s="751">
        <f t="shared" si="158"/>
        <v>0</v>
      </c>
      <c r="J543" s="159"/>
    </row>
    <row r="544" spans="1:10" x14ac:dyDescent="0.25">
      <c r="A544" s="457">
        <f t="shared" si="159"/>
        <v>113</v>
      </c>
      <c r="B544" s="457" t="s">
        <v>540</v>
      </c>
      <c r="C544" s="548"/>
      <c r="D544" s="751">
        <f t="shared" si="153"/>
        <v>0</v>
      </c>
      <c r="E544" s="751">
        <f t="shared" si="154"/>
        <v>0</v>
      </c>
      <c r="F544" s="751">
        <f t="shared" si="155"/>
        <v>0</v>
      </c>
      <c r="G544" s="751">
        <f t="shared" si="156"/>
        <v>0</v>
      </c>
      <c r="H544" s="751">
        <f t="shared" si="157"/>
        <v>0</v>
      </c>
      <c r="I544" s="751">
        <f t="shared" si="158"/>
        <v>0</v>
      </c>
      <c r="J544" s="159"/>
    </row>
    <row r="545" spans="1:10" x14ac:dyDescent="0.25">
      <c r="A545" s="457">
        <f t="shared" si="159"/>
        <v>114</v>
      </c>
      <c r="B545" s="457" t="s">
        <v>629</v>
      </c>
      <c r="C545" s="548"/>
      <c r="D545" s="751">
        <f t="shared" si="153"/>
        <v>0</v>
      </c>
      <c r="E545" s="751">
        <f t="shared" si="154"/>
        <v>0</v>
      </c>
      <c r="F545" s="751">
        <f t="shared" si="155"/>
        <v>0</v>
      </c>
      <c r="G545" s="751">
        <f t="shared" si="156"/>
        <v>0</v>
      </c>
      <c r="H545" s="751">
        <f t="shared" si="157"/>
        <v>0</v>
      </c>
      <c r="I545" s="751">
        <f t="shared" si="158"/>
        <v>0</v>
      </c>
      <c r="J545" s="159"/>
    </row>
    <row r="546" spans="1:10" x14ac:dyDescent="0.25">
      <c r="A546" s="457">
        <f t="shared" si="159"/>
        <v>115</v>
      </c>
      <c r="B546" s="87" t="s">
        <v>890</v>
      </c>
      <c r="C546" s="547"/>
      <c r="D546" s="751">
        <f t="shared" si="153"/>
        <v>0</v>
      </c>
      <c r="E546" s="751">
        <f t="shared" si="154"/>
        <v>0</v>
      </c>
      <c r="F546" s="751">
        <f t="shared" si="155"/>
        <v>0</v>
      </c>
      <c r="G546" s="751">
        <f t="shared" si="156"/>
        <v>0</v>
      </c>
      <c r="H546" s="751">
        <f t="shared" si="157"/>
        <v>0</v>
      </c>
      <c r="I546" s="751">
        <f t="shared" si="158"/>
        <v>0</v>
      </c>
      <c r="J546" s="159"/>
    </row>
    <row r="547" spans="1:10" x14ac:dyDescent="0.25">
      <c r="A547" s="457">
        <f t="shared" si="159"/>
        <v>116</v>
      </c>
      <c r="B547" s="457" t="s">
        <v>541</v>
      </c>
      <c r="C547" s="548"/>
      <c r="D547" s="751">
        <f t="shared" si="153"/>
        <v>0</v>
      </c>
      <c r="E547" s="751">
        <f t="shared" si="154"/>
        <v>0</v>
      </c>
      <c r="F547" s="751">
        <f t="shared" si="155"/>
        <v>0</v>
      </c>
      <c r="G547" s="751">
        <f t="shared" si="156"/>
        <v>0</v>
      </c>
      <c r="H547" s="751">
        <f t="shared" si="157"/>
        <v>0</v>
      </c>
      <c r="I547" s="751">
        <f t="shared" si="158"/>
        <v>0</v>
      </c>
      <c r="J547" s="159"/>
    </row>
    <row r="548" spans="1:10" x14ac:dyDescent="0.25">
      <c r="A548" s="457">
        <f t="shared" si="159"/>
        <v>117</v>
      </c>
      <c r="B548" s="457" t="s">
        <v>866</v>
      </c>
      <c r="C548" s="705" t="str">
        <f>C$171</f>
        <v>(Specify here)</v>
      </c>
      <c r="D548" s="751">
        <f t="shared" si="153"/>
        <v>0</v>
      </c>
      <c r="E548" s="751">
        <f t="shared" si="154"/>
        <v>0</v>
      </c>
      <c r="F548" s="751">
        <f t="shared" si="155"/>
        <v>0</v>
      </c>
      <c r="G548" s="751">
        <f t="shared" si="156"/>
        <v>0</v>
      </c>
      <c r="H548" s="751">
        <f t="shared" si="157"/>
        <v>0</v>
      </c>
      <c r="I548" s="751">
        <f t="shared" si="158"/>
        <v>0</v>
      </c>
      <c r="J548" s="159"/>
    </row>
    <row r="549" spans="1:10" x14ac:dyDescent="0.25">
      <c r="A549" s="801"/>
      <c r="B549" s="801" t="s">
        <v>805</v>
      </c>
      <c r="C549" s="587"/>
      <c r="D549" s="752">
        <f t="shared" ref="D549:I549" si="160">D521+SUM(D536:D548)</f>
        <v>0</v>
      </c>
      <c r="E549" s="752">
        <f t="shared" si="160"/>
        <v>0</v>
      </c>
      <c r="F549" s="752">
        <f t="shared" si="160"/>
        <v>0</v>
      </c>
      <c r="G549" s="752">
        <f t="shared" si="160"/>
        <v>0</v>
      </c>
      <c r="H549" s="752">
        <f t="shared" si="160"/>
        <v>0</v>
      </c>
      <c r="I549" s="752">
        <f t="shared" si="160"/>
        <v>0</v>
      </c>
      <c r="J549" s="159"/>
    </row>
    <row r="550" spans="1:10" x14ac:dyDescent="0.25">
      <c r="A550" s="800"/>
      <c r="B550" s="586" t="s">
        <v>911</v>
      </c>
      <c r="C550" s="587"/>
      <c r="D550" s="752"/>
      <c r="E550" s="752"/>
      <c r="F550" s="752"/>
      <c r="G550" s="752"/>
      <c r="H550" s="752"/>
      <c r="I550" s="752"/>
      <c r="J550" s="159"/>
    </row>
    <row r="551" spans="1:10" x14ac:dyDescent="0.25">
      <c r="A551" s="457">
        <v>190</v>
      </c>
      <c r="B551" s="457" t="s">
        <v>542</v>
      </c>
      <c r="C551" s="548"/>
      <c r="D551" s="751">
        <f t="shared" ref="D551:D560" si="161">IF(ISERR(ROUND((D$405/D$1327)*D1317,0)),0,ROUND((D$405/D$1327)*D1317,0))</f>
        <v>0</v>
      </c>
      <c r="E551" s="751">
        <f t="shared" ref="E551:E560" si="162">IF(ISERR(ROUND((E$406/E$1327)*E1317,0)),0,ROUND((E$406/E$1327)*E1317,0))</f>
        <v>0</v>
      </c>
      <c r="F551" s="751">
        <f t="shared" ref="F551:F560" si="163">IF(ISERR(ROUND((F$407/F$1327)*F1317,0)),0,ROUND((F$407/F$1327)*F1317,0))</f>
        <v>0</v>
      </c>
      <c r="G551" s="751">
        <f t="shared" ref="G551:G560" si="164">IF(ISERR(ROUND((G$408/G$1327)*G1317,0)),0,ROUND((G$408/G$1327)*G1317,0))</f>
        <v>0</v>
      </c>
      <c r="H551" s="751">
        <f t="shared" ref="H551:H560" si="165">IF(ISERR(ROUND((H$409/H$1327)*H1317,0)),0,ROUND((H$409/H$1327)*H1317,0))</f>
        <v>0</v>
      </c>
      <c r="I551" s="751">
        <f t="shared" ref="I551:I560" si="166">IF(ISERR(ROUND((I$410/I$1327)*I1317,0)),0,ROUND((I$410/I$1327)*I1317,0))</f>
        <v>0</v>
      </c>
      <c r="J551" s="159"/>
    </row>
    <row r="552" spans="1:10" x14ac:dyDescent="0.25">
      <c r="A552" s="457">
        <v>191</v>
      </c>
      <c r="B552" s="802" t="s">
        <v>133</v>
      </c>
      <c r="C552" s="546"/>
      <c r="D552" s="751">
        <f t="shared" si="161"/>
        <v>0</v>
      </c>
      <c r="E552" s="751">
        <f t="shared" si="162"/>
        <v>0</v>
      </c>
      <c r="F552" s="751">
        <f t="shared" si="163"/>
        <v>0</v>
      </c>
      <c r="G552" s="751">
        <f t="shared" si="164"/>
        <v>0</v>
      </c>
      <c r="H552" s="751">
        <f t="shared" si="165"/>
        <v>0</v>
      </c>
      <c r="I552" s="751">
        <f t="shared" si="166"/>
        <v>0</v>
      </c>
      <c r="J552" s="159"/>
    </row>
    <row r="553" spans="1:10" x14ac:dyDescent="0.25">
      <c r="A553" s="457">
        <v>192</v>
      </c>
      <c r="B553" s="802" t="s">
        <v>134</v>
      </c>
      <c r="C553" s="546"/>
      <c r="D553" s="751">
        <f t="shared" si="161"/>
        <v>0</v>
      </c>
      <c r="E553" s="751">
        <f t="shared" si="162"/>
        <v>0</v>
      </c>
      <c r="F553" s="751">
        <f t="shared" si="163"/>
        <v>0</v>
      </c>
      <c r="G553" s="751">
        <f t="shared" si="164"/>
        <v>0</v>
      </c>
      <c r="H553" s="751">
        <f t="shared" si="165"/>
        <v>0</v>
      </c>
      <c r="I553" s="751">
        <f t="shared" si="166"/>
        <v>0</v>
      </c>
      <c r="J553" s="159"/>
    </row>
    <row r="554" spans="1:10" x14ac:dyDescent="0.25">
      <c r="A554" s="457">
        <v>193</v>
      </c>
      <c r="B554" s="802" t="s">
        <v>135</v>
      </c>
      <c r="C554" s="546"/>
      <c r="D554" s="751">
        <f t="shared" si="161"/>
        <v>0</v>
      </c>
      <c r="E554" s="751">
        <f t="shared" si="162"/>
        <v>0</v>
      </c>
      <c r="F554" s="751">
        <f t="shared" si="163"/>
        <v>0</v>
      </c>
      <c r="G554" s="751">
        <f t="shared" si="164"/>
        <v>0</v>
      </c>
      <c r="H554" s="751">
        <f t="shared" si="165"/>
        <v>0</v>
      </c>
      <c r="I554" s="751">
        <f t="shared" si="166"/>
        <v>0</v>
      </c>
      <c r="J554" s="159"/>
    </row>
    <row r="555" spans="1:10" x14ac:dyDescent="0.25">
      <c r="A555" s="457">
        <v>194</v>
      </c>
      <c r="B555" s="457" t="s">
        <v>820</v>
      </c>
      <c r="C555" s="546"/>
      <c r="D555" s="751">
        <f t="shared" si="161"/>
        <v>0</v>
      </c>
      <c r="E555" s="751">
        <f t="shared" si="162"/>
        <v>0</v>
      </c>
      <c r="F555" s="751">
        <f t="shared" si="163"/>
        <v>0</v>
      </c>
      <c r="G555" s="751">
        <f t="shared" si="164"/>
        <v>0</v>
      </c>
      <c r="H555" s="751">
        <f t="shared" si="165"/>
        <v>0</v>
      </c>
      <c r="I555" s="751">
        <f t="shared" si="166"/>
        <v>0</v>
      </c>
      <c r="J555" s="159"/>
    </row>
    <row r="556" spans="1:10" x14ac:dyDescent="0.25">
      <c r="A556" s="457"/>
      <c r="B556" s="802" t="s">
        <v>772</v>
      </c>
      <c r="C556" s="705" t="str">
        <f>C$179</f>
        <v>(Specify here)</v>
      </c>
      <c r="D556" s="751">
        <f t="shared" si="161"/>
        <v>0</v>
      </c>
      <c r="E556" s="751">
        <f t="shared" si="162"/>
        <v>0</v>
      </c>
      <c r="F556" s="751">
        <f t="shared" si="163"/>
        <v>0</v>
      </c>
      <c r="G556" s="751">
        <f t="shared" si="164"/>
        <v>0</v>
      </c>
      <c r="H556" s="751">
        <f t="shared" si="165"/>
        <v>0</v>
      </c>
      <c r="I556" s="751">
        <f t="shared" si="166"/>
        <v>0</v>
      </c>
      <c r="J556" s="159"/>
    </row>
    <row r="557" spans="1:10" x14ac:dyDescent="0.25">
      <c r="A557" s="813"/>
      <c r="B557" s="802" t="s">
        <v>773</v>
      </c>
      <c r="C557" s="705" t="str">
        <f>C$180</f>
        <v>(Specify here)</v>
      </c>
      <c r="D557" s="751">
        <f t="shared" si="161"/>
        <v>0</v>
      </c>
      <c r="E557" s="751">
        <f t="shared" si="162"/>
        <v>0</v>
      </c>
      <c r="F557" s="751">
        <f t="shared" si="163"/>
        <v>0</v>
      </c>
      <c r="G557" s="751">
        <f t="shared" si="164"/>
        <v>0</v>
      </c>
      <c r="H557" s="751">
        <f t="shared" si="165"/>
        <v>0</v>
      </c>
      <c r="I557" s="751">
        <f t="shared" si="166"/>
        <v>0</v>
      </c>
      <c r="J557" s="159"/>
    </row>
    <row r="558" spans="1:10" x14ac:dyDescent="0.25">
      <c r="A558" s="813"/>
      <c r="B558" s="802" t="s">
        <v>774</v>
      </c>
      <c r="C558" s="705" t="str">
        <f>C$181</f>
        <v>(Specify here)</v>
      </c>
      <c r="D558" s="751">
        <f t="shared" si="161"/>
        <v>0</v>
      </c>
      <c r="E558" s="751">
        <f t="shared" si="162"/>
        <v>0</v>
      </c>
      <c r="F558" s="751">
        <f t="shared" si="163"/>
        <v>0</v>
      </c>
      <c r="G558" s="751">
        <f t="shared" si="164"/>
        <v>0</v>
      </c>
      <c r="H558" s="751">
        <f t="shared" si="165"/>
        <v>0</v>
      </c>
      <c r="I558" s="751">
        <f t="shared" si="166"/>
        <v>0</v>
      </c>
      <c r="J558" s="159"/>
    </row>
    <row r="559" spans="1:10" x14ac:dyDescent="0.25">
      <c r="A559" s="813"/>
      <c r="B559" s="802" t="s">
        <v>775</v>
      </c>
      <c r="C559" s="705" t="str">
        <f>C$182</f>
        <v>(Specify here)</v>
      </c>
      <c r="D559" s="751">
        <f t="shared" si="161"/>
        <v>0</v>
      </c>
      <c r="E559" s="751">
        <f t="shared" si="162"/>
        <v>0</v>
      </c>
      <c r="F559" s="751">
        <f t="shared" si="163"/>
        <v>0</v>
      </c>
      <c r="G559" s="751">
        <f t="shared" si="164"/>
        <v>0</v>
      </c>
      <c r="H559" s="751">
        <f t="shared" si="165"/>
        <v>0</v>
      </c>
      <c r="I559" s="751">
        <f t="shared" si="166"/>
        <v>0</v>
      </c>
      <c r="J559" s="159"/>
    </row>
    <row r="560" spans="1:10" x14ac:dyDescent="0.25">
      <c r="A560" s="813"/>
      <c r="B560" s="802" t="s">
        <v>776</v>
      </c>
      <c r="C560" s="705" t="str">
        <f>C$183</f>
        <v>(Specify here)</v>
      </c>
      <c r="D560" s="751">
        <f t="shared" si="161"/>
        <v>0</v>
      </c>
      <c r="E560" s="751">
        <f t="shared" si="162"/>
        <v>0</v>
      </c>
      <c r="F560" s="751">
        <f t="shared" si="163"/>
        <v>0</v>
      </c>
      <c r="G560" s="751">
        <f t="shared" si="164"/>
        <v>0</v>
      </c>
      <c r="H560" s="751">
        <f t="shared" si="165"/>
        <v>0</v>
      </c>
      <c r="I560" s="751">
        <f t="shared" si="166"/>
        <v>0</v>
      </c>
      <c r="J560" s="159"/>
    </row>
    <row r="561" spans="1:11" x14ac:dyDescent="0.25">
      <c r="A561" s="801">
        <v>200</v>
      </c>
      <c r="B561" s="801" t="s">
        <v>806</v>
      </c>
      <c r="C561" s="587"/>
      <c r="D561" s="752">
        <f t="shared" ref="D561:I561" si="167">SUM(D549:D560)</f>
        <v>0</v>
      </c>
      <c r="E561" s="752">
        <f t="shared" si="167"/>
        <v>0</v>
      </c>
      <c r="F561" s="752">
        <f t="shared" si="167"/>
        <v>0</v>
      </c>
      <c r="G561" s="752">
        <f t="shared" si="167"/>
        <v>0</v>
      </c>
      <c r="H561" s="752">
        <f t="shared" si="167"/>
        <v>0</v>
      </c>
      <c r="I561" s="752">
        <f t="shared" si="167"/>
        <v>0</v>
      </c>
      <c r="J561" s="159"/>
    </row>
    <row r="562" spans="1:11" s="350" customFormat="1" x14ac:dyDescent="0.25">
      <c r="A562" s="833"/>
      <c r="B562" s="833"/>
      <c r="C562" s="345"/>
      <c r="D562" s="612"/>
      <c r="E562" s="612"/>
      <c r="F562" s="612"/>
      <c r="G562" s="612"/>
      <c r="H562" s="612"/>
      <c r="I562" s="612"/>
      <c r="J562" s="159"/>
    </row>
    <row r="563" spans="1:11" x14ac:dyDescent="0.25">
      <c r="A563" s="827" t="s">
        <v>419</v>
      </c>
      <c r="B563" s="834"/>
      <c r="C563" s="346"/>
      <c r="D563" s="346"/>
      <c r="E563" s="346"/>
      <c r="F563" s="346"/>
      <c r="G563" s="346"/>
      <c r="H563" s="346"/>
      <c r="I563" s="346"/>
      <c r="J563" s="346"/>
      <c r="K563" s="346"/>
    </row>
    <row r="564" spans="1:11" x14ac:dyDescent="0.25">
      <c r="A564" s="821" t="s">
        <v>900</v>
      </c>
      <c r="K564" s="154"/>
    </row>
    <row r="565" spans="1:11" x14ac:dyDescent="0.25">
      <c r="A565" s="821" t="s">
        <v>975</v>
      </c>
      <c r="K565" s="154"/>
    </row>
    <row r="566" spans="1:11" x14ac:dyDescent="0.25">
      <c r="K566" s="154"/>
    </row>
    <row r="567" spans="1:11" x14ac:dyDescent="0.25">
      <c r="A567" s="828" t="s">
        <v>422</v>
      </c>
      <c r="K567" s="154"/>
    </row>
    <row r="568" spans="1:11" ht="15.6" x14ac:dyDescent="0.3">
      <c r="A568" s="819" t="s">
        <v>663</v>
      </c>
      <c r="B568" s="820"/>
      <c r="C568" s="620"/>
      <c r="D568" s="621"/>
      <c r="E568" s="620"/>
      <c r="F568" s="620"/>
      <c r="G568" s="620"/>
      <c r="H568" s="620"/>
      <c r="I568" s="618" t="s">
        <v>664</v>
      </c>
      <c r="K568" s="154"/>
    </row>
    <row r="569" spans="1:11" ht="15.6" x14ac:dyDescent="0.3">
      <c r="A569" s="819"/>
      <c r="B569" s="819"/>
      <c r="C569" s="155"/>
      <c r="D569" s="155"/>
      <c r="E569" s="155"/>
      <c r="F569" s="155"/>
      <c r="G569" s="155"/>
      <c r="H569" s="155"/>
      <c r="I569" s="619" t="s">
        <v>6</v>
      </c>
      <c r="K569" s="154"/>
    </row>
    <row r="570" spans="1:11" x14ac:dyDescent="0.25">
      <c r="K570" s="154"/>
    </row>
    <row r="571" spans="1:11" x14ac:dyDescent="0.25">
      <c r="A571" s="821" t="s">
        <v>363</v>
      </c>
      <c r="E571" s="153" t="s">
        <v>451</v>
      </c>
      <c r="H571" s="153" t="s">
        <v>365</v>
      </c>
      <c r="K571" s="154"/>
    </row>
    <row r="572" spans="1:11" x14ac:dyDescent="0.25">
      <c r="B572" s="821" t="str">
        <f>'1_1A'!$B$7</f>
        <v>Enter Hospital Name Here</v>
      </c>
      <c r="F572" s="153" t="str">
        <f>'1_1A'!$H$7</f>
        <v>Enter Provider Number Here</v>
      </c>
      <c r="I572" s="323" t="str">
        <f>'1_1A'!$P$7</f>
        <v>Enter FYE Here</v>
      </c>
      <c r="K572" s="154"/>
    </row>
    <row r="573" spans="1:11" x14ac:dyDescent="0.25">
      <c r="I573" s="323"/>
      <c r="K573" s="154"/>
    </row>
    <row r="574" spans="1:11" x14ac:dyDescent="0.25">
      <c r="A574" s="823"/>
      <c r="B574" s="823"/>
      <c r="C574" s="157"/>
      <c r="D574" s="158" t="s">
        <v>367</v>
      </c>
      <c r="E574" s="158" t="s">
        <v>7</v>
      </c>
      <c r="F574" s="158" t="s">
        <v>8</v>
      </c>
      <c r="G574" s="158" t="s">
        <v>9</v>
      </c>
      <c r="H574" s="158" t="s">
        <v>367</v>
      </c>
      <c r="I574" s="158" t="s">
        <v>367</v>
      </c>
      <c r="J574" s="161" t="s">
        <v>367</v>
      </c>
      <c r="K574" s="346"/>
    </row>
    <row r="575" spans="1:11" x14ac:dyDescent="0.25">
      <c r="A575" s="825"/>
      <c r="B575" s="824" t="s">
        <v>484</v>
      </c>
      <c r="C575" s="160"/>
      <c r="D575" s="161" t="s">
        <v>686</v>
      </c>
      <c r="E575" s="161" t="s">
        <v>10</v>
      </c>
      <c r="F575" s="161" t="s">
        <v>11</v>
      </c>
      <c r="G575" s="161" t="s">
        <v>12</v>
      </c>
      <c r="H575" s="161" t="s">
        <v>379</v>
      </c>
      <c r="I575" s="161" t="s">
        <v>367</v>
      </c>
      <c r="J575" s="161" t="s">
        <v>367</v>
      </c>
      <c r="K575" s="346"/>
    </row>
    <row r="576" spans="1:11" x14ac:dyDescent="0.25">
      <c r="A576" s="825"/>
      <c r="B576" s="825"/>
      <c r="D576" s="161" t="s">
        <v>13</v>
      </c>
      <c r="E576" s="161" t="s">
        <v>14</v>
      </c>
      <c r="F576" s="161" t="s">
        <v>15</v>
      </c>
      <c r="G576" s="161" t="s">
        <v>516</v>
      </c>
      <c r="H576" s="161" t="s">
        <v>367</v>
      </c>
      <c r="I576" s="161" t="s">
        <v>367</v>
      </c>
      <c r="J576" s="161" t="s">
        <v>367</v>
      </c>
      <c r="K576" s="346"/>
    </row>
    <row r="577" spans="1:11" x14ac:dyDescent="0.25">
      <c r="A577" s="825"/>
      <c r="B577" s="825"/>
      <c r="C577" s="154"/>
      <c r="D577" s="161">
        <v>20</v>
      </c>
      <c r="E577" s="161">
        <v>21</v>
      </c>
      <c r="F577" s="161">
        <v>22</v>
      </c>
      <c r="G577" s="161">
        <v>23</v>
      </c>
      <c r="H577" s="161">
        <v>24</v>
      </c>
      <c r="I577" s="161" t="s">
        <v>367</v>
      </c>
      <c r="J577" s="161" t="s">
        <v>367</v>
      </c>
      <c r="K577" s="346"/>
    </row>
    <row r="578" spans="1:11" x14ac:dyDescent="0.25">
      <c r="A578" s="800"/>
      <c r="B578" s="801" t="s">
        <v>490</v>
      </c>
      <c r="C578" s="597"/>
      <c r="D578" s="603"/>
      <c r="E578" s="603"/>
      <c r="F578" s="603"/>
      <c r="G578" s="603"/>
      <c r="H578" s="603"/>
      <c r="I578" s="156"/>
      <c r="J578" s="159"/>
      <c r="K578" s="346"/>
    </row>
    <row r="579" spans="1:11" x14ac:dyDescent="0.25">
      <c r="A579" s="457">
        <v>1</v>
      </c>
      <c r="B579" s="802" t="s">
        <v>740</v>
      </c>
      <c r="C579" s="562"/>
      <c r="D579" s="755"/>
      <c r="E579" s="755"/>
      <c r="F579" s="755"/>
      <c r="G579" s="755"/>
      <c r="H579" s="755"/>
      <c r="I579" s="156"/>
      <c r="J579" s="159"/>
      <c r="K579" s="346"/>
    </row>
    <row r="580" spans="1:11" x14ac:dyDescent="0.25">
      <c r="A580" s="457">
        <v>2</v>
      </c>
      <c r="B580" s="802" t="s">
        <v>739</v>
      </c>
      <c r="C580" s="562"/>
      <c r="D580" s="755"/>
      <c r="E580" s="755"/>
      <c r="F580" s="755"/>
      <c r="G580" s="755"/>
      <c r="H580" s="755"/>
      <c r="I580" s="156"/>
      <c r="J580" s="159"/>
      <c r="K580" s="346"/>
    </row>
    <row r="581" spans="1:11" x14ac:dyDescent="0.25">
      <c r="A581" s="457">
        <v>3</v>
      </c>
      <c r="B581" s="802" t="s">
        <v>741</v>
      </c>
      <c r="C581" s="562"/>
      <c r="D581" s="755"/>
      <c r="E581" s="755"/>
      <c r="F581" s="755"/>
      <c r="G581" s="755"/>
      <c r="H581" s="755"/>
      <c r="I581" s="156"/>
      <c r="J581" s="159"/>
      <c r="K581" s="346"/>
    </row>
    <row r="582" spans="1:11" x14ac:dyDescent="0.25">
      <c r="A582" s="457">
        <v>4</v>
      </c>
      <c r="B582" s="457" t="s">
        <v>491</v>
      </c>
      <c r="C582" s="90"/>
      <c r="D582" s="755"/>
      <c r="E582" s="755"/>
      <c r="F582" s="755"/>
      <c r="G582" s="755"/>
      <c r="H582" s="755"/>
      <c r="I582" s="156"/>
      <c r="J582" s="159"/>
      <c r="K582" s="346"/>
    </row>
    <row r="583" spans="1:11" x14ac:dyDescent="0.25">
      <c r="A583" s="457">
        <v>5</v>
      </c>
      <c r="B583" s="457" t="s">
        <v>492</v>
      </c>
      <c r="C583" s="90"/>
      <c r="D583" s="755"/>
      <c r="E583" s="755"/>
      <c r="F583" s="755"/>
      <c r="G583" s="755"/>
      <c r="H583" s="755"/>
      <c r="I583" s="156"/>
      <c r="J583" s="159"/>
      <c r="K583" s="346"/>
    </row>
    <row r="584" spans="1:11" x14ac:dyDescent="0.25">
      <c r="A584" s="457">
        <v>6</v>
      </c>
      <c r="B584" s="802" t="s">
        <v>742</v>
      </c>
      <c r="C584" s="562"/>
      <c r="D584" s="755"/>
      <c r="E584" s="755"/>
      <c r="F584" s="755"/>
      <c r="G584" s="755"/>
      <c r="H584" s="755"/>
      <c r="I584" s="156"/>
      <c r="J584" s="159"/>
      <c r="K584" s="346"/>
    </row>
    <row r="585" spans="1:11" x14ac:dyDescent="0.25">
      <c r="A585" s="457">
        <v>7</v>
      </c>
      <c r="B585" s="457" t="s">
        <v>493</v>
      </c>
      <c r="C585" s="90"/>
      <c r="D585" s="755"/>
      <c r="E585" s="755"/>
      <c r="F585" s="755"/>
      <c r="G585" s="755"/>
      <c r="H585" s="755"/>
      <c r="I585" s="156"/>
      <c r="J585" s="159"/>
      <c r="K585" s="346"/>
    </row>
    <row r="586" spans="1:11" x14ac:dyDescent="0.25">
      <c r="A586" s="457">
        <v>8</v>
      </c>
      <c r="B586" s="457" t="s">
        <v>494</v>
      </c>
      <c r="C586" s="90"/>
      <c r="D586" s="755"/>
      <c r="E586" s="755"/>
      <c r="F586" s="755"/>
      <c r="G586" s="755"/>
      <c r="H586" s="755"/>
      <c r="I586" s="156"/>
      <c r="J586" s="159"/>
      <c r="K586" s="346"/>
    </row>
    <row r="587" spans="1:11" x14ac:dyDescent="0.25">
      <c r="A587" s="457">
        <v>9</v>
      </c>
      <c r="B587" s="457" t="s">
        <v>495</v>
      </c>
      <c r="C587" s="90"/>
      <c r="D587" s="755"/>
      <c r="E587" s="755"/>
      <c r="F587" s="755"/>
      <c r="G587" s="755"/>
      <c r="H587" s="755"/>
      <c r="I587" s="156"/>
      <c r="J587" s="159"/>
      <c r="K587" s="346"/>
    </row>
    <row r="588" spans="1:11" x14ac:dyDescent="0.25">
      <c r="A588" s="457">
        <v>10</v>
      </c>
      <c r="B588" s="457" t="s">
        <v>496</v>
      </c>
      <c r="C588" s="90"/>
      <c r="D588" s="755"/>
      <c r="E588" s="755"/>
      <c r="F588" s="755"/>
      <c r="G588" s="755"/>
      <c r="H588" s="755"/>
      <c r="I588" s="156"/>
      <c r="J588" s="159"/>
      <c r="K588" s="346"/>
    </row>
    <row r="589" spans="1:11" x14ac:dyDescent="0.25">
      <c r="A589" s="457">
        <v>11</v>
      </c>
      <c r="B589" s="457" t="s">
        <v>497</v>
      </c>
      <c r="C589" s="90"/>
      <c r="D589" s="755"/>
      <c r="E589" s="755"/>
      <c r="F589" s="755"/>
      <c r="G589" s="755"/>
      <c r="H589" s="755"/>
      <c r="I589" s="156"/>
      <c r="J589" s="159"/>
      <c r="K589" s="346"/>
    </row>
    <row r="590" spans="1:11" x14ac:dyDescent="0.25">
      <c r="A590" s="457">
        <v>12</v>
      </c>
      <c r="B590" s="457" t="s">
        <v>498</v>
      </c>
      <c r="C590" s="90"/>
      <c r="D590" s="755"/>
      <c r="E590" s="755"/>
      <c r="F590" s="755"/>
      <c r="G590" s="755"/>
      <c r="H590" s="755"/>
      <c r="I590" s="156"/>
      <c r="J590" s="159"/>
      <c r="K590" s="346"/>
    </row>
    <row r="591" spans="1:11" x14ac:dyDescent="0.25">
      <c r="A591" s="457">
        <v>13</v>
      </c>
      <c r="B591" s="457" t="s">
        <v>499</v>
      </c>
      <c r="C591" s="90"/>
      <c r="D591" s="755"/>
      <c r="E591" s="755"/>
      <c r="F591" s="755"/>
      <c r="G591" s="755"/>
      <c r="H591" s="755"/>
      <c r="I591" s="156"/>
      <c r="J591" s="159"/>
      <c r="K591" s="346"/>
    </row>
    <row r="592" spans="1:11" x14ac:dyDescent="0.25">
      <c r="A592" s="457">
        <v>14</v>
      </c>
      <c r="B592" s="457" t="s">
        <v>500</v>
      </c>
      <c r="C592" s="90"/>
      <c r="D592" s="755"/>
      <c r="E592" s="755"/>
      <c r="F592" s="755"/>
      <c r="G592" s="755"/>
      <c r="H592" s="755"/>
      <c r="I592" s="156"/>
      <c r="J592" s="159"/>
      <c r="K592" s="346"/>
    </row>
    <row r="593" spans="1:11" x14ac:dyDescent="0.25">
      <c r="A593" s="457">
        <v>15</v>
      </c>
      <c r="B593" s="457" t="s">
        <v>501</v>
      </c>
      <c r="C593" s="90"/>
      <c r="D593" s="755"/>
      <c r="E593" s="755"/>
      <c r="F593" s="755"/>
      <c r="G593" s="755"/>
      <c r="H593" s="755"/>
      <c r="I593" s="156"/>
      <c r="J593" s="159"/>
      <c r="K593" s="346"/>
    </row>
    <row r="594" spans="1:11" x14ac:dyDescent="0.25">
      <c r="A594" s="457">
        <v>16</v>
      </c>
      <c r="B594" s="802" t="s">
        <v>743</v>
      </c>
      <c r="C594" s="562"/>
      <c r="D594" s="755"/>
      <c r="E594" s="755"/>
      <c r="F594" s="755"/>
      <c r="G594" s="755"/>
      <c r="H594" s="755"/>
      <c r="I594" s="156"/>
      <c r="J594" s="159"/>
      <c r="K594" s="346"/>
    </row>
    <row r="595" spans="1:11" x14ac:dyDescent="0.25">
      <c r="A595" s="457">
        <v>17</v>
      </c>
      <c r="B595" s="457" t="s">
        <v>502</v>
      </c>
      <c r="C595" s="90"/>
      <c r="D595" s="755"/>
      <c r="E595" s="755"/>
      <c r="F595" s="755"/>
      <c r="G595" s="755"/>
      <c r="H595" s="755"/>
      <c r="I595" s="156"/>
      <c r="J595" s="159"/>
      <c r="K595" s="346"/>
    </row>
    <row r="596" spans="1:11" x14ac:dyDescent="0.25">
      <c r="A596" s="457">
        <v>18</v>
      </c>
      <c r="B596" s="457" t="s">
        <v>819</v>
      </c>
      <c r="C596" s="705" t="str">
        <f>C$29</f>
        <v>(Specify here)</v>
      </c>
      <c r="D596" s="755"/>
      <c r="E596" s="755"/>
      <c r="F596" s="755"/>
      <c r="G596" s="755"/>
      <c r="H596" s="755"/>
      <c r="I596" s="156"/>
      <c r="J596" s="159"/>
      <c r="K596" s="346"/>
    </row>
    <row r="597" spans="1:11" x14ac:dyDescent="0.25">
      <c r="A597" s="457">
        <v>19</v>
      </c>
      <c r="B597" s="457" t="s">
        <v>503</v>
      </c>
      <c r="C597" s="373"/>
      <c r="D597" s="755"/>
      <c r="E597" s="755"/>
      <c r="F597" s="755"/>
      <c r="G597" s="755"/>
      <c r="H597" s="755"/>
      <c r="I597" s="156"/>
      <c r="J597" s="159"/>
      <c r="K597" s="346"/>
    </row>
    <row r="598" spans="1:11" x14ac:dyDescent="0.25">
      <c r="A598" s="457">
        <v>20</v>
      </c>
      <c r="B598" s="457" t="s">
        <v>504</v>
      </c>
      <c r="C598" s="90"/>
      <c r="D598" s="750">
        <f>SUM($D31:$J31)+SUM($D222:$J222)+SUM($D411:$I411)</f>
        <v>0</v>
      </c>
      <c r="E598" s="750"/>
      <c r="F598" s="750"/>
      <c r="G598" s="750"/>
      <c r="H598" s="755"/>
      <c r="I598" s="156"/>
      <c r="J598" s="159"/>
      <c r="K598" s="346"/>
    </row>
    <row r="599" spans="1:11" x14ac:dyDescent="0.25">
      <c r="A599" s="457">
        <v>21</v>
      </c>
      <c r="B599" s="457" t="s">
        <v>505</v>
      </c>
      <c r="C599" s="90"/>
      <c r="D599" s="750">
        <f>IF(ISERR(ROUND((D$598/D$1516)*D1365,0)),0,ROUND((D$598/D$1516)*D1365,0))</f>
        <v>0</v>
      </c>
      <c r="E599" s="750">
        <f>SUM($D32:$J32)+SUM($D223:$J223)+SUM($D412:$I412)+SUM($D599)</f>
        <v>0</v>
      </c>
      <c r="F599" s="750"/>
      <c r="G599" s="750"/>
      <c r="H599" s="755"/>
      <c r="I599" s="156"/>
      <c r="J599" s="159"/>
      <c r="K599" s="346"/>
    </row>
    <row r="600" spans="1:11" x14ac:dyDescent="0.25">
      <c r="A600" s="457">
        <v>22</v>
      </c>
      <c r="B600" s="457" t="s">
        <v>506</v>
      </c>
      <c r="C600" s="90"/>
      <c r="D600" s="750">
        <f>IF(ISERR(ROUND((D$598/D$1516)*D1366,0)),0,ROUND((D$598/D$1516)*D1366,0))</f>
        <v>0</v>
      </c>
      <c r="E600" s="750">
        <f>IF(ISERR(ROUND((E$599/E$1516)*E1366,0)),0,ROUND((E$599/E$1516)*E1366,0))</f>
        <v>0</v>
      </c>
      <c r="F600" s="750">
        <f>SUM($D33:$J33)+SUM($D224:$J224)+SUM($D413:$I413)+SUM($D600:E600)</f>
        <v>0</v>
      </c>
      <c r="G600" s="750"/>
      <c r="H600" s="755"/>
      <c r="I600" s="156"/>
      <c r="J600" s="159"/>
      <c r="K600" s="346"/>
    </row>
    <row r="601" spans="1:11" x14ac:dyDescent="0.25">
      <c r="A601" s="457">
        <v>23</v>
      </c>
      <c r="B601" s="457" t="s">
        <v>818</v>
      </c>
      <c r="C601" s="705" t="str">
        <f>C$34</f>
        <v>(Specify here)</v>
      </c>
      <c r="D601" s="750">
        <f>IF(ISERR(ROUND((D$598/D$1516)*D1367,0)),0,ROUND((D$598/D$1516)*D1367,0))</f>
        <v>0</v>
      </c>
      <c r="E601" s="750">
        <f>IF(ISERR(ROUND((E$599/E$1516)*E1367,0)),0,ROUND((E$599/E$1516)*E1367,0))</f>
        <v>0</v>
      </c>
      <c r="F601" s="750">
        <f>IF(ISERR(ROUND((F$600/F$1516)*F1367,0)),0,ROUND((F$600/F$1516)*F1367,0))</f>
        <v>0</v>
      </c>
      <c r="G601" s="750">
        <f>SUM($D34:$J34)+SUM($D225:$J225)+SUM($D414:$I414)+SUM($D601:F601)</f>
        <v>0</v>
      </c>
      <c r="H601" s="755"/>
      <c r="I601" s="156"/>
      <c r="J601" s="159"/>
      <c r="K601" s="346"/>
    </row>
    <row r="602" spans="1:11" x14ac:dyDescent="0.25">
      <c r="A602" s="826" t="s">
        <v>422</v>
      </c>
      <c r="B602" s="827"/>
      <c r="C602" s="164"/>
      <c r="D602" s="164"/>
      <c r="E602" s="164"/>
      <c r="F602" s="164"/>
      <c r="G602" s="164"/>
      <c r="H602" s="164"/>
      <c r="I602" s="164"/>
      <c r="J602" s="351"/>
      <c r="K602" s="154"/>
    </row>
    <row r="603" spans="1:11" ht="15.6" x14ac:dyDescent="0.3">
      <c r="A603" s="819" t="s">
        <v>663</v>
      </c>
      <c r="B603" s="820"/>
      <c r="C603" s="620"/>
      <c r="D603" s="621"/>
      <c r="E603" s="620"/>
      <c r="F603" s="620"/>
      <c r="G603" s="620"/>
      <c r="H603" s="620"/>
      <c r="I603" s="618" t="s">
        <v>664</v>
      </c>
      <c r="K603" s="154"/>
    </row>
    <row r="604" spans="1:11" ht="15.6" x14ac:dyDescent="0.3">
      <c r="A604" s="819"/>
      <c r="B604" s="819"/>
      <c r="C604" s="155"/>
      <c r="D604" s="155"/>
      <c r="E604" s="155"/>
      <c r="F604" s="155"/>
      <c r="G604" s="155"/>
      <c r="H604" s="155"/>
      <c r="I604" s="619" t="s">
        <v>17</v>
      </c>
      <c r="K604" s="154"/>
    </row>
    <row r="605" spans="1:11" x14ac:dyDescent="0.25">
      <c r="K605" s="154"/>
    </row>
    <row r="606" spans="1:11" x14ac:dyDescent="0.25">
      <c r="A606" s="821" t="s">
        <v>363</v>
      </c>
      <c r="E606" s="153" t="s">
        <v>451</v>
      </c>
      <c r="H606" s="153" t="s">
        <v>365</v>
      </c>
      <c r="K606" s="154"/>
    </row>
    <row r="607" spans="1:11" x14ac:dyDescent="0.25">
      <c r="B607" s="821" t="str">
        <f>'1_1A'!$B$7</f>
        <v>Enter Hospital Name Here</v>
      </c>
      <c r="F607" s="153" t="str">
        <f>'1_1A'!$H$7</f>
        <v>Enter Provider Number Here</v>
      </c>
      <c r="I607" s="323" t="str">
        <f>'1_1A'!$P$7</f>
        <v>Enter FYE Here</v>
      </c>
      <c r="J607" s="323"/>
      <c r="K607" s="154"/>
    </row>
    <row r="608" spans="1:11" x14ac:dyDescent="0.25">
      <c r="I608" s="323"/>
      <c r="K608" s="154"/>
    </row>
    <row r="609" spans="1:11" x14ac:dyDescent="0.25">
      <c r="A609" s="823"/>
      <c r="B609" s="823"/>
      <c r="C609" s="157"/>
      <c r="D609" s="158" t="s">
        <v>367</v>
      </c>
      <c r="E609" s="158" t="s">
        <v>7</v>
      </c>
      <c r="F609" s="158" t="s">
        <v>8</v>
      </c>
      <c r="G609" s="158" t="s">
        <v>9</v>
      </c>
      <c r="H609" s="158" t="s">
        <v>367</v>
      </c>
      <c r="I609" s="158" t="s">
        <v>367</v>
      </c>
      <c r="J609" s="161" t="s">
        <v>367</v>
      </c>
      <c r="K609" s="346"/>
    </row>
    <row r="610" spans="1:11" x14ac:dyDescent="0.25">
      <c r="A610" s="825"/>
      <c r="B610" s="824" t="s">
        <v>484</v>
      </c>
      <c r="C610" s="160"/>
      <c r="D610" s="161" t="s">
        <v>686</v>
      </c>
      <c r="E610" s="161" t="s">
        <v>10</v>
      </c>
      <c r="F610" s="161" t="s">
        <v>11</v>
      </c>
      <c r="G610" s="161" t="s">
        <v>12</v>
      </c>
      <c r="H610" s="161" t="s">
        <v>379</v>
      </c>
      <c r="I610" s="161" t="s">
        <v>367</v>
      </c>
      <c r="J610" s="161" t="s">
        <v>367</v>
      </c>
      <c r="K610" s="346"/>
    </row>
    <row r="611" spans="1:11" x14ac:dyDescent="0.25">
      <c r="A611" s="825"/>
      <c r="B611" s="825"/>
      <c r="D611" s="161" t="s">
        <v>13</v>
      </c>
      <c r="E611" s="161" t="s">
        <v>14</v>
      </c>
      <c r="F611" s="161" t="s">
        <v>15</v>
      </c>
      <c r="G611" s="161" t="s">
        <v>516</v>
      </c>
      <c r="H611" s="161" t="s">
        <v>367</v>
      </c>
      <c r="I611" s="161" t="s">
        <v>367</v>
      </c>
      <c r="J611" s="161" t="s">
        <v>367</v>
      </c>
      <c r="K611" s="346"/>
    </row>
    <row r="612" spans="1:11" x14ac:dyDescent="0.25">
      <c r="A612" s="825"/>
      <c r="B612" s="825"/>
      <c r="C612" s="154"/>
      <c r="D612" s="161">
        <v>20</v>
      </c>
      <c r="E612" s="161">
        <v>21</v>
      </c>
      <c r="F612" s="161">
        <v>22</v>
      </c>
      <c r="G612" s="161">
        <v>23</v>
      </c>
      <c r="H612" s="161">
        <v>24</v>
      </c>
      <c r="I612" s="161" t="s">
        <v>367</v>
      </c>
      <c r="J612" s="161" t="s">
        <v>367</v>
      </c>
      <c r="K612" s="346"/>
    </row>
    <row r="613" spans="1:11" x14ac:dyDescent="0.25">
      <c r="A613" s="806"/>
      <c r="B613" s="806" t="s">
        <v>508</v>
      </c>
      <c r="C613" s="593"/>
      <c r="D613" s="603"/>
      <c r="E613" s="603"/>
      <c r="F613" s="603"/>
      <c r="G613" s="603"/>
      <c r="H613" s="603"/>
      <c r="I613" s="156"/>
      <c r="J613" s="159"/>
      <c r="K613" s="346"/>
    </row>
    <row r="614" spans="1:11" x14ac:dyDescent="0.25">
      <c r="A614" s="807">
        <v>30</v>
      </c>
      <c r="B614" s="808" t="s">
        <v>744</v>
      </c>
      <c r="C614" s="558"/>
      <c r="D614" s="750">
        <f t="shared" ref="D614:D621" si="168">IF(ISERR(ROUND((D$598/D$1516)*D1380,0)),0,ROUND((D$598/D$1516)*D1380,0))</f>
        <v>0</v>
      </c>
      <c r="E614" s="750">
        <f t="shared" ref="E614:E621" si="169">IF(ISERR(ROUND((E$599/E$1516)*E1380,0)),0,ROUND((E$599/E$1516)*E1380,0))</f>
        <v>0</v>
      </c>
      <c r="F614" s="750">
        <f t="shared" ref="F614:F621" si="170">IF(ISERR(ROUND((F$600/F$1516)*F1380,0)),0,ROUND((F$600/F$1516)*F1380,0))</f>
        <v>0</v>
      </c>
      <c r="G614" s="750">
        <f t="shared" ref="G614:G621" si="171">IF(ISERR(ROUND((G$601/G$1516)*G1380,0)),0,ROUND((G$601/G$1516)*G1380,0))</f>
        <v>0</v>
      </c>
      <c r="H614" s="750">
        <f t="shared" ref="H614:H621" si="172">SUM(D614:G614)+SUM(D427:I427)+SUM(D238:J238)+SUM(D47:J47)</f>
        <v>0</v>
      </c>
      <c r="I614" s="156"/>
      <c r="J614" s="159"/>
      <c r="K614" s="615"/>
    </row>
    <row r="615" spans="1:11" x14ac:dyDescent="0.25">
      <c r="A615" s="807">
        <v>31</v>
      </c>
      <c r="B615" s="807" t="s">
        <v>405</v>
      </c>
      <c r="C615" s="553"/>
      <c r="D615" s="750">
        <f t="shared" si="168"/>
        <v>0</v>
      </c>
      <c r="E615" s="750">
        <f t="shared" si="169"/>
        <v>0</v>
      </c>
      <c r="F615" s="750">
        <f t="shared" si="170"/>
        <v>0</v>
      </c>
      <c r="G615" s="750">
        <f t="shared" si="171"/>
        <v>0</v>
      </c>
      <c r="H615" s="750">
        <f t="shared" si="172"/>
        <v>0</v>
      </c>
      <c r="I615" s="156"/>
      <c r="J615" s="159"/>
      <c r="K615" s="346"/>
    </row>
    <row r="616" spans="1:11" s="347" customFormat="1" x14ac:dyDescent="0.25">
      <c r="A616" s="807"/>
      <c r="B616" s="807" t="s">
        <v>406</v>
      </c>
      <c r="C616" s="553"/>
      <c r="D616" s="750">
        <f t="shared" si="168"/>
        <v>0</v>
      </c>
      <c r="E616" s="750">
        <f t="shared" si="169"/>
        <v>0</v>
      </c>
      <c r="F616" s="750">
        <f t="shared" si="170"/>
        <v>0</v>
      </c>
      <c r="G616" s="750">
        <f t="shared" si="171"/>
        <v>0</v>
      </c>
      <c r="H616" s="750">
        <f t="shared" si="172"/>
        <v>0</v>
      </c>
      <c r="I616" s="378"/>
      <c r="J616" s="391"/>
      <c r="K616" s="616"/>
    </row>
    <row r="617" spans="1:11" s="347" customFormat="1" x14ac:dyDescent="0.25">
      <c r="A617" s="807"/>
      <c r="B617" s="807" t="s">
        <v>407</v>
      </c>
      <c r="C617" s="553"/>
      <c r="D617" s="750">
        <f t="shared" si="168"/>
        <v>0</v>
      </c>
      <c r="E617" s="750">
        <f t="shared" si="169"/>
        <v>0</v>
      </c>
      <c r="F617" s="750">
        <f t="shared" si="170"/>
        <v>0</v>
      </c>
      <c r="G617" s="750">
        <f t="shared" si="171"/>
        <v>0</v>
      </c>
      <c r="H617" s="750">
        <f t="shared" si="172"/>
        <v>0</v>
      </c>
      <c r="I617" s="378"/>
      <c r="J617" s="391"/>
      <c r="K617" s="616"/>
    </row>
    <row r="618" spans="1:11" x14ac:dyDescent="0.25">
      <c r="A618" s="807">
        <v>32</v>
      </c>
      <c r="B618" s="807" t="s">
        <v>408</v>
      </c>
      <c r="C618" s="553"/>
      <c r="D618" s="750">
        <f t="shared" si="168"/>
        <v>0</v>
      </c>
      <c r="E618" s="750">
        <f t="shared" si="169"/>
        <v>0</v>
      </c>
      <c r="F618" s="750">
        <f t="shared" si="170"/>
        <v>0</v>
      </c>
      <c r="G618" s="750">
        <f t="shared" si="171"/>
        <v>0</v>
      </c>
      <c r="H618" s="750">
        <f t="shared" si="172"/>
        <v>0</v>
      </c>
      <c r="I618" s="156"/>
      <c r="J618" s="159"/>
      <c r="K618" s="346"/>
    </row>
    <row r="619" spans="1:11" x14ac:dyDescent="0.25">
      <c r="A619" s="807">
        <v>33</v>
      </c>
      <c r="B619" s="807" t="s">
        <v>409</v>
      </c>
      <c r="C619" s="553"/>
      <c r="D619" s="750">
        <f t="shared" si="168"/>
        <v>0</v>
      </c>
      <c r="E619" s="750">
        <f t="shared" si="169"/>
        <v>0</v>
      </c>
      <c r="F619" s="750">
        <f t="shared" si="170"/>
        <v>0</v>
      </c>
      <c r="G619" s="750">
        <f t="shared" si="171"/>
        <v>0</v>
      </c>
      <c r="H619" s="750">
        <f t="shared" si="172"/>
        <v>0</v>
      </c>
      <c r="I619" s="156"/>
      <c r="J619" s="159"/>
      <c r="K619" s="346"/>
    </row>
    <row r="620" spans="1:11" x14ac:dyDescent="0.25">
      <c r="A620" s="807">
        <v>34</v>
      </c>
      <c r="B620" s="807" t="s">
        <v>410</v>
      </c>
      <c r="C620" s="553"/>
      <c r="D620" s="750">
        <f t="shared" si="168"/>
        <v>0</v>
      </c>
      <c r="E620" s="750">
        <f t="shared" si="169"/>
        <v>0</v>
      </c>
      <c r="F620" s="750">
        <f t="shared" si="170"/>
        <v>0</v>
      </c>
      <c r="G620" s="750">
        <f t="shared" si="171"/>
        <v>0</v>
      </c>
      <c r="H620" s="750">
        <f t="shared" si="172"/>
        <v>0</v>
      </c>
      <c r="I620" s="156"/>
      <c r="J620" s="159"/>
      <c r="K620" s="346"/>
    </row>
    <row r="621" spans="1:11" x14ac:dyDescent="0.25">
      <c r="A621" s="807">
        <v>35</v>
      </c>
      <c r="B621" s="809" t="s">
        <v>822</v>
      </c>
      <c r="C621" s="705" t="str">
        <f>C$54</f>
        <v>(Specify here)</v>
      </c>
      <c r="D621" s="750">
        <f t="shared" si="168"/>
        <v>0</v>
      </c>
      <c r="E621" s="750">
        <f t="shared" si="169"/>
        <v>0</v>
      </c>
      <c r="F621" s="750">
        <f t="shared" si="170"/>
        <v>0</v>
      </c>
      <c r="G621" s="750">
        <f t="shared" si="171"/>
        <v>0</v>
      </c>
      <c r="H621" s="750">
        <f t="shared" si="172"/>
        <v>0</v>
      </c>
      <c r="I621" s="156"/>
      <c r="J621" s="159"/>
      <c r="K621" s="346"/>
    </row>
    <row r="622" spans="1:11" x14ac:dyDescent="0.25">
      <c r="A622" s="810"/>
      <c r="B622" s="806" t="s">
        <v>804</v>
      </c>
      <c r="C622" s="593"/>
      <c r="D622" s="752">
        <f>SUM(D614:D621)</f>
        <v>0</v>
      </c>
      <c r="E622" s="752">
        <f>SUM(E614:E621)</f>
        <v>0</v>
      </c>
      <c r="F622" s="752">
        <f>SUM(F614:F621)</f>
        <v>0</v>
      </c>
      <c r="G622" s="752">
        <f>SUM(G614:G621)</f>
        <v>0</v>
      </c>
      <c r="H622" s="752">
        <f>SUM(H614:H621)</f>
        <v>0</v>
      </c>
      <c r="I622" s="156"/>
      <c r="J622" s="159"/>
      <c r="K622" s="346"/>
    </row>
    <row r="623" spans="1:11" x14ac:dyDescent="0.25">
      <c r="A623" s="811"/>
      <c r="B623" s="812" t="s">
        <v>748</v>
      </c>
      <c r="C623" s="596"/>
      <c r="D623" s="752"/>
      <c r="E623" s="752"/>
      <c r="F623" s="752"/>
      <c r="G623" s="752"/>
      <c r="H623" s="752"/>
      <c r="I623" s="158" t="s">
        <v>367</v>
      </c>
      <c r="J623" s="159"/>
      <c r="K623" s="346"/>
    </row>
    <row r="624" spans="1:11" x14ac:dyDescent="0.25">
      <c r="A624" s="813">
        <v>40</v>
      </c>
      <c r="B624" s="802" t="s">
        <v>882</v>
      </c>
      <c r="C624" s="546"/>
      <c r="D624" s="750">
        <f t="shared" ref="D624:D631" si="173">IF(ISERR(ROUND((D$598/D$1516)*D1390,0)),0,ROUND((D$598/D$1516)*D1390,0))</f>
        <v>0</v>
      </c>
      <c r="E624" s="750">
        <f t="shared" ref="E624:E631" si="174">IF(ISERR(ROUND((E$599/E$1516)*E1390,0)),0,ROUND((E$599/E$1516)*E1390,0))</f>
        <v>0</v>
      </c>
      <c r="F624" s="750">
        <f t="shared" ref="F624:F631" si="175">IF(ISERR(ROUND((F$600/F$1516)*F1390,0)),0,ROUND((F$600/F$1516)*F1390,0))</f>
        <v>0</v>
      </c>
      <c r="G624" s="750">
        <f t="shared" ref="G624:G631" si="176">IF(ISERR(ROUND((G$601/G$1516)*G1390,0)),0,ROUND((G$601/G$1516)*G1390,0))</f>
        <v>0</v>
      </c>
      <c r="H624" s="750">
        <f t="shared" ref="H624:H631" si="177">SUM(D624:G624)+SUM(D437:I437)+SUM(D248:J248)+SUM(D57:J57)</f>
        <v>0</v>
      </c>
      <c r="I624" s="158" t="s">
        <v>367</v>
      </c>
      <c r="J624" s="159"/>
      <c r="K624" s="346"/>
    </row>
    <row r="625" spans="1:11" x14ac:dyDescent="0.25">
      <c r="A625" s="813">
        <v>41</v>
      </c>
      <c r="B625" s="802" t="s">
        <v>883</v>
      </c>
      <c r="C625" s="546"/>
      <c r="D625" s="750">
        <f t="shared" si="173"/>
        <v>0</v>
      </c>
      <c r="E625" s="750">
        <f t="shared" si="174"/>
        <v>0</v>
      </c>
      <c r="F625" s="750">
        <f t="shared" si="175"/>
        <v>0</v>
      </c>
      <c r="G625" s="750">
        <f t="shared" si="176"/>
        <v>0</v>
      </c>
      <c r="H625" s="750">
        <f t="shared" si="177"/>
        <v>0</v>
      </c>
      <c r="I625" s="158" t="s">
        <v>367</v>
      </c>
      <c r="J625" s="159"/>
      <c r="K625" s="346"/>
    </row>
    <row r="626" spans="1:11" x14ac:dyDescent="0.25">
      <c r="A626" s="457">
        <v>42</v>
      </c>
      <c r="B626" s="457" t="s">
        <v>884</v>
      </c>
      <c r="C626" s="705" t="str">
        <f>C$59</f>
        <v>(Specify here)</v>
      </c>
      <c r="D626" s="1158">
        <f t="shared" si="173"/>
        <v>0</v>
      </c>
      <c r="E626" s="750">
        <f t="shared" si="174"/>
        <v>0</v>
      </c>
      <c r="F626" s="750">
        <f t="shared" si="175"/>
        <v>0</v>
      </c>
      <c r="G626" s="750">
        <f t="shared" si="176"/>
        <v>0</v>
      </c>
      <c r="H626" s="750">
        <f t="shared" si="177"/>
        <v>0</v>
      </c>
      <c r="I626" s="158" t="s">
        <v>367</v>
      </c>
      <c r="J626" s="159"/>
      <c r="K626" s="346"/>
    </row>
    <row r="627" spans="1:11" x14ac:dyDescent="0.25">
      <c r="A627" s="813">
        <v>43</v>
      </c>
      <c r="B627" s="802" t="s">
        <v>416</v>
      </c>
      <c r="C627" s="550"/>
      <c r="D627" s="750">
        <f t="shared" si="173"/>
        <v>0</v>
      </c>
      <c r="E627" s="750">
        <f t="shared" si="174"/>
        <v>0</v>
      </c>
      <c r="F627" s="750">
        <f t="shared" si="175"/>
        <v>0</v>
      </c>
      <c r="G627" s="750">
        <f t="shared" si="176"/>
        <v>0</v>
      </c>
      <c r="H627" s="750">
        <f t="shared" si="177"/>
        <v>0</v>
      </c>
      <c r="I627" s="156"/>
      <c r="J627" s="159"/>
      <c r="K627" s="346"/>
    </row>
    <row r="628" spans="1:11" x14ac:dyDescent="0.25">
      <c r="A628" s="457">
        <v>44</v>
      </c>
      <c r="B628" s="814" t="s">
        <v>885</v>
      </c>
      <c r="C628" s="545"/>
      <c r="D628" s="750">
        <f t="shared" si="173"/>
        <v>0</v>
      </c>
      <c r="E628" s="750">
        <f t="shared" si="174"/>
        <v>0</v>
      </c>
      <c r="F628" s="750">
        <f t="shared" si="175"/>
        <v>0</v>
      </c>
      <c r="G628" s="750">
        <f t="shared" si="176"/>
        <v>0</v>
      </c>
      <c r="H628" s="750">
        <f t="shared" si="177"/>
        <v>0</v>
      </c>
      <c r="I628" s="156"/>
      <c r="J628" s="159"/>
      <c r="K628" s="346"/>
    </row>
    <row r="629" spans="1:11" x14ac:dyDescent="0.25">
      <c r="A629" s="457"/>
      <c r="B629" s="814" t="s">
        <v>778</v>
      </c>
      <c r="C629" s="545"/>
      <c r="D629" s="750">
        <f t="shared" si="173"/>
        <v>0</v>
      </c>
      <c r="E629" s="750">
        <f t="shared" si="174"/>
        <v>0</v>
      </c>
      <c r="F629" s="750">
        <f t="shared" si="175"/>
        <v>0</v>
      </c>
      <c r="G629" s="750">
        <f t="shared" si="176"/>
        <v>0</v>
      </c>
      <c r="H629" s="750">
        <f t="shared" si="177"/>
        <v>0</v>
      </c>
      <c r="I629" s="156"/>
      <c r="J629" s="159"/>
      <c r="K629" s="346"/>
    </row>
    <row r="630" spans="1:11" x14ac:dyDescent="0.25">
      <c r="A630" s="813">
        <v>45</v>
      </c>
      <c r="B630" s="815" t="s">
        <v>886</v>
      </c>
      <c r="C630" s="547"/>
      <c r="D630" s="750">
        <f t="shared" si="173"/>
        <v>0</v>
      </c>
      <c r="E630" s="750">
        <f t="shared" si="174"/>
        <v>0</v>
      </c>
      <c r="F630" s="750">
        <f t="shared" si="175"/>
        <v>0</v>
      </c>
      <c r="G630" s="750">
        <f t="shared" si="176"/>
        <v>0</v>
      </c>
      <c r="H630" s="750">
        <f t="shared" si="177"/>
        <v>0</v>
      </c>
      <c r="I630" s="156"/>
      <c r="J630" s="159"/>
      <c r="K630" s="346"/>
    </row>
    <row r="631" spans="1:11" x14ac:dyDescent="0.25">
      <c r="A631" s="457">
        <v>46</v>
      </c>
      <c r="B631" s="457" t="s">
        <v>417</v>
      </c>
      <c r="C631" s="705" t="str">
        <f>'5'!C$71</f>
        <v>(Specify here)</v>
      </c>
      <c r="D631" s="750">
        <f t="shared" si="173"/>
        <v>0</v>
      </c>
      <c r="E631" s="750">
        <f t="shared" si="174"/>
        <v>0</v>
      </c>
      <c r="F631" s="750">
        <f t="shared" si="175"/>
        <v>0</v>
      </c>
      <c r="G631" s="750">
        <f t="shared" si="176"/>
        <v>0</v>
      </c>
      <c r="H631" s="750">
        <f t="shared" si="177"/>
        <v>0</v>
      </c>
      <c r="I631" s="156"/>
      <c r="J631" s="159"/>
      <c r="K631" s="346"/>
    </row>
    <row r="632" spans="1:11" x14ac:dyDescent="0.25">
      <c r="A632" s="827" t="s">
        <v>419</v>
      </c>
      <c r="B632" s="827"/>
      <c r="C632" s="164"/>
      <c r="D632" s="164"/>
      <c r="E632" s="164"/>
      <c r="F632" s="164"/>
      <c r="G632" s="164"/>
      <c r="H632" s="164"/>
      <c r="I632" s="164"/>
      <c r="J632" s="351"/>
      <c r="K632" s="154"/>
    </row>
    <row r="633" spans="1:11" x14ac:dyDescent="0.25">
      <c r="A633" s="821" t="s">
        <v>900</v>
      </c>
      <c r="K633" s="154"/>
    </row>
    <row r="634" spans="1:11" x14ac:dyDescent="0.25">
      <c r="A634" s="828" t="s">
        <v>422</v>
      </c>
      <c r="K634" s="154"/>
    </row>
    <row r="635" spans="1:11" ht="15.6" x14ac:dyDescent="0.3">
      <c r="A635" s="819" t="s">
        <v>663</v>
      </c>
      <c r="B635" s="820"/>
      <c r="C635" s="620"/>
      <c r="D635" s="621"/>
      <c r="E635" s="620"/>
      <c r="F635" s="620"/>
      <c r="G635" s="620"/>
      <c r="H635" s="620"/>
      <c r="I635" s="618" t="s">
        <v>664</v>
      </c>
      <c r="K635" s="154"/>
    </row>
    <row r="636" spans="1:11" ht="15.6" x14ac:dyDescent="0.3">
      <c r="A636" s="819"/>
      <c r="B636" s="819"/>
      <c r="C636" s="155"/>
      <c r="D636" s="155"/>
      <c r="E636" s="155"/>
      <c r="F636" s="155"/>
      <c r="G636" s="155"/>
      <c r="H636" s="155"/>
      <c r="I636" s="619" t="s">
        <v>18</v>
      </c>
      <c r="K636" s="154"/>
    </row>
    <row r="637" spans="1:11" x14ac:dyDescent="0.25">
      <c r="K637" s="154"/>
    </row>
    <row r="638" spans="1:11" x14ac:dyDescent="0.25">
      <c r="A638" s="821" t="s">
        <v>363</v>
      </c>
      <c r="E638" s="153" t="s">
        <v>451</v>
      </c>
      <c r="H638" s="153" t="s">
        <v>365</v>
      </c>
      <c r="K638" s="154"/>
    </row>
    <row r="639" spans="1:11" x14ac:dyDescent="0.25">
      <c r="B639" s="821" t="str">
        <f>'1_1A'!$B$7</f>
        <v>Enter Hospital Name Here</v>
      </c>
      <c r="F639" s="153" t="str">
        <f>'1_1A'!$H$7</f>
        <v>Enter Provider Number Here</v>
      </c>
      <c r="I639" s="323" t="str">
        <f>'1_1A'!$P$7</f>
        <v>Enter FYE Here</v>
      </c>
      <c r="J639" s="323"/>
      <c r="K639" s="154"/>
    </row>
    <row r="640" spans="1:11" x14ac:dyDescent="0.25">
      <c r="A640" s="823"/>
      <c r="B640" s="823"/>
      <c r="C640" s="157"/>
      <c r="D640" s="158" t="s">
        <v>367</v>
      </c>
      <c r="E640" s="158" t="s">
        <v>7</v>
      </c>
      <c r="F640" s="158" t="s">
        <v>8</v>
      </c>
      <c r="G640" s="158" t="s">
        <v>9</v>
      </c>
      <c r="H640" s="158" t="s">
        <v>367</v>
      </c>
      <c r="I640" s="158" t="s">
        <v>367</v>
      </c>
      <c r="J640" s="161" t="s">
        <v>367</v>
      </c>
      <c r="K640" s="346"/>
    </row>
    <row r="641" spans="1:11" x14ac:dyDescent="0.25">
      <c r="A641" s="825"/>
      <c r="B641" s="824" t="s">
        <v>484</v>
      </c>
      <c r="C641" s="160"/>
      <c r="D641" s="161" t="s">
        <v>686</v>
      </c>
      <c r="E641" s="161" t="s">
        <v>10</v>
      </c>
      <c r="F641" s="161" t="s">
        <v>11</v>
      </c>
      <c r="G641" s="161" t="s">
        <v>12</v>
      </c>
      <c r="H641" s="161" t="s">
        <v>379</v>
      </c>
      <c r="I641" s="161" t="s">
        <v>367</v>
      </c>
      <c r="J641" s="161" t="s">
        <v>367</v>
      </c>
      <c r="K641" s="346"/>
    </row>
    <row r="642" spans="1:11" x14ac:dyDescent="0.25">
      <c r="A642" s="825"/>
      <c r="B642" s="825"/>
      <c r="D642" s="161" t="s">
        <v>13</v>
      </c>
      <c r="E642" s="161" t="s">
        <v>14</v>
      </c>
      <c r="F642" s="161" t="s">
        <v>15</v>
      </c>
      <c r="G642" s="161" t="s">
        <v>516</v>
      </c>
      <c r="H642" s="161" t="s">
        <v>367</v>
      </c>
      <c r="I642" s="161" t="s">
        <v>367</v>
      </c>
      <c r="J642" s="161" t="s">
        <v>367</v>
      </c>
      <c r="K642" s="346"/>
    </row>
    <row r="643" spans="1:11" x14ac:dyDescent="0.25">
      <c r="A643" s="825"/>
      <c r="B643" s="825"/>
      <c r="C643" s="154"/>
      <c r="D643" s="161">
        <v>20</v>
      </c>
      <c r="E643" s="161">
        <v>21</v>
      </c>
      <c r="F643" s="161">
        <v>22</v>
      </c>
      <c r="G643" s="161">
        <v>23</v>
      </c>
      <c r="H643" s="161">
        <v>24</v>
      </c>
      <c r="I643" s="161" t="s">
        <v>367</v>
      </c>
      <c r="J643" s="161" t="s">
        <v>367</v>
      </c>
      <c r="K643" s="346"/>
    </row>
    <row r="644" spans="1:11" x14ac:dyDescent="0.25">
      <c r="A644" s="800"/>
      <c r="B644" s="801" t="s">
        <v>511</v>
      </c>
      <c r="C644" s="587"/>
      <c r="D644" s="603"/>
      <c r="E644" s="603"/>
      <c r="F644" s="603"/>
      <c r="G644" s="603"/>
      <c r="H644" s="603"/>
      <c r="I644" s="156"/>
      <c r="J644" s="159"/>
      <c r="K644" s="346"/>
    </row>
    <row r="645" spans="1:11" x14ac:dyDescent="0.25">
      <c r="A645" s="457">
        <v>50</v>
      </c>
      <c r="B645" s="815" t="s">
        <v>749</v>
      </c>
      <c r="C645" s="547"/>
      <c r="D645" s="750">
        <f t="shared" ref="D645:D670" si="178">IF(ISERR(ROUND((D$598/D$1516)*D1412,0)),0,ROUND((D$598/D$1516)*D1412,0))</f>
        <v>0</v>
      </c>
      <c r="E645" s="750">
        <f t="shared" ref="E645:E670" si="179">IF(ISERR(ROUND((E$599/E$1516)*E1412,0)),0,ROUND((E$599/E$1516)*E1412,0))</f>
        <v>0</v>
      </c>
      <c r="F645" s="750">
        <f t="shared" ref="F645:F670" si="180">IF(ISERR(ROUND((F$600/F$1516)*F1412,0)),0,ROUND((F$600/F$1516)*F1412,0))</f>
        <v>0</v>
      </c>
      <c r="G645" s="750">
        <f>IF(ISERR(ROUND((G$601/G$1516)*G1412,0)),0,ROUND((G$601/G$1516)*G1412,0))</f>
        <v>0</v>
      </c>
      <c r="H645" s="750">
        <f t="shared" ref="H645:H670" si="181">SUM(D645:G645)+SUM(D458:I458)+SUM(D269:J269)+SUM(D79:J79)</f>
        <v>0</v>
      </c>
      <c r="I645" s="156"/>
      <c r="J645" s="159"/>
      <c r="K645" s="346"/>
    </row>
    <row r="646" spans="1:11" x14ac:dyDescent="0.25">
      <c r="A646" s="457">
        <v>51</v>
      </c>
      <c r="B646" s="815" t="s">
        <v>750</v>
      </c>
      <c r="C646" s="547"/>
      <c r="D646" s="750">
        <f t="shared" si="178"/>
        <v>0</v>
      </c>
      <c r="E646" s="750">
        <f t="shared" si="179"/>
        <v>0</v>
      </c>
      <c r="F646" s="750">
        <f t="shared" si="180"/>
        <v>0</v>
      </c>
      <c r="G646" s="750">
        <f t="shared" ref="G646:G676" si="182">IF(ISERR(ROUND((G$601/G$1516)*G1413,0)),0,ROUND((G$601/G$1516)*G1413,0))</f>
        <v>0</v>
      </c>
      <c r="H646" s="750">
        <f t="shared" si="181"/>
        <v>0</v>
      </c>
      <c r="I646" s="156"/>
      <c r="J646" s="159"/>
      <c r="K646" s="346"/>
    </row>
    <row r="647" spans="1:11" x14ac:dyDescent="0.25">
      <c r="A647" s="813">
        <v>52</v>
      </c>
      <c r="B647" s="457" t="s">
        <v>512</v>
      </c>
      <c r="C647" s="548"/>
      <c r="D647" s="750">
        <f t="shared" si="178"/>
        <v>0</v>
      </c>
      <c r="E647" s="750">
        <f t="shared" si="179"/>
        <v>0</v>
      </c>
      <c r="F647" s="750">
        <f t="shared" si="180"/>
        <v>0</v>
      </c>
      <c r="G647" s="750">
        <f t="shared" si="182"/>
        <v>0</v>
      </c>
      <c r="H647" s="750">
        <f t="shared" si="181"/>
        <v>0</v>
      </c>
      <c r="I647" s="156"/>
      <c r="J647" s="159"/>
      <c r="K647" s="346"/>
    </row>
    <row r="648" spans="1:11" x14ac:dyDescent="0.25">
      <c r="A648" s="457">
        <f>A647+1</f>
        <v>53</v>
      </c>
      <c r="B648" s="457" t="s">
        <v>513</v>
      </c>
      <c r="C648" s="548"/>
      <c r="D648" s="750">
        <f t="shared" si="178"/>
        <v>0</v>
      </c>
      <c r="E648" s="750">
        <f t="shared" si="179"/>
        <v>0</v>
      </c>
      <c r="F648" s="750">
        <f t="shared" si="180"/>
        <v>0</v>
      </c>
      <c r="G648" s="750">
        <f t="shared" si="182"/>
        <v>0</v>
      </c>
      <c r="H648" s="750">
        <f t="shared" si="181"/>
        <v>0</v>
      </c>
      <c r="I648" s="156"/>
      <c r="J648" s="159"/>
      <c r="K648" s="346"/>
    </row>
    <row r="649" spans="1:11" x14ac:dyDescent="0.25">
      <c r="A649" s="457">
        <f t="shared" ref="A649:A671" si="183">A648+1</f>
        <v>54</v>
      </c>
      <c r="B649" s="457" t="s">
        <v>514</v>
      </c>
      <c r="C649" s="548"/>
      <c r="D649" s="750">
        <f t="shared" si="178"/>
        <v>0</v>
      </c>
      <c r="E649" s="750">
        <f t="shared" si="179"/>
        <v>0</v>
      </c>
      <c r="F649" s="750">
        <f t="shared" si="180"/>
        <v>0</v>
      </c>
      <c r="G649" s="750">
        <f t="shared" si="182"/>
        <v>0</v>
      </c>
      <c r="H649" s="750">
        <f t="shared" si="181"/>
        <v>0</v>
      </c>
      <c r="I649" s="156"/>
      <c r="J649" s="159"/>
      <c r="K649" s="346"/>
    </row>
    <row r="650" spans="1:11" x14ac:dyDescent="0.25">
      <c r="A650" s="457">
        <f t="shared" si="183"/>
        <v>55</v>
      </c>
      <c r="B650" s="457" t="s">
        <v>515</v>
      </c>
      <c r="C650" s="548"/>
      <c r="D650" s="750">
        <f t="shared" si="178"/>
        <v>0</v>
      </c>
      <c r="E650" s="750">
        <f t="shared" si="179"/>
        <v>0</v>
      </c>
      <c r="F650" s="750">
        <f t="shared" si="180"/>
        <v>0</v>
      </c>
      <c r="G650" s="750">
        <f t="shared" si="182"/>
        <v>0</v>
      </c>
      <c r="H650" s="750">
        <f t="shared" si="181"/>
        <v>0</v>
      </c>
      <c r="I650" s="156"/>
      <c r="J650" s="159"/>
      <c r="K650" s="346"/>
    </row>
    <row r="651" spans="1:11" x14ac:dyDescent="0.25">
      <c r="A651" s="457">
        <f t="shared" si="183"/>
        <v>56</v>
      </c>
      <c r="B651" s="815" t="s">
        <v>751</v>
      </c>
      <c r="C651" s="547"/>
      <c r="D651" s="750">
        <f t="shared" si="178"/>
        <v>0</v>
      </c>
      <c r="E651" s="750">
        <f t="shared" si="179"/>
        <v>0</v>
      </c>
      <c r="F651" s="750">
        <f t="shared" si="180"/>
        <v>0</v>
      </c>
      <c r="G651" s="750">
        <f t="shared" si="182"/>
        <v>0</v>
      </c>
      <c r="H651" s="750">
        <f t="shared" si="181"/>
        <v>0</v>
      </c>
      <c r="I651" s="156"/>
      <c r="J651" s="159"/>
      <c r="K651" s="346"/>
    </row>
    <row r="652" spans="1:11" x14ac:dyDescent="0.25">
      <c r="A652" s="457">
        <f t="shared" si="183"/>
        <v>57</v>
      </c>
      <c r="B652" s="815" t="s">
        <v>768</v>
      </c>
      <c r="C652" s="547"/>
      <c r="D652" s="750">
        <f t="shared" si="178"/>
        <v>0</v>
      </c>
      <c r="E652" s="750">
        <f t="shared" si="179"/>
        <v>0</v>
      </c>
      <c r="F652" s="750">
        <f t="shared" si="180"/>
        <v>0</v>
      </c>
      <c r="G652" s="750">
        <f t="shared" si="182"/>
        <v>0</v>
      </c>
      <c r="H652" s="750">
        <f t="shared" si="181"/>
        <v>0</v>
      </c>
      <c r="I652" s="156"/>
      <c r="J652" s="159"/>
      <c r="K652" s="346"/>
    </row>
    <row r="653" spans="1:11" x14ac:dyDescent="0.25">
      <c r="A653" s="457">
        <f t="shared" si="183"/>
        <v>58</v>
      </c>
      <c r="B653" s="815" t="s">
        <v>752</v>
      </c>
      <c r="C653" s="547"/>
      <c r="D653" s="750">
        <f t="shared" si="178"/>
        <v>0</v>
      </c>
      <c r="E653" s="750">
        <f t="shared" si="179"/>
        <v>0</v>
      </c>
      <c r="F653" s="750">
        <f t="shared" si="180"/>
        <v>0</v>
      </c>
      <c r="G653" s="750">
        <f t="shared" si="182"/>
        <v>0</v>
      </c>
      <c r="H653" s="750">
        <f t="shared" si="181"/>
        <v>0</v>
      </c>
      <c r="I653" s="156"/>
      <c r="J653" s="159"/>
      <c r="K653" s="346"/>
    </row>
    <row r="654" spans="1:11" x14ac:dyDescent="0.25">
      <c r="A654" s="457">
        <f t="shared" si="183"/>
        <v>59</v>
      </c>
      <c r="B654" s="815" t="s">
        <v>769</v>
      </c>
      <c r="C654" s="547"/>
      <c r="D654" s="750">
        <f t="shared" si="178"/>
        <v>0</v>
      </c>
      <c r="E654" s="750">
        <f t="shared" si="179"/>
        <v>0</v>
      </c>
      <c r="F654" s="750">
        <f t="shared" si="180"/>
        <v>0</v>
      </c>
      <c r="G654" s="750">
        <f t="shared" si="182"/>
        <v>0</v>
      </c>
      <c r="H654" s="750">
        <f t="shared" si="181"/>
        <v>0</v>
      </c>
      <c r="I654" s="156"/>
      <c r="J654" s="159"/>
      <c r="K654" s="346"/>
    </row>
    <row r="655" spans="1:11" x14ac:dyDescent="0.25">
      <c r="A655" s="457">
        <f t="shared" si="183"/>
        <v>60</v>
      </c>
      <c r="B655" s="815" t="s">
        <v>516</v>
      </c>
      <c r="C655" s="547"/>
      <c r="D655" s="750">
        <f t="shared" si="178"/>
        <v>0</v>
      </c>
      <c r="E655" s="750">
        <f t="shared" si="179"/>
        <v>0</v>
      </c>
      <c r="F655" s="750">
        <f t="shared" si="180"/>
        <v>0</v>
      </c>
      <c r="G655" s="750">
        <f t="shared" si="182"/>
        <v>0</v>
      </c>
      <c r="H655" s="750">
        <f t="shared" si="181"/>
        <v>0</v>
      </c>
      <c r="I655" s="156"/>
      <c r="J655" s="159"/>
      <c r="K655" s="346"/>
    </row>
    <row r="656" spans="1:11" x14ac:dyDescent="0.25">
      <c r="A656" s="457">
        <f t="shared" si="183"/>
        <v>61</v>
      </c>
      <c r="B656" s="457" t="s">
        <v>517</v>
      </c>
      <c r="C656" s="548"/>
      <c r="D656" s="750">
        <f t="shared" si="178"/>
        <v>0</v>
      </c>
      <c r="E656" s="750">
        <f t="shared" si="179"/>
        <v>0</v>
      </c>
      <c r="F656" s="750">
        <f t="shared" si="180"/>
        <v>0</v>
      </c>
      <c r="G656" s="750">
        <f t="shared" si="182"/>
        <v>0</v>
      </c>
      <c r="H656" s="750">
        <f t="shared" si="181"/>
        <v>0</v>
      </c>
      <c r="I656" s="156"/>
      <c r="J656" s="159"/>
      <c r="K656" s="346"/>
    </row>
    <row r="657" spans="1:11" x14ac:dyDescent="0.25">
      <c r="A657" s="457">
        <f t="shared" si="183"/>
        <v>62</v>
      </c>
      <c r="B657" s="457" t="s">
        <v>518</v>
      </c>
      <c r="C657" s="548"/>
      <c r="D657" s="750">
        <f t="shared" si="178"/>
        <v>0</v>
      </c>
      <c r="E657" s="750">
        <f t="shared" si="179"/>
        <v>0</v>
      </c>
      <c r="F657" s="750">
        <f t="shared" si="180"/>
        <v>0</v>
      </c>
      <c r="G657" s="750">
        <f t="shared" si="182"/>
        <v>0</v>
      </c>
      <c r="H657" s="750">
        <f t="shared" si="181"/>
        <v>0</v>
      </c>
      <c r="I657" s="156"/>
      <c r="J657" s="159"/>
      <c r="K657" s="346"/>
    </row>
    <row r="658" spans="1:11" x14ac:dyDescent="0.25">
      <c r="A658" s="457">
        <f t="shared" si="183"/>
        <v>63</v>
      </c>
      <c r="B658" s="815" t="s">
        <v>753</v>
      </c>
      <c r="C658" s="547"/>
      <c r="D658" s="750">
        <f t="shared" si="178"/>
        <v>0</v>
      </c>
      <c r="E658" s="750">
        <f t="shared" si="179"/>
        <v>0</v>
      </c>
      <c r="F658" s="750">
        <f t="shared" si="180"/>
        <v>0</v>
      </c>
      <c r="G658" s="750">
        <f t="shared" si="182"/>
        <v>0</v>
      </c>
      <c r="H658" s="750">
        <f t="shared" si="181"/>
        <v>0</v>
      </c>
      <c r="I658" s="156"/>
      <c r="J658" s="159"/>
      <c r="K658" s="346"/>
    </row>
    <row r="659" spans="1:11" x14ac:dyDescent="0.25">
      <c r="A659" s="457">
        <f t="shared" si="183"/>
        <v>64</v>
      </c>
      <c r="B659" s="457" t="s">
        <v>519</v>
      </c>
      <c r="C659" s="548"/>
      <c r="D659" s="750">
        <f t="shared" si="178"/>
        <v>0</v>
      </c>
      <c r="E659" s="750">
        <f t="shared" si="179"/>
        <v>0</v>
      </c>
      <c r="F659" s="750">
        <f t="shared" si="180"/>
        <v>0</v>
      </c>
      <c r="G659" s="750">
        <f t="shared" si="182"/>
        <v>0</v>
      </c>
      <c r="H659" s="750">
        <f t="shared" si="181"/>
        <v>0</v>
      </c>
      <c r="I659" s="156"/>
      <c r="J659" s="159"/>
      <c r="K659" s="346"/>
    </row>
    <row r="660" spans="1:11" x14ac:dyDescent="0.25">
      <c r="A660" s="457">
        <f t="shared" si="183"/>
        <v>65</v>
      </c>
      <c r="B660" s="457" t="s">
        <v>788</v>
      </c>
      <c r="C660" s="548"/>
      <c r="D660" s="750">
        <f t="shared" si="178"/>
        <v>0</v>
      </c>
      <c r="E660" s="750">
        <f t="shared" si="179"/>
        <v>0</v>
      </c>
      <c r="F660" s="750">
        <f t="shared" si="180"/>
        <v>0</v>
      </c>
      <c r="G660" s="750">
        <f t="shared" si="182"/>
        <v>0</v>
      </c>
      <c r="H660" s="750">
        <f t="shared" si="181"/>
        <v>0</v>
      </c>
      <c r="I660" s="156"/>
      <c r="J660" s="159"/>
      <c r="K660" s="346"/>
    </row>
    <row r="661" spans="1:11" x14ac:dyDescent="0.25">
      <c r="A661" s="457">
        <f t="shared" si="183"/>
        <v>66</v>
      </c>
      <c r="B661" s="457" t="s">
        <v>520</v>
      </c>
      <c r="C661" s="548"/>
      <c r="D661" s="750">
        <f t="shared" si="178"/>
        <v>0</v>
      </c>
      <c r="E661" s="750">
        <f t="shared" si="179"/>
        <v>0</v>
      </c>
      <c r="F661" s="750">
        <f t="shared" si="180"/>
        <v>0</v>
      </c>
      <c r="G661" s="750">
        <f t="shared" si="182"/>
        <v>0</v>
      </c>
      <c r="H661" s="750">
        <f t="shared" si="181"/>
        <v>0</v>
      </c>
      <c r="I661" s="156"/>
      <c r="J661" s="159"/>
      <c r="K661" s="346"/>
    </row>
    <row r="662" spans="1:11" x14ac:dyDescent="0.25">
      <c r="A662" s="457">
        <f t="shared" si="183"/>
        <v>67</v>
      </c>
      <c r="B662" s="457" t="s">
        <v>521</v>
      </c>
      <c r="C662" s="548"/>
      <c r="D662" s="750">
        <f t="shared" si="178"/>
        <v>0</v>
      </c>
      <c r="E662" s="750">
        <f t="shared" si="179"/>
        <v>0</v>
      </c>
      <c r="F662" s="750">
        <f t="shared" si="180"/>
        <v>0</v>
      </c>
      <c r="G662" s="750">
        <f t="shared" si="182"/>
        <v>0</v>
      </c>
      <c r="H662" s="750">
        <f t="shared" si="181"/>
        <v>0</v>
      </c>
      <c r="I662" s="156"/>
      <c r="J662" s="159"/>
      <c r="K662" s="346"/>
    </row>
    <row r="663" spans="1:11" x14ac:dyDescent="0.25">
      <c r="A663" s="457">
        <f t="shared" si="183"/>
        <v>68</v>
      </c>
      <c r="B663" s="815" t="s">
        <v>754</v>
      </c>
      <c r="C663" s="547"/>
      <c r="D663" s="750">
        <f t="shared" si="178"/>
        <v>0</v>
      </c>
      <c r="E663" s="750">
        <f t="shared" si="179"/>
        <v>0</v>
      </c>
      <c r="F663" s="750">
        <f t="shared" si="180"/>
        <v>0</v>
      </c>
      <c r="G663" s="750">
        <f t="shared" si="182"/>
        <v>0</v>
      </c>
      <c r="H663" s="750">
        <f t="shared" si="181"/>
        <v>0</v>
      </c>
      <c r="I663" s="156"/>
      <c r="J663" s="159"/>
      <c r="K663" s="346"/>
    </row>
    <row r="664" spans="1:11" x14ac:dyDescent="0.25">
      <c r="A664" s="457">
        <f t="shared" si="183"/>
        <v>69</v>
      </c>
      <c r="B664" s="457" t="s">
        <v>522</v>
      </c>
      <c r="C664" s="548"/>
      <c r="D664" s="750">
        <f t="shared" si="178"/>
        <v>0</v>
      </c>
      <c r="E664" s="750">
        <f t="shared" si="179"/>
        <v>0</v>
      </c>
      <c r="F664" s="750">
        <f t="shared" si="180"/>
        <v>0</v>
      </c>
      <c r="G664" s="750">
        <f t="shared" si="182"/>
        <v>0</v>
      </c>
      <c r="H664" s="750">
        <f t="shared" si="181"/>
        <v>0</v>
      </c>
      <c r="I664" s="156"/>
      <c r="J664" s="159"/>
      <c r="K664" s="346"/>
    </row>
    <row r="665" spans="1:11" x14ac:dyDescent="0.25">
      <c r="A665" s="457">
        <f t="shared" si="183"/>
        <v>70</v>
      </c>
      <c r="B665" s="457" t="s">
        <v>523</v>
      </c>
      <c r="C665" s="548"/>
      <c r="D665" s="750">
        <f t="shared" si="178"/>
        <v>0</v>
      </c>
      <c r="E665" s="750">
        <f t="shared" si="179"/>
        <v>0</v>
      </c>
      <c r="F665" s="750">
        <f t="shared" si="180"/>
        <v>0</v>
      </c>
      <c r="G665" s="750">
        <f t="shared" si="182"/>
        <v>0</v>
      </c>
      <c r="H665" s="750">
        <f t="shared" si="181"/>
        <v>0</v>
      </c>
      <c r="I665" s="156"/>
      <c r="J665" s="159"/>
      <c r="K665" s="346"/>
    </row>
    <row r="666" spans="1:11" x14ac:dyDescent="0.25">
      <c r="A666" s="457">
        <f t="shared" si="183"/>
        <v>71</v>
      </c>
      <c r="B666" s="457" t="s">
        <v>524</v>
      </c>
      <c r="C666" s="548"/>
      <c r="D666" s="750">
        <f t="shared" si="178"/>
        <v>0</v>
      </c>
      <c r="E666" s="750">
        <f t="shared" si="179"/>
        <v>0</v>
      </c>
      <c r="F666" s="750">
        <f t="shared" si="180"/>
        <v>0</v>
      </c>
      <c r="G666" s="750">
        <f t="shared" si="182"/>
        <v>0</v>
      </c>
      <c r="H666" s="750">
        <f t="shared" si="181"/>
        <v>0</v>
      </c>
      <c r="I666" s="156"/>
      <c r="J666" s="159"/>
      <c r="K666" s="346"/>
    </row>
    <row r="667" spans="1:11" x14ac:dyDescent="0.25">
      <c r="A667" s="457">
        <f t="shared" si="183"/>
        <v>72</v>
      </c>
      <c r="B667" s="815" t="s">
        <v>755</v>
      </c>
      <c r="C667" s="547"/>
      <c r="D667" s="750">
        <f t="shared" si="178"/>
        <v>0</v>
      </c>
      <c r="E667" s="750">
        <f t="shared" si="179"/>
        <v>0</v>
      </c>
      <c r="F667" s="750">
        <f t="shared" si="180"/>
        <v>0</v>
      </c>
      <c r="G667" s="750">
        <f t="shared" si="182"/>
        <v>0</v>
      </c>
      <c r="H667" s="750">
        <f t="shared" si="181"/>
        <v>0</v>
      </c>
      <c r="I667" s="156"/>
      <c r="J667" s="159"/>
      <c r="K667" s="346"/>
    </row>
    <row r="668" spans="1:11" x14ac:dyDescent="0.25">
      <c r="A668" s="457">
        <f t="shared" si="183"/>
        <v>73</v>
      </c>
      <c r="B668" s="457" t="s">
        <v>525</v>
      </c>
      <c r="C668" s="548"/>
      <c r="D668" s="750">
        <f t="shared" si="178"/>
        <v>0</v>
      </c>
      <c r="E668" s="750">
        <f t="shared" si="179"/>
        <v>0</v>
      </c>
      <c r="F668" s="750">
        <f t="shared" si="180"/>
        <v>0</v>
      </c>
      <c r="G668" s="750">
        <f t="shared" si="182"/>
        <v>0</v>
      </c>
      <c r="H668" s="750">
        <f t="shared" si="181"/>
        <v>0</v>
      </c>
      <c r="I668" s="156"/>
      <c r="J668" s="159"/>
      <c r="K668" s="346"/>
    </row>
    <row r="669" spans="1:11" x14ac:dyDescent="0.25">
      <c r="A669" s="457">
        <f t="shared" si="183"/>
        <v>74</v>
      </c>
      <c r="B669" s="457" t="s">
        <v>469</v>
      </c>
      <c r="C669" s="548"/>
      <c r="D669" s="750">
        <f t="shared" si="178"/>
        <v>0</v>
      </c>
      <c r="E669" s="750">
        <f t="shared" si="179"/>
        <v>0</v>
      </c>
      <c r="F669" s="750">
        <f t="shared" si="180"/>
        <v>0</v>
      </c>
      <c r="G669" s="750">
        <f t="shared" si="182"/>
        <v>0</v>
      </c>
      <c r="H669" s="750">
        <f t="shared" si="181"/>
        <v>0</v>
      </c>
      <c r="I669" s="156"/>
      <c r="J669" s="159"/>
      <c r="K669" s="346"/>
    </row>
    <row r="670" spans="1:11" x14ac:dyDescent="0.25">
      <c r="A670" s="457">
        <f t="shared" si="183"/>
        <v>75</v>
      </c>
      <c r="B670" s="457" t="s">
        <v>625</v>
      </c>
      <c r="C670" s="548"/>
      <c r="D670" s="750">
        <f t="shared" si="178"/>
        <v>0</v>
      </c>
      <c r="E670" s="750">
        <f t="shared" si="179"/>
        <v>0</v>
      </c>
      <c r="F670" s="750">
        <f t="shared" si="180"/>
        <v>0</v>
      </c>
      <c r="G670" s="750">
        <f t="shared" si="182"/>
        <v>0</v>
      </c>
      <c r="H670" s="750">
        <f t="shared" si="181"/>
        <v>0</v>
      </c>
      <c r="I670" s="156"/>
      <c r="J670" s="159"/>
      <c r="K670" s="346"/>
    </row>
    <row r="671" spans="1:11" x14ac:dyDescent="0.25">
      <c r="A671" s="457">
        <f t="shared" si="183"/>
        <v>76</v>
      </c>
      <c r="B671" s="457" t="s">
        <v>812</v>
      </c>
      <c r="C671" s="607"/>
      <c r="D671" s="750"/>
      <c r="E671" s="750"/>
      <c r="F671" s="750"/>
      <c r="G671" s="750"/>
      <c r="H671" s="750"/>
      <c r="I671" s="156"/>
      <c r="J671" s="159"/>
      <c r="K671" s="346"/>
    </row>
    <row r="672" spans="1:11" x14ac:dyDescent="0.25">
      <c r="A672" s="816" t="s">
        <v>367</v>
      </c>
      <c r="B672" s="815" t="s">
        <v>807</v>
      </c>
      <c r="C672" s="705" t="str">
        <f>C$106</f>
        <v>(Specify here)</v>
      </c>
      <c r="D672" s="750">
        <f>IF(ISERR(ROUND((D$598/D$1516)*D1439,0)),0,ROUND((D$598/D$1516)*D1439,0))</f>
        <v>0</v>
      </c>
      <c r="E672" s="750">
        <f>IF(ISERR(ROUND((E$599/E$1516)*E1439,0)),0,ROUND((E$599/E$1516)*E1439,0))</f>
        <v>0</v>
      </c>
      <c r="F672" s="750">
        <f t="shared" ref="F672:F676" si="184">IF(ISERR(ROUND((F$600/F$1516)*F1439,0)),0,ROUND((F$600/F$1516)*F1439,0))</f>
        <v>0</v>
      </c>
      <c r="G672" s="750">
        <f t="shared" si="182"/>
        <v>0</v>
      </c>
      <c r="H672" s="750">
        <f>SUM(D672:G672)+SUM(D485:I485)+SUM(D296:J296)+SUM(D106:J106)</f>
        <v>0</v>
      </c>
      <c r="I672" s="156"/>
      <c r="J672" s="159"/>
      <c r="K672" s="346"/>
    </row>
    <row r="673" spans="1:11" x14ac:dyDescent="0.25">
      <c r="A673" s="813"/>
      <c r="B673" s="815" t="s">
        <v>808</v>
      </c>
      <c r="C673" s="705" t="str">
        <f>C$107</f>
        <v>(Specify here)</v>
      </c>
      <c r="D673" s="750">
        <f>IF(ISERR(ROUND((D$598/D$1516)*D1440,0)),0,ROUND((D$598/D$1516)*D1440,0))</f>
        <v>0</v>
      </c>
      <c r="E673" s="750">
        <f>IF(ISERR(ROUND((E$599/E$1516)*E1440,0)),0,ROUND((E$599/E$1516)*E1440,0))</f>
        <v>0</v>
      </c>
      <c r="F673" s="750">
        <f t="shared" si="184"/>
        <v>0</v>
      </c>
      <c r="G673" s="750">
        <f t="shared" si="182"/>
        <v>0</v>
      </c>
      <c r="H673" s="750">
        <f>SUM(D673:G673)+SUM(D486:I486)+SUM(D297:J297)+SUM(D107:J107)</f>
        <v>0</v>
      </c>
      <c r="I673" s="156"/>
      <c r="J673" s="159"/>
      <c r="K673" s="346"/>
    </row>
    <row r="674" spans="1:11" x14ac:dyDescent="0.25">
      <c r="A674" s="813"/>
      <c r="B674" s="815" t="s">
        <v>809</v>
      </c>
      <c r="C674" s="705" t="str">
        <f>C$108</f>
        <v>(Specify here)</v>
      </c>
      <c r="D674" s="750">
        <f>IF(ISERR(ROUND((D$598/D$1516)*D1441,0)),0,ROUND((D$598/D$1516)*D1441,0))</f>
        <v>0</v>
      </c>
      <c r="E674" s="750">
        <f>IF(ISERR(ROUND((E$599/E$1516)*E1441,0)),0,ROUND((E$599/E$1516)*E1441,0))</f>
        <v>0</v>
      </c>
      <c r="F674" s="750">
        <f t="shared" si="184"/>
        <v>0</v>
      </c>
      <c r="G674" s="750">
        <f t="shared" si="182"/>
        <v>0</v>
      </c>
      <c r="H674" s="750">
        <f>SUM(D674:G674)+SUM(D487:I487)+SUM(D298:J298)+SUM(D108:J108)</f>
        <v>0</v>
      </c>
      <c r="I674" s="156"/>
      <c r="J674" s="159"/>
      <c r="K674" s="346"/>
    </row>
    <row r="675" spans="1:11" x14ac:dyDescent="0.25">
      <c r="A675" s="813"/>
      <c r="B675" s="457" t="s">
        <v>810</v>
      </c>
      <c r="C675" s="705" t="str">
        <f>C$109</f>
        <v>(Specify here)</v>
      </c>
      <c r="D675" s="750">
        <f>IF(ISERR(ROUND((D$598/D$1516)*D1442,0)),0,ROUND((D$598/D$1516)*D1442,0))</f>
        <v>0</v>
      </c>
      <c r="E675" s="750">
        <f>IF(ISERR(ROUND((E$599/E$1516)*E1442,0)),0,ROUND((E$599/E$1516)*E1442,0))</f>
        <v>0</v>
      </c>
      <c r="F675" s="750">
        <f t="shared" si="184"/>
        <v>0</v>
      </c>
      <c r="G675" s="750">
        <f t="shared" si="182"/>
        <v>0</v>
      </c>
      <c r="H675" s="750">
        <f>SUM(D675:G675)+SUM(D488:I488)+SUM(D299:J299)+SUM(D109:J109)</f>
        <v>0</v>
      </c>
      <c r="I675" s="156"/>
      <c r="J675" s="617"/>
      <c r="K675" s="346"/>
    </row>
    <row r="676" spans="1:11" x14ac:dyDescent="0.25">
      <c r="A676" s="817"/>
      <c r="B676" s="818" t="s">
        <v>811</v>
      </c>
      <c r="C676" s="705" t="str">
        <f>C$110</f>
        <v>(Specify here)</v>
      </c>
      <c r="D676" s="750">
        <f>IF(ISERR(ROUND((D$598/D$1516)*D1443,0)),0,ROUND((D$598/D$1516)*D1443,0))</f>
        <v>0</v>
      </c>
      <c r="E676" s="750">
        <f>IF(ISERR(ROUND((E$599/E$1516)*E1443,0)),0,ROUND((E$599/E$1516)*E1443,0))</f>
        <v>0</v>
      </c>
      <c r="F676" s="750">
        <f t="shared" si="184"/>
        <v>0</v>
      </c>
      <c r="G676" s="750">
        <f t="shared" si="182"/>
        <v>0</v>
      </c>
      <c r="H676" s="750">
        <f>SUM(D676:G676)+SUM(D489:I489)+SUM(D300:J300)+SUM(D110:J110)</f>
        <v>0</v>
      </c>
      <c r="I676" s="156"/>
      <c r="J676" s="617"/>
      <c r="K676" s="346"/>
    </row>
    <row r="677" spans="1:11" x14ac:dyDescent="0.25">
      <c r="A677" s="826" t="s">
        <v>422</v>
      </c>
      <c r="B677" s="827"/>
      <c r="C677" s="164"/>
      <c r="D677" s="164"/>
      <c r="E677" s="164"/>
      <c r="F677" s="164"/>
      <c r="G677" s="164"/>
      <c r="H677" s="164"/>
      <c r="I677" s="164"/>
      <c r="J677" s="351"/>
      <c r="K677" s="154"/>
    </row>
    <row r="678" spans="1:11" ht="15.6" x14ac:dyDescent="0.3">
      <c r="A678" s="819" t="s">
        <v>663</v>
      </c>
      <c r="B678" s="820"/>
      <c r="C678" s="620"/>
      <c r="D678" s="621"/>
      <c r="E678" s="620"/>
      <c r="F678" s="620"/>
      <c r="G678" s="620"/>
      <c r="H678" s="620"/>
      <c r="I678" s="618" t="s">
        <v>664</v>
      </c>
      <c r="K678" s="154"/>
    </row>
    <row r="679" spans="1:11" ht="15.6" x14ac:dyDescent="0.3">
      <c r="A679" s="819"/>
      <c r="B679" s="819"/>
      <c r="C679" s="155"/>
      <c r="D679" s="155"/>
      <c r="E679" s="155"/>
      <c r="F679" s="155"/>
      <c r="G679" s="155"/>
      <c r="H679" s="155"/>
      <c r="I679" s="619" t="s">
        <v>19</v>
      </c>
      <c r="K679" s="154"/>
    </row>
    <row r="680" spans="1:11" x14ac:dyDescent="0.25">
      <c r="K680" s="154"/>
    </row>
    <row r="681" spans="1:11" x14ac:dyDescent="0.25">
      <c r="A681" s="821" t="s">
        <v>363</v>
      </c>
      <c r="E681" s="153" t="s">
        <v>451</v>
      </c>
      <c r="H681" s="153" t="s">
        <v>365</v>
      </c>
      <c r="K681" s="154"/>
    </row>
    <row r="682" spans="1:11" x14ac:dyDescent="0.25">
      <c r="B682" s="821" t="str">
        <f>'1_1A'!$B$7</f>
        <v>Enter Hospital Name Here</v>
      </c>
      <c r="F682" s="153" t="str">
        <f>'1_1A'!$H$7</f>
        <v>Enter Provider Number Here</v>
      </c>
      <c r="I682" s="323" t="str">
        <f>'1_1A'!$P$7</f>
        <v>Enter FYE Here</v>
      </c>
      <c r="J682" s="323"/>
      <c r="K682" s="154"/>
    </row>
    <row r="683" spans="1:11" x14ac:dyDescent="0.25">
      <c r="K683" s="154"/>
    </row>
    <row r="684" spans="1:11" x14ac:dyDescent="0.25">
      <c r="A684" s="823"/>
      <c r="B684" s="823"/>
      <c r="C684" s="157"/>
      <c r="D684" s="158" t="s">
        <v>367</v>
      </c>
      <c r="E684" s="158" t="s">
        <v>7</v>
      </c>
      <c r="F684" s="158" t="s">
        <v>8</v>
      </c>
      <c r="G684" s="158" t="s">
        <v>9</v>
      </c>
      <c r="H684" s="158" t="s">
        <v>367</v>
      </c>
      <c r="I684" s="158" t="s">
        <v>367</v>
      </c>
      <c r="J684" s="161" t="s">
        <v>367</v>
      </c>
      <c r="K684" s="346"/>
    </row>
    <row r="685" spans="1:11" x14ac:dyDescent="0.25">
      <c r="A685" s="825"/>
      <c r="B685" s="824" t="s">
        <v>484</v>
      </c>
      <c r="C685" s="160"/>
      <c r="D685" s="161" t="s">
        <v>686</v>
      </c>
      <c r="E685" s="161" t="s">
        <v>10</v>
      </c>
      <c r="F685" s="161" t="s">
        <v>11</v>
      </c>
      <c r="G685" s="161" t="s">
        <v>12</v>
      </c>
      <c r="H685" s="161" t="s">
        <v>379</v>
      </c>
      <c r="I685" s="161" t="s">
        <v>367</v>
      </c>
      <c r="J685" s="161" t="s">
        <v>367</v>
      </c>
      <c r="K685" s="346"/>
    </row>
    <row r="686" spans="1:11" x14ac:dyDescent="0.25">
      <c r="A686" s="825"/>
      <c r="B686" s="825"/>
      <c r="D686" s="161" t="s">
        <v>13</v>
      </c>
      <c r="E686" s="161" t="s">
        <v>14</v>
      </c>
      <c r="F686" s="161" t="s">
        <v>15</v>
      </c>
      <c r="G686" s="161" t="s">
        <v>516</v>
      </c>
      <c r="H686" s="161" t="s">
        <v>367</v>
      </c>
      <c r="I686" s="161" t="s">
        <v>367</v>
      </c>
      <c r="J686" s="161" t="s">
        <v>367</v>
      </c>
      <c r="K686" s="346"/>
    </row>
    <row r="687" spans="1:11" x14ac:dyDescent="0.25">
      <c r="A687" s="825"/>
      <c r="B687" s="825"/>
      <c r="C687" s="154"/>
      <c r="D687" s="161">
        <v>20</v>
      </c>
      <c r="E687" s="161">
        <v>21</v>
      </c>
      <c r="F687" s="161">
        <v>22</v>
      </c>
      <c r="G687" s="161">
        <v>23</v>
      </c>
      <c r="H687" s="161">
        <v>24</v>
      </c>
      <c r="I687" s="161" t="s">
        <v>367</v>
      </c>
      <c r="J687" s="161" t="s">
        <v>367</v>
      </c>
      <c r="K687" s="346"/>
    </row>
    <row r="688" spans="1:11" x14ac:dyDescent="0.25">
      <c r="A688" s="800"/>
      <c r="B688" s="801" t="s">
        <v>528</v>
      </c>
      <c r="C688" s="587"/>
      <c r="D688" s="603"/>
      <c r="E688" s="603"/>
      <c r="F688" s="603"/>
      <c r="G688" s="603"/>
      <c r="H688" s="603"/>
      <c r="I688" s="156"/>
      <c r="J688" s="159"/>
      <c r="K688" s="346"/>
    </row>
    <row r="689" spans="1:11" x14ac:dyDescent="0.25">
      <c r="A689" s="457">
        <v>88</v>
      </c>
      <c r="B689" s="87" t="s">
        <v>864</v>
      </c>
      <c r="C689" s="705" t="str">
        <f>C$124</f>
        <v>(Specify here)</v>
      </c>
      <c r="D689" s="750">
        <f t="shared" ref="D689:D698" si="185">IF(ISERR(ROUND((D$598/D$1516)*D1456,0)),0,ROUND((D$598/D$1516)*D1456,0))</f>
        <v>0</v>
      </c>
      <c r="E689" s="750">
        <f t="shared" ref="E689:E698" si="186">IF(ISERR(ROUND((E$599/E$1516)*E1456,0)),0,ROUND((E$599/E$1516)*E1456,0))</f>
        <v>0</v>
      </c>
      <c r="F689" s="750">
        <f t="shared" ref="F689:F698" si="187">IF(ISERR(ROUND((F$600/F$1516)*F1456,0)),0,ROUND((F$600/F$1516)*F1456,0))</f>
        <v>0</v>
      </c>
      <c r="G689" s="750">
        <f t="shared" ref="G689:G698" si="188">IF(ISERR(ROUND((G$601/G$1516)*G1456,0)),0,ROUND((G$601/G$1516)*G1456,0))</f>
        <v>0</v>
      </c>
      <c r="H689" s="750">
        <f t="shared" ref="H689:H698" si="189">SUM(D689:G689)+SUM(D502:I502)+SUM(D313:J313)+SUM(D124:J124)</f>
        <v>0</v>
      </c>
      <c r="I689" s="156"/>
      <c r="J689" s="159"/>
      <c r="K689" s="346"/>
    </row>
    <row r="690" spans="1:11" x14ac:dyDescent="0.25">
      <c r="A690" s="457">
        <f>A689+1</f>
        <v>89</v>
      </c>
      <c r="B690" s="858" t="s">
        <v>757</v>
      </c>
      <c r="C690" s="705" t="str">
        <f>C$125</f>
        <v>(Specify here)</v>
      </c>
      <c r="D690" s="750">
        <f t="shared" si="185"/>
        <v>0</v>
      </c>
      <c r="E690" s="750">
        <f t="shared" si="186"/>
        <v>0</v>
      </c>
      <c r="F690" s="750">
        <f t="shared" si="187"/>
        <v>0</v>
      </c>
      <c r="G690" s="750">
        <f t="shared" si="188"/>
        <v>0</v>
      </c>
      <c r="H690" s="750">
        <f t="shared" si="189"/>
        <v>0</v>
      </c>
      <c r="I690" s="156"/>
      <c r="J690" s="159"/>
      <c r="K690" s="346"/>
    </row>
    <row r="691" spans="1:11" x14ac:dyDescent="0.25">
      <c r="A691" s="457">
        <f>A690+1</f>
        <v>90</v>
      </c>
      <c r="B691" s="87" t="s">
        <v>529</v>
      </c>
      <c r="C691" s="705" t="str">
        <f>C$126</f>
        <v>(Specify here)</v>
      </c>
      <c r="D691" s="750">
        <f t="shared" si="185"/>
        <v>0</v>
      </c>
      <c r="E691" s="750">
        <f t="shared" si="186"/>
        <v>0</v>
      </c>
      <c r="F691" s="750">
        <f t="shared" si="187"/>
        <v>0</v>
      </c>
      <c r="G691" s="750">
        <f t="shared" si="188"/>
        <v>0</v>
      </c>
      <c r="H691" s="750">
        <f t="shared" si="189"/>
        <v>0</v>
      </c>
      <c r="I691" s="156"/>
      <c r="J691" s="159"/>
      <c r="K691" s="346"/>
    </row>
    <row r="692" spans="1:11" x14ac:dyDescent="0.25">
      <c r="A692" s="457">
        <f>A691+1</f>
        <v>91</v>
      </c>
      <c r="B692" s="457" t="s">
        <v>530</v>
      </c>
      <c r="C692" s="548"/>
      <c r="D692" s="750">
        <f t="shared" si="185"/>
        <v>0</v>
      </c>
      <c r="E692" s="750">
        <f t="shared" si="186"/>
        <v>0</v>
      </c>
      <c r="F692" s="750">
        <f t="shared" si="187"/>
        <v>0</v>
      </c>
      <c r="G692" s="750">
        <f t="shared" si="188"/>
        <v>0</v>
      </c>
      <c r="H692" s="750">
        <f t="shared" si="189"/>
        <v>0</v>
      </c>
      <c r="I692" s="156"/>
      <c r="J692" s="159"/>
      <c r="K692" s="346"/>
    </row>
    <row r="693" spans="1:11" x14ac:dyDescent="0.25">
      <c r="A693" s="457">
        <f>A692+1</f>
        <v>92</v>
      </c>
      <c r="B693" s="457" t="s">
        <v>471</v>
      </c>
      <c r="C693" s="563"/>
      <c r="D693" s="750">
        <f t="shared" si="185"/>
        <v>0</v>
      </c>
      <c r="E693" s="750">
        <f t="shared" si="186"/>
        <v>0</v>
      </c>
      <c r="F693" s="750">
        <f t="shared" si="187"/>
        <v>0</v>
      </c>
      <c r="G693" s="750">
        <f t="shared" si="188"/>
        <v>0</v>
      </c>
      <c r="H693" s="750">
        <f t="shared" si="189"/>
        <v>0</v>
      </c>
      <c r="I693" s="156"/>
      <c r="J693" s="159"/>
      <c r="K693" s="346"/>
    </row>
    <row r="694" spans="1:11" x14ac:dyDescent="0.25">
      <c r="A694" s="457">
        <f>A693+1</f>
        <v>93</v>
      </c>
      <c r="B694" s="815" t="s">
        <v>813</v>
      </c>
      <c r="C694" s="705" t="str">
        <f>C$129</f>
        <v>(Specify here)</v>
      </c>
      <c r="D694" s="750">
        <f t="shared" si="185"/>
        <v>0</v>
      </c>
      <c r="E694" s="750">
        <f t="shared" si="186"/>
        <v>0</v>
      </c>
      <c r="F694" s="750">
        <f t="shared" si="187"/>
        <v>0</v>
      </c>
      <c r="G694" s="750">
        <f t="shared" si="188"/>
        <v>0</v>
      </c>
      <c r="H694" s="750">
        <f t="shared" si="189"/>
        <v>0</v>
      </c>
      <c r="I694" s="156"/>
      <c r="J694" s="159"/>
      <c r="K694" s="346"/>
    </row>
    <row r="695" spans="1:11" x14ac:dyDescent="0.25">
      <c r="A695" s="816" t="s">
        <v>367</v>
      </c>
      <c r="B695" s="815" t="s">
        <v>814</v>
      </c>
      <c r="C695" s="705" t="str">
        <f>C$130</f>
        <v>(Specify here)</v>
      </c>
      <c r="D695" s="750">
        <f t="shared" si="185"/>
        <v>0</v>
      </c>
      <c r="E695" s="750">
        <f t="shared" si="186"/>
        <v>0</v>
      </c>
      <c r="F695" s="750">
        <f t="shared" si="187"/>
        <v>0</v>
      </c>
      <c r="G695" s="750">
        <f t="shared" si="188"/>
        <v>0</v>
      </c>
      <c r="H695" s="750">
        <f t="shared" si="189"/>
        <v>0</v>
      </c>
      <c r="I695" s="156"/>
      <c r="J695" s="159"/>
      <c r="K695" s="346"/>
    </row>
    <row r="696" spans="1:11" x14ac:dyDescent="0.25">
      <c r="A696" s="816" t="s">
        <v>367</v>
      </c>
      <c r="B696" s="815" t="s">
        <v>815</v>
      </c>
      <c r="C696" s="705" t="str">
        <f>C$131</f>
        <v>(Specify here)</v>
      </c>
      <c r="D696" s="750">
        <f t="shared" si="185"/>
        <v>0</v>
      </c>
      <c r="E696" s="750">
        <f t="shared" si="186"/>
        <v>0</v>
      </c>
      <c r="F696" s="750">
        <f t="shared" si="187"/>
        <v>0</v>
      </c>
      <c r="G696" s="750">
        <f t="shared" si="188"/>
        <v>0</v>
      </c>
      <c r="H696" s="750">
        <f t="shared" si="189"/>
        <v>0</v>
      </c>
      <c r="I696" s="156"/>
      <c r="J696" s="159"/>
      <c r="K696" s="346"/>
    </row>
    <row r="697" spans="1:11" x14ac:dyDescent="0.25">
      <c r="A697" s="816"/>
      <c r="B697" s="457" t="s">
        <v>825</v>
      </c>
      <c r="C697" s="705" t="str">
        <f>C$132</f>
        <v>(Specify here)</v>
      </c>
      <c r="D697" s="750">
        <f t="shared" si="185"/>
        <v>0</v>
      </c>
      <c r="E697" s="750">
        <f t="shared" si="186"/>
        <v>0</v>
      </c>
      <c r="F697" s="750">
        <f t="shared" si="187"/>
        <v>0</v>
      </c>
      <c r="G697" s="750">
        <f t="shared" si="188"/>
        <v>0</v>
      </c>
      <c r="H697" s="750">
        <f t="shared" si="189"/>
        <v>0</v>
      </c>
      <c r="I697" s="156"/>
      <c r="J697" s="159"/>
      <c r="K697" s="346"/>
    </row>
    <row r="698" spans="1:11" x14ac:dyDescent="0.25">
      <c r="A698" s="816"/>
      <c r="B698" s="457" t="s">
        <v>826</v>
      </c>
      <c r="C698" s="705" t="str">
        <f>C$133</f>
        <v>(Specify here)</v>
      </c>
      <c r="D698" s="750">
        <f t="shared" si="185"/>
        <v>0</v>
      </c>
      <c r="E698" s="750">
        <f t="shared" si="186"/>
        <v>0</v>
      </c>
      <c r="F698" s="750">
        <f t="shared" si="187"/>
        <v>0</v>
      </c>
      <c r="G698" s="750">
        <f t="shared" si="188"/>
        <v>0</v>
      </c>
      <c r="H698" s="750">
        <f t="shared" si="189"/>
        <v>0</v>
      </c>
      <c r="I698" s="156"/>
      <c r="J698" s="159"/>
      <c r="K698" s="346"/>
    </row>
    <row r="699" spans="1:11" x14ac:dyDescent="0.25">
      <c r="A699" s="800"/>
      <c r="B699" s="801" t="s">
        <v>531</v>
      </c>
      <c r="C699" s="591"/>
      <c r="D699" s="752"/>
      <c r="E699" s="752"/>
      <c r="F699" s="752"/>
      <c r="G699" s="752"/>
      <c r="H699" s="752"/>
      <c r="I699" s="156"/>
      <c r="J699" s="159"/>
      <c r="K699" s="346"/>
    </row>
    <row r="700" spans="1:11" x14ac:dyDescent="0.25">
      <c r="A700" s="457">
        <v>94</v>
      </c>
      <c r="B700" s="457" t="s">
        <v>627</v>
      </c>
      <c r="C700" s="548"/>
      <c r="D700" s="750">
        <f t="shared" ref="D700:D707" si="190">IF(ISERR(ROUND((D$598/D$1516)*D1467,0)),0,ROUND((D$598/D$1516)*D1467,0))</f>
        <v>0</v>
      </c>
      <c r="E700" s="750">
        <f t="shared" ref="E700:E707" si="191">IF(ISERR(ROUND((E$599/E$1516)*E1467,0)),0,ROUND((E$599/E$1516)*E1467,0))</f>
        <v>0</v>
      </c>
      <c r="F700" s="750">
        <f t="shared" ref="F700:F707" si="192">IF(ISERR(ROUND((F$600/F$1516)*F1467,0)),0,ROUND((F$600/F$1516)*F1467,0))</f>
        <v>0</v>
      </c>
      <c r="G700" s="750">
        <f t="shared" ref="G700:G707" si="193">IF(ISERR(ROUND((G$601/G$1516)*G1467,0)),0,ROUND((G$601/G$1516)*G1467,0))</f>
        <v>0</v>
      </c>
      <c r="H700" s="750">
        <f t="shared" ref="H700:H707" si="194">SUM(D700:G700)+SUM(D513:I513)+SUM(D324:J324)+SUM(D135:J135)</f>
        <v>0</v>
      </c>
      <c r="I700" s="156"/>
      <c r="J700" s="159"/>
      <c r="K700" s="346"/>
    </row>
    <row r="701" spans="1:11" x14ac:dyDescent="0.25">
      <c r="A701" s="457">
        <f>A700+1</f>
        <v>95</v>
      </c>
      <c r="B701" s="457" t="s">
        <v>532</v>
      </c>
      <c r="C701" s="548"/>
      <c r="D701" s="750">
        <f t="shared" si="190"/>
        <v>0</v>
      </c>
      <c r="E701" s="750">
        <f t="shared" si="191"/>
        <v>0</v>
      </c>
      <c r="F701" s="750">
        <f t="shared" si="192"/>
        <v>0</v>
      </c>
      <c r="G701" s="750">
        <f t="shared" si="193"/>
        <v>0</v>
      </c>
      <c r="H701" s="750">
        <f t="shared" si="194"/>
        <v>0</v>
      </c>
      <c r="I701" s="156"/>
      <c r="J701" s="159"/>
      <c r="K701" s="346"/>
    </row>
    <row r="702" spans="1:11" x14ac:dyDescent="0.25">
      <c r="A702" s="457">
        <f t="shared" ref="A702:A707" si="195">A701+1</f>
        <v>96</v>
      </c>
      <c r="B702" s="457" t="s">
        <v>533</v>
      </c>
      <c r="C702" s="548"/>
      <c r="D702" s="750">
        <f t="shared" si="190"/>
        <v>0</v>
      </c>
      <c r="E702" s="750">
        <f t="shared" si="191"/>
        <v>0</v>
      </c>
      <c r="F702" s="750">
        <f t="shared" si="192"/>
        <v>0</v>
      </c>
      <c r="G702" s="750">
        <f t="shared" si="193"/>
        <v>0</v>
      </c>
      <c r="H702" s="750">
        <f t="shared" si="194"/>
        <v>0</v>
      </c>
      <c r="I702" s="156"/>
      <c r="J702" s="159"/>
      <c r="K702" s="346"/>
    </row>
    <row r="703" spans="1:11" x14ac:dyDescent="0.25">
      <c r="A703" s="457">
        <f t="shared" si="195"/>
        <v>97</v>
      </c>
      <c r="B703" s="457" t="s">
        <v>534</v>
      </c>
      <c r="C703" s="563"/>
      <c r="D703" s="750">
        <f t="shared" si="190"/>
        <v>0</v>
      </c>
      <c r="E703" s="750">
        <f t="shared" si="191"/>
        <v>0</v>
      </c>
      <c r="F703" s="750">
        <f t="shared" si="192"/>
        <v>0</v>
      </c>
      <c r="G703" s="750">
        <f t="shared" si="193"/>
        <v>0</v>
      </c>
      <c r="H703" s="750">
        <f t="shared" si="194"/>
        <v>0</v>
      </c>
      <c r="I703" s="156"/>
      <c r="J703" s="159"/>
      <c r="K703" s="346"/>
    </row>
    <row r="704" spans="1:11" x14ac:dyDescent="0.25">
      <c r="A704" s="457">
        <f t="shared" si="195"/>
        <v>98</v>
      </c>
      <c r="B704" s="457" t="s">
        <v>816</v>
      </c>
      <c r="C704" s="705" t="str">
        <f>C$139</f>
        <v>(Specify here)</v>
      </c>
      <c r="D704" s="750">
        <f t="shared" si="190"/>
        <v>0</v>
      </c>
      <c r="E704" s="750">
        <f t="shared" si="191"/>
        <v>0</v>
      </c>
      <c r="F704" s="750">
        <f t="shared" si="192"/>
        <v>0</v>
      </c>
      <c r="G704" s="750">
        <f t="shared" si="193"/>
        <v>0</v>
      </c>
      <c r="H704" s="750">
        <f t="shared" si="194"/>
        <v>0</v>
      </c>
      <c r="I704" s="156"/>
      <c r="J704" s="159"/>
      <c r="K704" s="346"/>
    </row>
    <row r="705" spans="1:11" x14ac:dyDescent="0.25">
      <c r="A705" s="457">
        <f t="shared" si="195"/>
        <v>99</v>
      </c>
      <c r="B705" s="457" t="s">
        <v>817</v>
      </c>
      <c r="C705" s="705" t="str">
        <f>C$140</f>
        <v>(Specify here)</v>
      </c>
      <c r="D705" s="750">
        <f t="shared" si="190"/>
        <v>0</v>
      </c>
      <c r="E705" s="750">
        <f t="shared" si="191"/>
        <v>0</v>
      </c>
      <c r="F705" s="750">
        <f t="shared" si="192"/>
        <v>0</v>
      </c>
      <c r="G705" s="750">
        <f t="shared" si="193"/>
        <v>0</v>
      </c>
      <c r="H705" s="750">
        <f t="shared" si="194"/>
        <v>0</v>
      </c>
      <c r="I705" s="156"/>
      <c r="J705" s="159"/>
      <c r="K705" s="346"/>
    </row>
    <row r="706" spans="1:11" x14ac:dyDescent="0.25">
      <c r="A706" s="457">
        <f t="shared" si="195"/>
        <v>100</v>
      </c>
      <c r="B706" s="457" t="s">
        <v>821</v>
      </c>
      <c r="C706" s="564"/>
      <c r="D706" s="750">
        <f t="shared" si="190"/>
        <v>0</v>
      </c>
      <c r="E706" s="750">
        <f t="shared" si="191"/>
        <v>0</v>
      </c>
      <c r="F706" s="750">
        <f t="shared" si="192"/>
        <v>0</v>
      </c>
      <c r="G706" s="750">
        <f t="shared" si="193"/>
        <v>0</v>
      </c>
      <c r="H706" s="750">
        <f t="shared" si="194"/>
        <v>0</v>
      </c>
      <c r="I706" s="156"/>
      <c r="J706" s="159"/>
      <c r="K706" s="346"/>
    </row>
    <row r="707" spans="1:11" x14ac:dyDescent="0.25">
      <c r="A707" s="457">
        <f t="shared" si="195"/>
        <v>101</v>
      </c>
      <c r="B707" s="815" t="s">
        <v>758</v>
      </c>
      <c r="C707" s="547"/>
      <c r="D707" s="750">
        <f t="shared" si="190"/>
        <v>0</v>
      </c>
      <c r="E707" s="750">
        <f t="shared" si="191"/>
        <v>0</v>
      </c>
      <c r="F707" s="750">
        <f t="shared" si="192"/>
        <v>0</v>
      </c>
      <c r="G707" s="750">
        <f t="shared" si="193"/>
        <v>0</v>
      </c>
      <c r="H707" s="750">
        <f t="shared" si="194"/>
        <v>0</v>
      </c>
      <c r="I707" s="156"/>
      <c r="J707" s="159"/>
      <c r="K707" s="346"/>
    </row>
    <row r="708" spans="1:11" x14ac:dyDescent="0.25">
      <c r="A708" s="806"/>
      <c r="B708" s="806" t="s">
        <v>823</v>
      </c>
      <c r="C708" s="590"/>
      <c r="D708" s="752">
        <f>SUM(D599:D602)+D622+SUM(D624:D631)+SUM(D645:D676)+SUM(D689:D707)</f>
        <v>0</v>
      </c>
      <c r="E708" s="752">
        <f>SUM(E600:E602)+E622+SUM(E624:E631)+SUM(E645:E676)+SUM(E689:E707)</f>
        <v>0</v>
      </c>
      <c r="F708" s="752">
        <f>SUM(F601:F602)+F622+SUM(F624:F631)+SUM(F645:F676)+SUM(F689:F707)</f>
        <v>0</v>
      </c>
      <c r="G708" s="752">
        <f>+G622+SUM(G624:G631)+SUM(G645:G676)+SUM(G689:G707)</f>
        <v>0</v>
      </c>
      <c r="H708" s="761">
        <f>H622+SUM(H624:H631)+SUM(H645:H676)+SUM(H689:H707)</f>
        <v>0</v>
      </c>
      <c r="I708" s="156"/>
      <c r="J708" s="159"/>
      <c r="K708" s="346"/>
    </row>
    <row r="709" spans="1:11" x14ac:dyDescent="0.25">
      <c r="A709" s="827"/>
      <c r="B709" s="827"/>
      <c r="C709" s="164"/>
      <c r="D709" s="164"/>
      <c r="E709" s="164"/>
      <c r="F709" s="164"/>
      <c r="G709" s="164"/>
      <c r="H709" s="164"/>
      <c r="I709" s="164"/>
      <c r="J709" s="351"/>
      <c r="K709" s="154"/>
    </row>
    <row r="710" spans="1:11" x14ac:dyDescent="0.25">
      <c r="K710" s="154"/>
    </row>
    <row r="711" spans="1:11" x14ac:dyDescent="0.25">
      <c r="A711" s="828" t="s">
        <v>422</v>
      </c>
      <c r="K711" s="154"/>
    </row>
    <row r="712" spans="1:11" ht="15.6" x14ac:dyDescent="0.3">
      <c r="A712" s="819" t="s">
        <v>663</v>
      </c>
      <c r="B712" s="820"/>
      <c r="C712" s="620"/>
      <c r="D712" s="621"/>
      <c r="E712" s="620"/>
      <c r="F712" s="620"/>
      <c r="G712" s="620"/>
      <c r="H712" s="620"/>
      <c r="I712" s="618" t="s">
        <v>664</v>
      </c>
      <c r="K712" s="154"/>
    </row>
    <row r="713" spans="1:11" ht="15.6" x14ac:dyDescent="0.3">
      <c r="A713" s="819"/>
      <c r="B713" s="819"/>
      <c r="C713" s="155"/>
      <c r="D713" s="155"/>
      <c r="E713" s="155"/>
      <c r="F713" s="155"/>
      <c r="G713" s="155"/>
      <c r="H713" s="155"/>
      <c r="I713" s="619" t="s">
        <v>20</v>
      </c>
      <c r="K713" s="154"/>
    </row>
    <row r="714" spans="1:11" x14ac:dyDescent="0.25">
      <c r="K714" s="154"/>
    </row>
    <row r="715" spans="1:11" x14ac:dyDescent="0.25">
      <c r="A715" s="821" t="s">
        <v>363</v>
      </c>
      <c r="E715" s="153" t="s">
        <v>451</v>
      </c>
      <c r="H715" s="153" t="s">
        <v>365</v>
      </c>
      <c r="K715" s="154"/>
    </row>
    <row r="716" spans="1:11" x14ac:dyDescent="0.25">
      <c r="B716" s="821" t="str">
        <f>'1_1A'!$B$7</f>
        <v>Enter Hospital Name Here</v>
      </c>
      <c r="F716" s="153" t="str">
        <f>'1_1A'!$H$7</f>
        <v>Enter Provider Number Here</v>
      </c>
      <c r="I716" s="323" t="str">
        <f>'1_1A'!$P$7</f>
        <v>Enter FYE Here</v>
      </c>
      <c r="J716" s="323"/>
      <c r="K716" s="154"/>
    </row>
    <row r="717" spans="1:11" x14ac:dyDescent="0.25">
      <c r="K717" s="154"/>
    </row>
    <row r="718" spans="1:11" x14ac:dyDescent="0.25">
      <c r="A718" s="823"/>
      <c r="B718" s="823"/>
      <c r="C718" s="157"/>
      <c r="D718" s="158" t="s">
        <v>367</v>
      </c>
      <c r="E718" s="158" t="s">
        <v>7</v>
      </c>
      <c r="F718" s="158" t="s">
        <v>8</v>
      </c>
      <c r="G718" s="158" t="s">
        <v>9</v>
      </c>
      <c r="H718" s="158" t="s">
        <v>367</v>
      </c>
      <c r="I718" s="158" t="s">
        <v>367</v>
      </c>
      <c r="J718" s="161" t="s">
        <v>367</v>
      </c>
      <c r="K718" s="346"/>
    </row>
    <row r="719" spans="1:11" x14ac:dyDescent="0.25">
      <c r="A719" s="825"/>
      <c r="B719" s="824" t="s">
        <v>484</v>
      </c>
      <c r="C719" s="160"/>
      <c r="D719" s="161" t="s">
        <v>686</v>
      </c>
      <c r="E719" s="161" t="s">
        <v>10</v>
      </c>
      <c r="F719" s="161" t="s">
        <v>11</v>
      </c>
      <c r="G719" s="161" t="s">
        <v>12</v>
      </c>
      <c r="H719" s="161" t="s">
        <v>379</v>
      </c>
      <c r="I719" s="161" t="s">
        <v>367</v>
      </c>
      <c r="J719" s="161" t="s">
        <v>367</v>
      </c>
      <c r="K719" s="346"/>
    </row>
    <row r="720" spans="1:11" x14ac:dyDescent="0.25">
      <c r="A720" s="825"/>
      <c r="B720" s="825"/>
      <c r="D720" s="161" t="s">
        <v>13</v>
      </c>
      <c r="E720" s="161" t="s">
        <v>14</v>
      </c>
      <c r="F720" s="161" t="s">
        <v>15</v>
      </c>
      <c r="G720" s="161" t="s">
        <v>516</v>
      </c>
      <c r="H720" s="161" t="s">
        <v>367</v>
      </c>
      <c r="I720" s="161" t="s">
        <v>367</v>
      </c>
      <c r="J720" s="161" t="s">
        <v>367</v>
      </c>
      <c r="K720" s="346"/>
    </row>
    <row r="721" spans="1:11" x14ac:dyDescent="0.25">
      <c r="A721" s="825"/>
      <c r="B721" s="825"/>
      <c r="C721" s="154"/>
      <c r="D721" s="161">
        <v>20</v>
      </c>
      <c r="E721" s="161">
        <v>21</v>
      </c>
      <c r="F721" s="161">
        <v>22</v>
      </c>
      <c r="G721" s="161">
        <v>23</v>
      </c>
      <c r="H721" s="161">
        <v>24</v>
      </c>
      <c r="I721" s="161" t="s">
        <v>367</v>
      </c>
      <c r="J721" s="161" t="s">
        <v>367</v>
      </c>
      <c r="K721" s="346"/>
    </row>
    <row r="722" spans="1:11" x14ac:dyDescent="0.25">
      <c r="A722" s="806"/>
      <c r="B722" s="806" t="s">
        <v>536</v>
      </c>
      <c r="C722" s="593"/>
      <c r="D722" s="603"/>
      <c r="E722" s="603"/>
      <c r="F722" s="603"/>
      <c r="G722" s="603"/>
      <c r="H722" s="603"/>
      <c r="I722" s="156"/>
      <c r="J722" s="159"/>
      <c r="K722" s="346"/>
    </row>
    <row r="723" spans="1:11" x14ac:dyDescent="0.25">
      <c r="A723" s="457">
        <v>105</v>
      </c>
      <c r="B723" s="457" t="s">
        <v>537</v>
      </c>
      <c r="C723" s="548"/>
      <c r="D723" s="750">
        <f t="shared" ref="D723:D735" si="196">IF(ISERR(ROUND((D$598/D$1516)*D1491,0)),0,ROUND((D$598/D$1516)*D1491,0))</f>
        <v>0</v>
      </c>
      <c r="E723" s="750">
        <f t="shared" ref="E723:E735" si="197">IF(ISERR(ROUND((E$599/E$1516)*E1491,0)),0,ROUND((E$599/E$1516)*E1491,0))</f>
        <v>0</v>
      </c>
      <c r="F723" s="750">
        <f t="shared" ref="F723:F735" si="198">IF(ISERR(ROUND((F$600/F$1516)*F1491,0)),0,ROUND((F$600/F$1516)*F1491,0))</f>
        <v>0</v>
      </c>
      <c r="G723" s="750">
        <f t="shared" ref="G723:G735" si="199">IF(ISERR(ROUND((G$601/G$1516)*G1491,0)),0,ROUND((G$601/G$1516)*G1491,0))</f>
        <v>0</v>
      </c>
      <c r="H723" s="762">
        <f t="shared" ref="H723:H735" si="200">SUM(D723:G723)+SUM(D536:I536)+SUM(D348:J348)+SUM(D159:J159)</f>
        <v>0</v>
      </c>
      <c r="I723" s="156"/>
      <c r="J723" s="159"/>
      <c r="K723" s="346"/>
    </row>
    <row r="724" spans="1:11" x14ac:dyDescent="0.25">
      <c r="A724" s="457">
        <f t="shared" ref="A724:A735" si="201">A723+1</f>
        <v>106</v>
      </c>
      <c r="B724" s="457" t="s">
        <v>539</v>
      </c>
      <c r="C724" s="548"/>
      <c r="D724" s="750">
        <f t="shared" si="196"/>
        <v>0</v>
      </c>
      <c r="E724" s="750">
        <f t="shared" si="197"/>
        <v>0</v>
      </c>
      <c r="F724" s="750">
        <f t="shared" si="198"/>
        <v>0</v>
      </c>
      <c r="G724" s="750">
        <f t="shared" si="199"/>
        <v>0</v>
      </c>
      <c r="H724" s="750">
        <f t="shared" si="200"/>
        <v>0</v>
      </c>
      <c r="I724" s="156"/>
      <c r="J724" s="159"/>
      <c r="K724" s="346"/>
    </row>
    <row r="725" spans="1:11" x14ac:dyDescent="0.25">
      <c r="A725" s="457">
        <f t="shared" si="201"/>
        <v>107</v>
      </c>
      <c r="B725" s="457" t="s">
        <v>538</v>
      </c>
      <c r="C725" s="548"/>
      <c r="D725" s="750">
        <f t="shared" si="196"/>
        <v>0</v>
      </c>
      <c r="E725" s="750">
        <f t="shared" si="197"/>
        <v>0</v>
      </c>
      <c r="F725" s="750">
        <f t="shared" si="198"/>
        <v>0</v>
      </c>
      <c r="G725" s="750">
        <f t="shared" si="199"/>
        <v>0</v>
      </c>
      <c r="H725" s="750">
        <f t="shared" si="200"/>
        <v>0</v>
      </c>
      <c r="I725" s="156"/>
      <c r="J725" s="159"/>
      <c r="K725" s="346"/>
    </row>
    <row r="726" spans="1:11" x14ac:dyDescent="0.25">
      <c r="A726" s="457">
        <f t="shared" si="201"/>
        <v>108</v>
      </c>
      <c r="B726" s="815" t="s">
        <v>759</v>
      </c>
      <c r="C726" s="547"/>
      <c r="D726" s="750">
        <f t="shared" si="196"/>
        <v>0</v>
      </c>
      <c r="E726" s="750">
        <f t="shared" si="197"/>
        <v>0</v>
      </c>
      <c r="F726" s="750">
        <f t="shared" si="198"/>
        <v>0</v>
      </c>
      <c r="G726" s="750">
        <f t="shared" si="199"/>
        <v>0</v>
      </c>
      <c r="H726" s="750">
        <f t="shared" si="200"/>
        <v>0</v>
      </c>
      <c r="I726" s="156"/>
      <c r="J726" s="159"/>
      <c r="K726" s="346"/>
    </row>
    <row r="727" spans="1:11" x14ac:dyDescent="0.25">
      <c r="A727" s="457">
        <f t="shared" si="201"/>
        <v>109</v>
      </c>
      <c r="B727" s="815" t="s">
        <v>760</v>
      </c>
      <c r="C727" s="547"/>
      <c r="D727" s="750">
        <f t="shared" si="196"/>
        <v>0</v>
      </c>
      <c r="E727" s="750">
        <f t="shared" si="197"/>
        <v>0</v>
      </c>
      <c r="F727" s="750">
        <f t="shared" si="198"/>
        <v>0</v>
      </c>
      <c r="G727" s="750">
        <f t="shared" si="199"/>
        <v>0</v>
      </c>
      <c r="H727" s="750">
        <f t="shared" si="200"/>
        <v>0</v>
      </c>
      <c r="I727" s="156"/>
      <c r="J727" s="159"/>
      <c r="K727" s="346"/>
    </row>
    <row r="728" spans="1:11" x14ac:dyDescent="0.25">
      <c r="A728" s="457">
        <f t="shared" si="201"/>
        <v>110</v>
      </c>
      <c r="B728" s="815" t="s">
        <v>761</v>
      </c>
      <c r="C728" s="547"/>
      <c r="D728" s="750">
        <f t="shared" si="196"/>
        <v>0</v>
      </c>
      <c r="E728" s="750">
        <f t="shared" si="197"/>
        <v>0</v>
      </c>
      <c r="F728" s="750">
        <f t="shared" si="198"/>
        <v>0</v>
      </c>
      <c r="G728" s="750">
        <f t="shared" si="199"/>
        <v>0</v>
      </c>
      <c r="H728" s="750">
        <f t="shared" si="200"/>
        <v>0</v>
      </c>
      <c r="I728" s="156"/>
      <c r="J728" s="159"/>
      <c r="K728" s="346"/>
    </row>
    <row r="729" spans="1:11" x14ac:dyDescent="0.25">
      <c r="A729" s="457">
        <f t="shared" si="201"/>
        <v>111</v>
      </c>
      <c r="B729" s="815" t="s">
        <v>762</v>
      </c>
      <c r="C729" s="547"/>
      <c r="D729" s="750">
        <f t="shared" si="196"/>
        <v>0</v>
      </c>
      <c r="E729" s="750">
        <f t="shared" si="197"/>
        <v>0</v>
      </c>
      <c r="F729" s="750">
        <f t="shared" si="198"/>
        <v>0</v>
      </c>
      <c r="G729" s="750">
        <f t="shared" si="199"/>
        <v>0</v>
      </c>
      <c r="H729" s="750">
        <f t="shared" si="200"/>
        <v>0</v>
      </c>
      <c r="I729" s="156"/>
      <c r="J729" s="159"/>
      <c r="K729" s="346"/>
    </row>
    <row r="730" spans="1:11" x14ac:dyDescent="0.25">
      <c r="A730" s="457">
        <f t="shared" si="201"/>
        <v>112</v>
      </c>
      <c r="B730" s="457" t="s">
        <v>824</v>
      </c>
      <c r="C730" s="705" t="str">
        <f>C$166</f>
        <v>(Specify here)</v>
      </c>
      <c r="D730" s="750">
        <f t="shared" si="196"/>
        <v>0</v>
      </c>
      <c r="E730" s="750">
        <f t="shared" si="197"/>
        <v>0</v>
      </c>
      <c r="F730" s="750">
        <f t="shared" si="198"/>
        <v>0</v>
      </c>
      <c r="G730" s="750">
        <f t="shared" si="199"/>
        <v>0</v>
      </c>
      <c r="H730" s="750">
        <f t="shared" si="200"/>
        <v>0</v>
      </c>
      <c r="I730" s="156"/>
      <c r="J730" s="159"/>
      <c r="K730" s="346"/>
    </row>
    <row r="731" spans="1:11" x14ac:dyDescent="0.25">
      <c r="A731" s="457">
        <f t="shared" si="201"/>
        <v>113</v>
      </c>
      <c r="B731" s="457" t="s">
        <v>540</v>
      </c>
      <c r="C731" s="548"/>
      <c r="D731" s="750">
        <f t="shared" si="196"/>
        <v>0</v>
      </c>
      <c r="E731" s="750">
        <f t="shared" si="197"/>
        <v>0</v>
      </c>
      <c r="F731" s="750">
        <f t="shared" si="198"/>
        <v>0</v>
      </c>
      <c r="G731" s="750">
        <f t="shared" si="199"/>
        <v>0</v>
      </c>
      <c r="H731" s="750">
        <f t="shared" si="200"/>
        <v>0</v>
      </c>
      <c r="I731" s="156"/>
      <c r="J731" s="159"/>
      <c r="K731" s="346"/>
    </row>
    <row r="732" spans="1:11" x14ac:dyDescent="0.25">
      <c r="A732" s="457">
        <f t="shared" si="201"/>
        <v>114</v>
      </c>
      <c r="B732" s="457" t="s">
        <v>629</v>
      </c>
      <c r="C732" s="548"/>
      <c r="D732" s="750">
        <f t="shared" si="196"/>
        <v>0</v>
      </c>
      <c r="E732" s="750">
        <f t="shared" si="197"/>
        <v>0</v>
      </c>
      <c r="F732" s="750">
        <f t="shared" si="198"/>
        <v>0</v>
      </c>
      <c r="G732" s="750">
        <f t="shared" si="199"/>
        <v>0</v>
      </c>
      <c r="H732" s="750">
        <f t="shared" si="200"/>
        <v>0</v>
      </c>
      <c r="I732" s="156"/>
      <c r="J732" s="159"/>
      <c r="K732" s="346"/>
    </row>
    <row r="733" spans="1:11" x14ac:dyDescent="0.25">
      <c r="A733" s="457">
        <f t="shared" si="201"/>
        <v>115</v>
      </c>
      <c r="B733" s="87" t="s">
        <v>890</v>
      </c>
      <c r="C733" s="547"/>
      <c r="D733" s="750">
        <f t="shared" si="196"/>
        <v>0</v>
      </c>
      <c r="E733" s="750">
        <f t="shared" si="197"/>
        <v>0</v>
      </c>
      <c r="F733" s="750">
        <f t="shared" si="198"/>
        <v>0</v>
      </c>
      <c r="G733" s="750">
        <f t="shared" si="199"/>
        <v>0</v>
      </c>
      <c r="H733" s="750">
        <f t="shared" si="200"/>
        <v>0</v>
      </c>
      <c r="I733" s="156"/>
      <c r="J733" s="159"/>
      <c r="K733" s="346"/>
    </row>
    <row r="734" spans="1:11" x14ac:dyDescent="0.25">
      <c r="A734" s="457">
        <f t="shared" si="201"/>
        <v>116</v>
      </c>
      <c r="B734" s="457" t="s">
        <v>541</v>
      </c>
      <c r="C734" s="548"/>
      <c r="D734" s="750">
        <f t="shared" si="196"/>
        <v>0</v>
      </c>
      <c r="E734" s="750">
        <f t="shared" si="197"/>
        <v>0</v>
      </c>
      <c r="F734" s="750">
        <f t="shared" si="198"/>
        <v>0</v>
      </c>
      <c r="G734" s="750">
        <f t="shared" si="199"/>
        <v>0</v>
      </c>
      <c r="H734" s="750">
        <f t="shared" si="200"/>
        <v>0</v>
      </c>
      <c r="I734" s="156"/>
      <c r="J734" s="159"/>
      <c r="K734" s="346"/>
    </row>
    <row r="735" spans="1:11" x14ac:dyDescent="0.25">
      <c r="A735" s="457">
        <f t="shared" si="201"/>
        <v>117</v>
      </c>
      <c r="B735" s="457" t="s">
        <v>866</v>
      </c>
      <c r="C735" s="705" t="str">
        <f>C$171</f>
        <v>(Specify here)</v>
      </c>
      <c r="D735" s="750">
        <f t="shared" si="196"/>
        <v>0</v>
      </c>
      <c r="E735" s="750">
        <f t="shared" si="197"/>
        <v>0</v>
      </c>
      <c r="F735" s="750">
        <f t="shared" si="198"/>
        <v>0</v>
      </c>
      <c r="G735" s="750">
        <f t="shared" si="199"/>
        <v>0</v>
      </c>
      <c r="H735" s="750">
        <f t="shared" si="200"/>
        <v>0</v>
      </c>
      <c r="I735" s="156"/>
      <c r="J735" s="159"/>
      <c r="K735" s="346"/>
    </row>
    <row r="736" spans="1:11" x14ac:dyDescent="0.25">
      <c r="A736" s="801"/>
      <c r="B736" s="801" t="s">
        <v>805</v>
      </c>
      <c r="C736" s="587"/>
      <c r="D736" s="752">
        <f>D708+SUM(D723:D735)</f>
        <v>0</v>
      </c>
      <c r="E736" s="752">
        <f>E708+SUM(E723:E735)</f>
        <v>0</v>
      </c>
      <c r="F736" s="752">
        <f>F708+SUM(F723:F735)</f>
        <v>0</v>
      </c>
      <c r="G736" s="752">
        <f>G708+SUM(G723:G735)</f>
        <v>0</v>
      </c>
      <c r="H736" s="761">
        <f>H708+SUM(H723:H735)</f>
        <v>0</v>
      </c>
      <c r="I736" s="156"/>
      <c r="J736" s="159"/>
      <c r="K736" s="346"/>
    </row>
    <row r="737" spans="1:12" x14ac:dyDescent="0.25">
      <c r="A737" s="800"/>
      <c r="B737" s="586" t="s">
        <v>911</v>
      </c>
      <c r="C737" s="587"/>
      <c r="D737" s="752">
        <f t="shared" ref="D737:D747" si="202">IF(ISERR(ROUND((D$598/D$1516)*D1505,0)),0,ROUND((D$598/D$1516)*D1505,0))</f>
        <v>0</v>
      </c>
      <c r="E737" s="752">
        <f t="shared" ref="E737:E747" si="203">IF(ISERR(ROUND((E$599/E$1516)*E1505,0)),0,ROUND((E$599/E$1516)*E1505,0))</f>
        <v>0</v>
      </c>
      <c r="F737" s="752">
        <f t="shared" ref="F737:F747" si="204">IF(ISERR(ROUND((F$600/F$1516)*F1505,0)),0,ROUND((F$600/F$1516)*F1505,0))</f>
        <v>0</v>
      </c>
      <c r="G737" s="752">
        <f t="shared" ref="G737:G747" si="205">IF(ISERR(ROUND((G$601/G$1516)*G1505,0)),0,ROUND((G$601/G$1516)*G1505,0))</f>
        <v>0</v>
      </c>
      <c r="H737" s="752">
        <f>SUM(D737:G737)+SUM(D550:I550)+SUM(D362:J362)+SUM(D173:J173)</f>
        <v>0</v>
      </c>
      <c r="I737" s="156"/>
      <c r="J737" s="159"/>
      <c r="K737" s="346"/>
    </row>
    <row r="738" spans="1:12" x14ac:dyDescent="0.25">
      <c r="A738" s="457">
        <v>190</v>
      </c>
      <c r="B738" s="457" t="s">
        <v>542</v>
      </c>
      <c r="C738" s="548"/>
      <c r="D738" s="750">
        <f t="shared" si="202"/>
        <v>0</v>
      </c>
      <c r="E738" s="750">
        <f t="shared" si="203"/>
        <v>0</v>
      </c>
      <c r="F738" s="750">
        <f t="shared" si="204"/>
        <v>0</v>
      </c>
      <c r="G738" s="750">
        <f t="shared" si="205"/>
        <v>0</v>
      </c>
      <c r="H738" s="750">
        <f>SUM(D738:G738)+SUM(D551:I551)+SUM(D363:J363)+SUM(D174:J174)</f>
        <v>0</v>
      </c>
      <c r="I738" s="156"/>
      <c r="J738" s="159"/>
      <c r="K738" s="346"/>
    </row>
    <row r="739" spans="1:12" x14ac:dyDescent="0.25">
      <c r="A739" s="457">
        <v>191</v>
      </c>
      <c r="B739" s="802" t="s">
        <v>133</v>
      </c>
      <c r="C739" s="546"/>
      <c r="D739" s="750">
        <f t="shared" si="202"/>
        <v>0</v>
      </c>
      <c r="E739" s="750">
        <f t="shared" si="203"/>
        <v>0</v>
      </c>
      <c r="F739" s="750">
        <f t="shared" si="204"/>
        <v>0</v>
      </c>
      <c r="G739" s="750">
        <f t="shared" si="205"/>
        <v>0</v>
      </c>
      <c r="H739" s="750">
        <f t="shared" ref="H739:H747" si="206">SUM(D739:G739)+SUM(D552:I552)+SUM(D364:J364)+SUM(D175:J175)</f>
        <v>0</v>
      </c>
      <c r="I739" s="156"/>
      <c r="J739" s="159"/>
      <c r="K739" s="346"/>
    </row>
    <row r="740" spans="1:12" x14ac:dyDescent="0.25">
      <c r="A740" s="457">
        <v>192</v>
      </c>
      <c r="B740" s="802" t="s">
        <v>134</v>
      </c>
      <c r="C740" s="546"/>
      <c r="D740" s="750">
        <f t="shared" si="202"/>
        <v>0</v>
      </c>
      <c r="E740" s="750">
        <f t="shared" si="203"/>
        <v>0</v>
      </c>
      <c r="F740" s="750">
        <f t="shared" si="204"/>
        <v>0</v>
      </c>
      <c r="G740" s="750">
        <f t="shared" si="205"/>
        <v>0</v>
      </c>
      <c r="H740" s="750">
        <f t="shared" si="206"/>
        <v>0</v>
      </c>
      <c r="I740" s="156"/>
      <c r="J740" s="159"/>
      <c r="K740" s="346"/>
    </row>
    <row r="741" spans="1:12" x14ac:dyDescent="0.25">
      <c r="A741" s="457">
        <v>193</v>
      </c>
      <c r="B741" s="802" t="s">
        <v>135</v>
      </c>
      <c r="C741" s="546"/>
      <c r="D741" s="750">
        <f t="shared" si="202"/>
        <v>0</v>
      </c>
      <c r="E741" s="750">
        <f t="shared" si="203"/>
        <v>0</v>
      </c>
      <c r="F741" s="750">
        <f t="shared" si="204"/>
        <v>0</v>
      </c>
      <c r="G741" s="750">
        <f t="shared" si="205"/>
        <v>0</v>
      </c>
      <c r="H741" s="750">
        <f t="shared" si="206"/>
        <v>0</v>
      </c>
      <c r="I741" s="156"/>
      <c r="J741" s="159"/>
      <c r="K741" s="346"/>
    </row>
    <row r="742" spans="1:12" x14ac:dyDescent="0.25">
      <c r="A742" s="457">
        <v>194</v>
      </c>
      <c r="B742" s="457" t="s">
        <v>820</v>
      </c>
      <c r="C742" s="546"/>
      <c r="D742" s="750">
        <f t="shared" si="202"/>
        <v>0</v>
      </c>
      <c r="E742" s="750">
        <f t="shared" si="203"/>
        <v>0</v>
      </c>
      <c r="F742" s="750">
        <f t="shared" si="204"/>
        <v>0</v>
      </c>
      <c r="G742" s="750">
        <f t="shared" si="205"/>
        <v>0</v>
      </c>
      <c r="H742" s="750">
        <f t="shared" si="206"/>
        <v>0</v>
      </c>
      <c r="I742" s="156"/>
      <c r="J742" s="159"/>
      <c r="K742" s="346"/>
    </row>
    <row r="743" spans="1:12" x14ac:dyDescent="0.25">
      <c r="A743" s="457"/>
      <c r="B743" s="802" t="s">
        <v>772</v>
      </c>
      <c r="C743" s="705" t="str">
        <f>C$179</f>
        <v>(Specify here)</v>
      </c>
      <c r="D743" s="750">
        <f t="shared" si="202"/>
        <v>0</v>
      </c>
      <c r="E743" s="750">
        <f t="shared" si="203"/>
        <v>0</v>
      </c>
      <c r="F743" s="750">
        <f t="shared" si="204"/>
        <v>0</v>
      </c>
      <c r="G743" s="750">
        <f t="shared" si="205"/>
        <v>0</v>
      </c>
      <c r="H743" s="750">
        <f t="shared" si="206"/>
        <v>0</v>
      </c>
      <c r="I743" s="156"/>
      <c r="J743" s="159"/>
      <c r="K743" s="346"/>
    </row>
    <row r="744" spans="1:12" x14ac:dyDescent="0.25">
      <c r="A744" s="813"/>
      <c r="B744" s="802" t="s">
        <v>773</v>
      </c>
      <c r="C744" s="705" t="str">
        <f>C$180</f>
        <v>(Specify here)</v>
      </c>
      <c r="D744" s="750">
        <f t="shared" si="202"/>
        <v>0</v>
      </c>
      <c r="E744" s="750">
        <f t="shared" si="203"/>
        <v>0</v>
      </c>
      <c r="F744" s="750">
        <f t="shared" si="204"/>
        <v>0</v>
      </c>
      <c r="G744" s="750">
        <f t="shared" si="205"/>
        <v>0</v>
      </c>
      <c r="H744" s="750">
        <f t="shared" si="206"/>
        <v>0</v>
      </c>
      <c r="I744" s="156"/>
      <c r="J744" s="159"/>
      <c r="K744" s="346"/>
    </row>
    <row r="745" spans="1:12" x14ac:dyDescent="0.25">
      <c r="A745" s="813"/>
      <c r="B745" s="802" t="s">
        <v>774</v>
      </c>
      <c r="C745" s="705" t="str">
        <f>C$181</f>
        <v>(Specify here)</v>
      </c>
      <c r="D745" s="750">
        <f t="shared" si="202"/>
        <v>0</v>
      </c>
      <c r="E745" s="750">
        <f t="shared" si="203"/>
        <v>0</v>
      </c>
      <c r="F745" s="750">
        <f t="shared" si="204"/>
        <v>0</v>
      </c>
      <c r="G745" s="750">
        <f t="shared" si="205"/>
        <v>0</v>
      </c>
      <c r="H745" s="750">
        <f t="shared" si="206"/>
        <v>0</v>
      </c>
      <c r="I745" s="156"/>
      <c r="J745" s="159"/>
      <c r="K745" s="346"/>
    </row>
    <row r="746" spans="1:12" x14ac:dyDescent="0.25">
      <c r="A746" s="813"/>
      <c r="B746" s="802" t="s">
        <v>775</v>
      </c>
      <c r="C746" s="705" t="str">
        <f>C$182</f>
        <v>(Specify here)</v>
      </c>
      <c r="D746" s="750">
        <f t="shared" si="202"/>
        <v>0</v>
      </c>
      <c r="E746" s="750">
        <f t="shared" si="203"/>
        <v>0</v>
      </c>
      <c r="F746" s="750">
        <f t="shared" si="204"/>
        <v>0</v>
      </c>
      <c r="G746" s="750">
        <f t="shared" si="205"/>
        <v>0</v>
      </c>
      <c r="H746" s="750">
        <f t="shared" si="206"/>
        <v>0</v>
      </c>
      <c r="I746" s="156"/>
      <c r="J746" s="159"/>
      <c r="K746" s="346"/>
    </row>
    <row r="747" spans="1:12" x14ac:dyDescent="0.25">
      <c r="A747" s="813"/>
      <c r="B747" s="802" t="s">
        <v>776</v>
      </c>
      <c r="C747" s="705" t="str">
        <f>C$183</f>
        <v>(Specify here)</v>
      </c>
      <c r="D747" s="750">
        <f t="shared" si="202"/>
        <v>0</v>
      </c>
      <c r="E747" s="750">
        <f t="shared" si="203"/>
        <v>0</v>
      </c>
      <c r="F747" s="750">
        <f t="shared" si="204"/>
        <v>0</v>
      </c>
      <c r="G747" s="750">
        <f t="shared" si="205"/>
        <v>0</v>
      </c>
      <c r="H747" s="750">
        <f t="shared" si="206"/>
        <v>0</v>
      </c>
      <c r="I747" s="156"/>
      <c r="J747" s="159"/>
      <c r="K747" s="346"/>
    </row>
    <row r="748" spans="1:12" x14ac:dyDescent="0.25">
      <c r="A748" s="801">
        <v>200</v>
      </c>
      <c r="B748" s="801" t="s">
        <v>806</v>
      </c>
      <c r="C748" s="587"/>
      <c r="D748" s="752">
        <f>SUM(D736:D747)</f>
        <v>0</v>
      </c>
      <c r="E748" s="752">
        <f>SUM(E736:E747)</f>
        <v>0</v>
      </c>
      <c r="F748" s="752">
        <f>SUM(F736:F747)</f>
        <v>0</v>
      </c>
      <c r="G748" s="752">
        <f>SUM(G736:G747)</f>
        <v>0</v>
      </c>
      <c r="H748" s="761">
        <f>SUM(H736:H747)</f>
        <v>0</v>
      </c>
      <c r="I748" s="156"/>
      <c r="J748" s="159"/>
      <c r="K748" s="346"/>
    </row>
    <row r="749" spans="1:12" s="350" customFormat="1" x14ac:dyDescent="0.25">
      <c r="A749" s="833"/>
      <c r="B749" s="833"/>
      <c r="C749" s="345"/>
      <c r="D749" s="613"/>
      <c r="E749" s="613"/>
      <c r="F749" s="613"/>
      <c r="G749" s="613"/>
      <c r="H749" s="613"/>
      <c r="I749" s="349"/>
      <c r="J749" s="159"/>
      <c r="K749" s="346"/>
    </row>
    <row r="750" spans="1:12" s="350" customFormat="1" x14ac:dyDescent="0.25">
      <c r="A750" s="827" t="s">
        <v>419</v>
      </c>
      <c r="B750" s="834"/>
      <c r="C750" s="346"/>
      <c r="D750" s="346"/>
      <c r="E750" s="346"/>
      <c r="F750" s="346"/>
      <c r="G750" s="346"/>
      <c r="H750" s="346"/>
      <c r="I750" s="346"/>
      <c r="J750" s="346"/>
      <c r="K750" s="346"/>
      <c r="L750" s="346"/>
    </row>
    <row r="751" spans="1:12" x14ac:dyDescent="0.25">
      <c r="A751" s="821" t="s">
        <v>900</v>
      </c>
      <c r="L751" s="154"/>
    </row>
    <row r="752" spans="1:12" x14ac:dyDescent="0.25">
      <c r="A752" s="821" t="s">
        <v>975</v>
      </c>
      <c r="L752" s="154"/>
    </row>
    <row r="753" spans="1:12" x14ac:dyDescent="0.25">
      <c r="L753" s="154"/>
    </row>
    <row r="754" spans="1:12" x14ac:dyDescent="0.25">
      <c r="L754" s="154"/>
    </row>
    <row r="755" spans="1:12" x14ac:dyDescent="0.25">
      <c r="A755" s="828" t="s">
        <v>422</v>
      </c>
      <c r="L755" s="154"/>
    </row>
    <row r="756" spans="1:12" ht="15.6" x14ac:dyDescent="0.3">
      <c r="A756" s="819" t="s">
        <v>34</v>
      </c>
      <c r="B756" s="820"/>
      <c r="C756" s="620"/>
      <c r="D756" s="621"/>
      <c r="E756" s="620"/>
      <c r="F756" s="620"/>
      <c r="G756" s="620"/>
      <c r="H756" s="620"/>
      <c r="I756" s="618" t="s">
        <v>21</v>
      </c>
      <c r="L756" s="154"/>
    </row>
    <row r="757" spans="1:12" s="350" customFormat="1" ht="15.6" x14ac:dyDescent="0.3">
      <c r="A757" s="819"/>
      <c r="B757" s="819"/>
      <c r="C757" s="155"/>
      <c r="D757" s="155"/>
      <c r="E757" s="155"/>
      <c r="F757" s="155"/>
      <c r="G757" s="155"/>
      <c r="H757" s="155"/>
      <c r="I757" s="619" t="s">
        <v>22</v>
      </c>
      <c r="L757" s="346"/>
    </row>
    <row r="758" spans="1:12" x14ac:dyDescent="0.25">
      <c r="L758" s="154"/>
    </row>
    <row r="759" spans="1:12" x14ac:dyDescent="0.25">
      <c r="A759" s="821" t="s">
        <v>363</v>
      </c>
      <c r="E759" s="153" t="s">
        <v>451</v>
      </c>
      <c r="H759" s="153" t="s">
        <v>365</v>
      </c>
      <c r="L759" s="154"/>
    </row>
    <row r="760" spans="1:12" x14ac:dyDescent="0.25">
      <c r="B760" s="821" t="str">
        <f>'1_1A'!$B$7</f>
        <v>Enter Hospital Name Here</v>
      </c>
      <c r="F760" s="153" t="str">
        <f>'1_1A'!$H$7</f>
        <v>Enter Provider Number Here</v>
      </c>
      <c r="I760" s="323" t="str">
        <f>'1_1A'!$P$7</f>
        <v>Enter FYE Here</v>
      </c>
      <c r="L760" s="154"/>
    </row>
    <row r="761" spans="1:12" x14ac:dyDescent="0.25">
      <c r="L761" s="154"/>
    </row>
    <row r="762" spans="1:12" x14ac:dyDescent="0.25">
      <c r="A762" s="823"/>
      <c r="B762" s="823"/>
      <c r="C762" s="157"/>
      <c r="D762" s="352" t="s">
        <v>763</v>
      </c>
      <c r="E762" s="352" t="s">
        <v>763</v>
      </c>
      <c r="F762" s="352" t="s">
        <v>377</v>
      </c>
      <c r="G762" s="156"/>
      <c r="H762" s="355" t="s">
        <v>766</v>
      </c>
      <c r="I762" s="359" t="s">
        <v>367</v>
      </c>
      <c r="J762" s="159"/>
    </row>
    <row r="763" spans="1:12" x14ac:dyDescent="0.25">
      <c r="A763" s="825"/>
      <c r="B763" s="824" t="s">
        <v>637</v>
      </c>
      <c r="C763" s="160"/>
      <c r="D763" s="161" t="s">
        <v>668</v>
      </c>
      <c r="E763" s="161" t="s">
        <v>668</v>
      </c>
      <c r="F763" s="353" t="s">
        <v>764</v>
      </c>
      <c r="G763" s="161" t="s">
        <v>610</v>
      </c>
      <c r="H763" s="356" t="s">
        <v>765</v>
      </c>
      <c r="I763" s="357" t="s">
        <v>683</v>
      </c>
      <c r="J763" s="159"/>
    </row>
    <row r="764" spans="1:12" x14ac:dyDescent="0.25">
      <c r="A764" s="825"/>
      <c r="B764" s="824" t="s">
        <v>23</v>
      </c>
      <c r="C764" s="160"/>
      <c r="D764" s="161" t="s">
        <v>670</v>
      </c>
      <c r="E764" s="161" t="s">
        <v>671</v>
      </c>
      <c r="F764" s="353" t="s">
        <v>15</v>
      </c>
      <c r="G764" s="161" t="s">
        <v>672</v>
      </c>
      <c r="H764" s="357" t="s">
        <v>673</v>
      </c>
      <c r="I764" s="357" t="s">
        <v>687</v>
      </c>
      <c r="J764" s="159"/>
    </row>
    <row r="765" spans="1:12" x14ac:dyDescent="0.25">
      <c r="A765" s="825"/>
      <c r="B765" s="825"/>
      <c r="D765" s="161" t="s">
        <v>26</v>
      </c>
      <c r="E765" s="161" t="s">
        <v>27</v>
      </c>
      <c r="F765" s="379" t="s">
        <v>27</v>
      </c>
      <c r="G765" s="161" t="s">
        <v>24</v>
      </c>
      <c r="H765" s="161" t="s">
        <v>25</v>
      </c>
      <c r="I765" s="161" t="s">
        <v>26</v>
      </c>
      <c r="J765" s="159"/>
    </row>
    <row r="766" spans="1:12" x14ac:dyDescent="0.25">
      <c r="A766" s="825"/>
      <c r="B766" s="825"/>
      <c r="D766" s="159"/>
      <c r="E766" s="161" t="s">
        <v>29</v>
      </c>
      <c r="F766" s="379" t="s">
        <v>29</v>
      </c>
      <c r="G766" s="161"/>
      <c r="H766" s="161" t="s">
        <v>28</v>
      </c>
      <c r="I766" s="159"/>
      <c r="J766" s="159"/>
    </row>
    <row r="767" spans="1:12" x14ac:dyDescent="0.25">
      <c r="A767" s="825"/>
      <c r="B767" s="825"/>
      <c r="C767" s="154"/>
      <c r="D767" s="161" t="s">
        <v>384</v>
      </c>
      <c r="E767" s="161" t="s">
        <v>385</v>
      </c>
      <c r="F767" s="161" t="s">
        <v>386</v>
      </c>
      <c r="G767" s="161" t="s">
        <v>387</v>
      </c>
      <c r="H767" s="161" t="s">
        <v>388</v>
      </c>
      <c r="I767" s="161">
        <v>6</v>
      </c>
      <c r="J767" s="159"/>
    </row>
    <row r="768" spans="1:12" x14ac:dyDescent="0.25">
      <c r="A768" s="800"/>
      <c r="B768" s="801" t="s">
        <v>490</v>
      </c>
      <c r="C768" s="597"/>
      <c r="D768" s="156"/>
      <c r="E768" s="156"/>
      <c r="F768" s="156"/>
      <c r="G768" s="156"/>
      <c r="H768" s="156"/>
      <c r="I768" s="162" t="s">
        <v>367</v>
      </c>
      <c r="J768" s="159"/>
    </row>
    <row r="769" spans="1:10" x14ac:dyDescent="0.25">
      <c r="A769" s="457">
        <v>1</v>
      </c>
      <c r="B769" s="802" t="s">
        <v>740</v>
      </c>
      <c r="C769" s="562"/>
      <c r="D769" s="752">
        <f>SUM(D$949)</f>
        <v>0</v>
      </c>
      <c r="E769" s="755"/>
      <c r="F769" s="755"/>
      <c r="G769" s="755"/>
      <c r="H769" s="755"/>
      <c r="I769" s="755"/>
      <c r="J769" s="159"/>
    </row>
    <row r="770" spans="1:10" x14ac:dyDescent="0.25">
      <c r="A770" s="457">
        <v>2</v>
      </c>
      <c r="B770" s="802" t="s">
        <v>739</v>
      </c>
      <c r="C770" s="562"/>
      <c r="D770" s="763"/>
      <c r="E770" s="752">
        <f>SUM(E$949)</f>
        <v>0</v>
      </c>
      <c r="F770" s="755"/>
      <c r="G770" s="755"/>
      <c r="H770" s="755"/>
      <c r="I770" s="755"/>
      <c r="J770" s="159"/>
    </row>
    <row r="771" spans="1:10" x14ac:dyDescent="0.25">
      <c r="A771" s="457">
        <v>3</v>
      </c>
      <c r="B771" s="802" t="s">
        <v>741</v>
      </c>
      <c r="C771" s="562"/>
      <c r="D771" s="763"/>
      <c r="E771" s="763"/>
      <c r="F771" s="752">
        <f>SUM(F$949)</f>
        <v>0</v>
      </c>
      <c r="G771" s="755"/>
      <c r="H771" s="755"/>
      <c r="I771" s="755"/>
      <c r="J771" s="159"/>
    </row>
    <row r="772" spans="1:10" x14ac:dyDescent="0.25">
      <c r="A772" s="457">
        <v>4</v>
      </c>
      <c r="B772" s="457" t="s">
        <v>491</v>
      </c>
      <c r="C772" s="90"/>
      <c r="D772" s="166"/>
      <c r="E772" s="166"/>
      <c r="F772" s="764"/>
      <c r="G772" s="752">
        <f>SUM(G$949)</f>
        <v>0</v>
      </c>
      <c r="H772" s="755"/>
      <c r="I772" s="755"/>
      <c r="J772" s="159"/>
    </row>
    <row r="773" spans="1:10" x14ac:dyDescent="0.25">
      <c r="A773" s="457">
        <v>5</v>
      </c>
      <c r="B773" s="457" t="s">
        <v>492</v>
      </c>
      <c r="C773" s="90"/>
      <c r="D773" s="166"/>
      <c r="E773" s="166"/>
      <c r="F773" s="166"/>
      <c r="G773" s="166"/>
      <c r="H773" s="752">
        <f>SUM(H$949)</f>
        <v>0</v>
      </c>
      <c r="I773" s="755"/>
      <c r="J773" s="159"/>
    </row>
    <row r="774" spans="1:10" x14ac:dyDescent="0.25">
      <c r="A774" s="457">
        <v>6</v>
      </c>
      <c r="B774" s="802" t="s">
        <v>742</v>
      </c>
      <c r="C774" s="562"/>
      <c r="D774" s="763"/>
      <c r="E774" s="763"/>
      <c r="F774" s="763"/>
      <c r="G774" s="763"/>
      <c r="H774" s="752">
        <f>SUM($D17:$H17)</f>
        <v>0</v>
      </c>
      <c r="I774" s="752">
        <f>SUM(I$949)</f>
        <v>0</v>
      </c>
      <c r="J774" s="159"/>
    </row>
    <row r="775" spans="1:10" x14ac:dyDescent="0.25">
      <c r="A775" s="457">
        <v>7</v>
      </c>
      <c r="B775" s="457" t="s">
        <v>493</v>
      </c>
      <c r="C775" s="90"/>
      <c r="D775" s="763"/>
      <c r="E775" s="763"/>
      <c r="F775" s="763"/>
      <c r="G775" s="763"/>
      <c r="H775" s="752">
        <f t="shared" ref="H775:H791" si="207">SUM($D18:$H18)</f>
        <v>0</v>
      </c>
      <c r="I775" s="763"/>
      <c r="J775" s="159"/>
    </row>
    <row r="776" spans="1:10" x14ac:dyDescent="0.25">
      <c r="A776" s="457">
        <v>8</v>
      </c>
      <c r="B776" s="457" t="s">
        <v>494</v>
      </c>
      <c r="C776" s="90"/>
      <c r="D776" s="763"/>
      <c r="E776" s="166"/>
      <c r="F776" s="763"/>
      <c r="G776" s="763"/>
      <c r="H776" s="752">
        <f t="shared" si="207"/>
        <v>0</v>
      </c>
      <c r="I776" s="763"/>
      <c r="J776" s="159"/>
    </row>
    <row r="777" spans="1:10" x14ac:dyDescent="0.25">
      <c r="A777" s="457">
        <v>9</v>
      </c>
      <c r="B777" s="457" t="s">
        <v>495</v>
      </c>
      <c r="C777" s="90"/>
      <c r="D777" s="763"/>
      <c r="E777" s="763"/>
      <c r="F777" s="763"/>
      <c r="G777" s="763"/>
      <c r="H777" s="752">
        <f t="shared" si="207"/>
        <v>0</v>
      </c>
      <c r="I777" s="763"/>
      <c r="J777" s="159"/>
    </row>
    <row r="778" spans="1:10" x14ac:dyDescent="0.25">
      <c r="A778" s="457">
        <v>10</v>
      </c>
      <c r="B778" s="457" t="s">
        <v>496</v>
      </c>
      <c r="C778" s="90"/>
      <c r="D778" s="763"/>
      <c r="E778" s="763"/>
      <c r="F778" s="763"/>
      <c r="G778" s="763"/>
      <c r="H778" s="752">
        <f t="shared" si="207"/>
        <v>0</v>
      </c>
      <c r="I778" s="763"/>
      <c r="J778" s="159"/>
    </row>
    <row r="779" spans="1:10" x14ac:dyDescent="0.25">
      <c r="A779" s="457">
        <v>11</v>
      </c>
      <c r="B779" s="457" t="s">
        <v>497</v>
      </c>
      <c r="C779" s="90"/>
      <c r="D779" s="763"/>
      <c r="E779" s="763"/>
      <c r="F779" s="763"/>
      <c r="G779" s="763"/>
      <c r="H779" s="752">
        <f t="shared" si="207"/>
        <v>0</v>
      </c>
      <c r="I779" s="763"/>
      <c r="J779" s="159"/>
    </row>
    <row r="780" spans="1:10" x14ac:dyDescent="0.25">
      <c r="A780" s="457">
        <v>12</v>
      </c>
      <c r="B780" s="457" t="s">
        <v>498</v>
      </c>
      <c r="C780" s="90"/>
      <c r="D780" s="763"/>
      <c r="E780" s="763"/>
      <c r="F780" s="763"/>
      <c r="G780" s="763"/>
      <c r="H780" s="752">
        <f t="shared" si="207"/>
        <v>0</v>
      </c>
      <c r="I780" s="763"/>
      <c r="J780" s="159"/>
    </row>
    <row r="781" spans="1:10" x14ac:dyDescent="0.25">
      <c r="A781" s="457">
        <v>13</v>
      </c>
      <c r="B781" s="457" t="s">
        <v>499</v>
      </c>
      <c r="C781" s="90"/>
      <c r="D781" s="763"/>
      <c r="E781" s="763"/>
      <c r="F781" s="763"/>
      <c r="G781" s="763"/>
      <c r="H781" s="752">
        <f t="shared" si="207"/>
        <v>0</v>
      </c>
      <c r="I781" s="763"/>
      <c r="J781" s="159"/>
    </row>
    <row r="782" spans="1:10" x14ac:dyDescent="0.25">
      <c r="A782" s="457">
        <v>14</v>
      </c>
      <c r="B782" s="457" t="s">
        <v>500</v>
      </c>
      <c r="C782" s="90"/>
      <c r="D782" s="763"/>
      <c r="E782" s="763"/>
      <c r="F782" s="763"/>
      <c r="G782" s="763"/>
      <c r="H782" s="752">
        <f t="shared" si="207"/>
        <v>0</v>
      </c>
      <c r="I782" s="763"/>
      <c r="J782" s="159"/>
    </row>
    <row r="783" spans="1:10" x14ac:dyDescent="0.25">
      <c r="A783" s="457">
        <v>15</v>
      </c>
      <c r="B783" s="457" t="s">
        <v>501</v>
      </c>
      <c r="C783" s="90"/>
      <c r="D783" s="763"/>
      <c r="E783" s="763"/>
      <c r="F783" s="763"/>
      <c r="G783" s="763"/>
      <c r="H783" s="752">
        <f t="shared" si="207"/>
        <v>0</v>
      </c>
      <c r="I783" s="763"/>
      <c r="J783" s="159"/>
    </row>
    <row r="784" spans="1:10" x14ac:dyDescent="0.25">
      <c r="A784" s="457">
        <v>16</v>
      </c>
      <c r="B784" s="802" t="s">
        <v>743</v>
      </c>
      <c r="C784" s="562"/>
      <c r="D784" s="763"/>
      <c r="E784" s="763"/>
      <c r="F784" s="763"/>
      <c r="G784" s="763"/>
      <c r="H784" s="752">
        <f t="shared" si="207"/>
        <v>0</v>
      </c>
      <c r="I784" s="763"/>
      <c r="J784" s="159"/>
    </row>
    <row r="785" spans="1:10" x14ac:dyDescent="0.25">
      <c r="A785" s="457">
        <v>17</v>
      </c>
      <c r="B785" s="457" t="s">
        <v>502</v>
      </c>
      <c r="C785" s="90"/>
      <c r="D785" s="763"/>
      <c r="E785" s="763"/>
      <c r="F785" s="763"/>
      <c r="G785" s="763"/>
      <c r="H785" s="752">
        <f t="shared" si="207"/>
        <v>0</v>
      </c>
      <c r="I785" s="763"/>
      <c r="J785" s="159"/>
    </row>
    <row r="786" spans="1:10" x14ac:dyDescent="0.25">
      <c r="A786" s="457">
        <v>18</v>
      </c>
      <c r="B786" s="457" t="s">
        <v>819</v>
      </c>
      <c r="C786" s="705" t="str">
        <f>C$29</f>
        <v>(Specify here)</v>
      </c>
      <c r="D786" s="763"/>
      <c r="E786" s="763"/>
      <c r="F786" s="763"/>
      <c r="G786" s="763"/>
      <c r="H786" s="752">
        <f t="shared" si="207"/>
        <v>0</v>
      </c>
      <c r="I786" s="763"/>
      <c r="J786" s="159"/>
    </row>
    <row r="787" spans="1:10" x14ac:dyDescent="0.25">
      <c r="A787" s="457">
        <v>19</v>
      </c>
      <c r="B787" s="457" t="s">
        <v>503</v>
      </c>
      <c r="C787" s="373"/>
      <c r="D787" s="763"/>
      <c r="E787" s="763"/>
      <c r="F787" s="763"/>
      <c r="G787" s="763"/>
      <c r="H787" s="752">
        <f t="shared" si="207"/>
        <v>0</v>
      </c>
      <c r="I787" s="763"/>
      <c r="J787" s="159"/>
    </row>
    <row r="788" spans="1:10" x14ac:dyDescent="0.25">
      <c r="A788" s="457">
        <v>20</v>
      </c>
      <c r="B788" s="457" t="s">
        <v>504</v>
      </c>
      <c r="C788" s="90"/>
      <c r="D788" s="763"/>
      <c r="E788" s="763"/>
      <c r="F788" s="763"/>
      <c r="G788" s="763"/>
      <c r="H788" s="752">
        <f t="shared" si="207"/>
        <v>0</v>
      </c>
      <c r="I788" s="763"/>
      <c r="J788" s="159"/>
    </row>
    <row r="789" spans="1:10" x14ac:dyDescent="0.25">
      <c r="A789" s="457">
        <v>21</v>
      </c>
      <c r="B789" s="457" t="s">
        <v>505</v>
      </c>
      <c r="C789" s="90"/>
      <c r="D789" s="763"/>
      <c r="E789" s="763"/>
      <c r="F789" s="763"/>
      <c r="G789" s="763"/>
      <c r="H789" s="752">
        <f t="shared" si="207"/>
        <v>0</v>
      </c>
      <c r="I789" s="763"/>
      <c r="J789" s="159"/>
    </row>
    <row r="790" spans="1:10" x14ac:dyDescent="0.25">
      <c r="A790" s="457">
        <v>22</v>
      </c>
      <c r="B790" s="457" t="s">
        <v>506</v>
      </c>
      <c r="C790" s="90"/>
      <c r="D790" s="763"/>
      <c r="E790" s="763"/>
      <c r="F790" s="763"/>
      <c r="G790" s="763"/>
      <c r="H790" s="752">
        <f t="shared" si="207"/>
        <v>0</v>
      </c>
      <c r="I790" s="763"/>
      <c r="J790" s="159"/>
    </row>
    <row r="791" spans="1:10" x14ac:dyDescent="0.25">
      <c r="A791" s="457">
        <v>23</v>
      </c>
      <c r="B791" s="457" t="s">
        <v>818</v>
      </c>
      <c r="C791" s="705" t="str">
        <f>C$34</f>
        <v>(Specify here)</v>
      </c>
      <c r="D791" s="763"/>
      <c r="E791" s="763"/>
      <c r="F791" s="763"/>
      <c r="G791" s="763"/>
      <c r="H791" s="752">
        <f t="shared" si="207"/>
        <v>0</v>
      </c>
      <c r="I791" s="771"/>
    </row>
    <row r="792" spans="1:10" x14ac:dyDescent="0.25">
      <c r="A792" s="826" t="s">
        <v>422</v>
      </c>
      <c r="B792" s="827"/>
      <c r="C792" s="164"/>
      <c r="D792" s="164"/>
      <c r="E792" s="164"/>
      <c r="F792" s="164"/>
      <c r="G792" s="164"/>
      <c r="H792" s="164"/>
      <c r="I792" s="351"/>
      <c r="J792" s="154"/>
    </row>
    <row r="793" spans="1:10" ht="15.6" x14ac:dyDescent="0.3">
      <c r="A793" s="819" t="s">
        <v>34</v>
      </c>
      <c r="B793" s="820"/>
      <c r="C793" s="620"/>
      <c r="D793" s="621"/>
      <c r="E793" s="620"/>
      <c r="F793" s="620"/>
      <c r="G793" s="620"/>
      <c r="H793" s="620"/>
      <c r="I793" s="618" t="s">
        <v>21</v>
      </c>
      <c r="J793" s="154"/>
    </row>
    <row r="794" spans="1:10" ht="15.6" x14ac:dyDescent="0.3">
      <c r="A794" s="819"/>
      <c r="B794" s="819"/>
      <c r="C794" s="155"/>
      <c r="D794" s="155"/>
      <c r="E794" s="155"/>
      <c r="F794" s="155"/>
      <c r="G794" s="155"/>
      <c r="H794" s="155"/>
      <c r="I794" s="619" t="s">
        <v>30</v>
      </c>
      <c r="J794" s="154"/>
    </row>
    <row r="795" spans="1:10" x14ac:dyDescent="0.25">
      <c r="J795" s="154"/>
    </row>
    <row r="796" spans="1:10" x14ac:dyDescent="0.25">
      <c r="A796" s="821" t="s">
        <v>363</v>
      </c>
      <c r="E796" s="153" t="s">
        <v>451</v>
      </c>
      <c r="H796" s="153" t="s">
        <v>365</v>
      </c>
      <c r="J796" s="154"/>
    </row>
    <row r="797" spans="1:10" x14ac:dyDescent="0.25">
      <c r="B797" s="821" t="str">
        <f>'1_1A'!$B$7</f>
        <v>Enter Hospital Name Here</v>
      </c>
      <c r="F797" s="153" t="str">
        <f>'1_1A'!$H$7</f>
        <v>Enter Provider Number Here</v>
      </c>
      <c r="I797" s="323" t="str">
        <f>'1_1A'!$P$7</f>
        <v>Enter FYE Here</v>
      </c>
      <c r="J797" s="154"/>
    </row>
    <row r="798" spans="1:10" x14ac:dyDescent="0.25">
      <c r="J798" s="154"/>
    </row>
    <row r="799" spans="1:10" x14ac:dyDescent="0.25">
      <c r="A799" s="823"/>
      <c r="B799" s="823"/>
      <c r="C799" s="157"/>
      <c r="D799" s="352" t="s">
        <v>763</v>
      </c>
      <c r="E799" s="352" t="s">
        <v>763</v>
      </c>
      <c r="F799" s="352" t="s">
        <v>377</v>
      </c>
      <c r="G799" s="156"/>
      <c r="H799" s="355" t="s">
        <v>766</v>
      </c>
      <c r="I799" s="359" t="s">
        <v>367</v>
      </c>
      <c r="J799" s="159"/>
    </row>
    <row r="800" spans="1:10" x14ac:dyDescent="0.25">
      <c r="A800" s="825"/>
      <c r="B800" s="824" t="s">
        <v>637</v>
      </c>
      <c r="C800" s="160"/>
      <c r="D800" s="161" t="s">
        <v>668</v>
      </c>
      <c r="E800" s="161" t="s">
        <v>668</v>
      </c>
      <c r="F800" s="353" t="s">
        <v>764</v>
      </c>
      <c r="G800" s="161" t="s">
        <v>610</v>
      </c>
      <c r="H800" s="356" t="s">
        <v>765</v>
      </c>
      <c r="I800" s="357" t="s">
        <v>683</v>
      </c>
      <c r="J800" s="159"/>
    </row>
    <row r="801" spans="1:10" x14ac:dyDescent="0.25">
      <c r="A801" s="825"/>
      <c r="B801" s="824" t="s">
        <v>23</v>
      </c>
      <c r="C801" s="160"/>
      <c r="D801" s="161" t="s">
        <v>670</v>
      </c>
      <c r="E801" s="161" t="s">
        <v>671</v>
      </c>
      <c r="F801" s="353" t="s">
        <v>15</v>
      </c>
      <c r="G801" s="161" t="s">
        <v>672</v>
      </c>
      <c r="H801" s="357" t="s">
        <v>673</v>
      </c>
      <c r="I801" s="357" t="s">
        <v>687</v>
      </c>
      <c r="J801" s="159"/>
    </row>
    <row r="802" spans="1:10" x14ac:dyDescent="0.25">
      <c r="A802" s="825"/>
      <c r="B802" s="825"/>
      <c r="D802" s="161" t="s">
        <v>26</v>
      </c>
      <c r="E802" s="161" t="s">
        <v>27</v>
      </c>
      <c r="F802" s="379" t="s">
        <v>27</v>
      </c>
      <c r="G802" s="161" t="s">
        <v>24</v>
      </c>
      <c r="H802" s="161" t="s">
        <v>25</v>
      </c>
      <c r="I802" s="161" t="s">
        <v>26</v>
      </c>
      <c r="J802" s="159"/>
    </row>
    <row r="803" spans="1:10" x14ac:dyDescent="0.25">
      <c r="A803" s="825"/>
      <c r="B803" s="825"/>
      <c r="D803" s="159"/>
      <c r="E803" s="161" t="s">
        <v>29</v>
      </c>
      <c r="F803" s="379" t="s">
        <v>29</v>
      </c>
      <c r="G803" s="161"/>
      <c r="H803" s="161" t="s">
        <v>28</v>
      </c>
      <c r="I803" s="159"/>
      <c r="J803" s="159"/>
    </row>
    <row r="804" spans="1:10" x14ac:dyDescent="0.25">
      <c r="A804" s="825"/>
      <c r="B804" s="825"/>
      <c r="C804" s="154"/>
      <c r="D804" s="161" t="s">
        <v>384</v>
      </c>
      <c r="E804" s="161" t="s">
        <v>385</v>
      </c>
      <c r="F804" s="161" t="s">
        <v>386</v>
      </c>
      <c r="G804" s="161" t="s">
        <v>387</v>
      </c>
      <c r="H804" s="161" t="s">
        <v>388</v>
      </c>
      <c r="I804" s="161">
        <v>6</v>
      </c>
      <c r="J804" s="159"/>
    </row>
    <row r="805" spans="1:10" x14ac:dyDescent="0.25">
      <c r="A805" s="806"/>
      <c r="B805" s="806" t="s">
        <v>508</v>
      </c>
      <c r="C805" s="593"/>
      <c r="D805" s="603"/>
      <c r="E805" s="603"/>
      <c r="F805" s="603"/>
      <c r="G805" s="603"/>
      <c r="H805" s="603"/>
      <c r="I805" s="603"/>
      <c r="J805" s="159"/>
    </row>
    <row r="806" spans="1:10" x14ac:dyDescent="0.25">
      <c r="A806" s="807">
        <v>30</v>
      </c>
      <c r="B806" s="808" t="s">
        <v>744</v>
      </c>
      <c r="C806" s="558"/>
      <c r="D806" s="763"/>
      <c r="E806" s="763"/>
      <c r="F806" s="763"/>
      <c r="G806" s="763"/>
      <c r="H806" s="752">
        <f t="shared" ref="H806:H813" si="208">SUM($D47:$H47)</f>
        <v>0</v>
      </c>
      <c r="I806" s="763"/>
      <c r="J806" s="159"/>
    </row>
    <row r="807" spans="1:10" x14ac:dyDescent="0.25">
      <c r="A807" s="807">
        <v>31</v>
      </c>
      <c r="B807" s="807" t="s">
        <v>405</v>
      </c>
      <c r="C807" s="553"/>
      <c r="D807" s="763"/>
      <c r="E807" s="763"/>
      <c r="F807" s="763"/>
      <c r="G807" s="763"/>
      <c r="H807" s="752">
        <f t="shared" si="208"/>
        <v>0</v>
      </c>
      <c r="I807" s="763"/>
      <c r="J807" s="159"/>
    </row>
    <row r="808" spans="1:10" s="347" customFormat="1" x14ac:dyDescent="0.25">
      <c r="A808" s="807"/>
      <c r="B808" s="807" t="s">
        <v>406</v>
      </c>
      <c r="C808" s="553"/>
      <c r="D808" s="764"/>
      <c r="E808" s="764"/>
      <c r="F808" s="764"/>
      <c r="G808" s="764"/>
      <c r="H808" s="752">
        <f t="shared" si="208"/>
        <v>0</v>
      </c>
      <c r="I808" s="764"/>
      <c r="J808" s="391"/>
    </row>
    <row r="809" spans="1:10" s="347" customFormat="1" x14ac:dyDescent="0.25">
      <c r="A809" s="807"/>
      <c r="B809" s="807" t="s">
        <v>407</v>
      </c>
      <c r="C809" s="553"/>
      <c r="D809" s="764"/>
      <c r="E809" s="764"/>
      <c r="F809" s="764"/>
      <c r="G809" s="764"/>
      <c r="H809" s="752">
        <f t="shared" si="208"/>
        <v>0</v>
      </c>
      <c r="I809" s="764"/>
      <c r="J809" s="391"/>
    </row>
    <row r="810" spans="1:10" x14ac:dyDescent="0.25">
      <c r="A810" s="807">
        <v>32</v>
      </c>
      <c r="B810" s="807" t="s">
        <v>408</v>
      </c>
      <c r="C810" s="553"/>
      <c r="D810" s="763"/>
      <c r="E810" s="763"/>
      <c r="F810" s="763"/>
      <c r="G810" s="763"/>
      <c r="H810" s="752">
        <f t="shared" si="208"/>
        <v>0</v>
      </c>
      <c r="I810" s="763"/>
      <c r="J810" s="159"/>
    </row>
    <row r="811" spans="1:10" x14ac:dyDescent="0.25">
      <c r="A811" s="807">
        <v>33</v>
      </c>
      <c r="B811" s="807" t="s">
        <v>409</v>
      </c>
      <c r="C811" s="553"/>
      <c r="D811" s="763"/>
      <c r="E811" s="763"/>
      <c r="F811" s="763"/>
      <c r="G811" s="763"/>
      <c r="H811" s="752">
        <f t="shared" si="208"/>
        <v>0</v>
      </c>
      <c r="I811" s="763"/>
      <c r="J811" s="159"/>
    </row>
    <row r="812" spans="1:10" x14ac:dyDescent="0.25">
      <c r="A812" s="807">
        <v>34</v>
      </c>
      <c r="B812" s="807" t="s">
        <v>410</v>
      </c>
      <c r="C812" s="553"/>
      <c r="D812" s="763"/>
      <c r="E812" s="763"/>
      <c r="F812" s="763"/>
      <c r="G812" s="763"/>
      <c r="H812" s="752">
        <f t="shared" si="208"/>
        <v>0</v>
      </c>
      <c r="I812" s="763"/>
      <c r="J812" s="159"/>
    </row>
    <row r="813" spans="1:10" x14ac:dyDescent="0.25">
      <c r="A813" s="807">
        <v>35</v>
      </c>
      <c r="B813" s="809" t="s">
        <v>822</v>
      </c>
      <c r="C813" s="705" t="str">
        <f>C$54</f>
        <v>(Specify here)</v>
      </c>
      <c r="D813" s="763"/>
      <c r="E813" s="763"/>
      <c r="F813" s="763"/>
      <c r="G813" s="763"/>
      <c r="H813" s="752">
        <f t="shared" si="208"/>
        <v>0</v>
      </c>
      <c r="I813" s="763"/>
      <c r="J813" s="159"/>
    </row>
    <row r="814" spans="1:10" x14ac:dyDescent="0.25">
      <c r="A814" s="810"/>
      <c r="B814" s="806" t="s">
        <v>804</v>
      </c>
      <c r="C814" s="593"/>
      <c r="D814" s="752">
        <f t="shared" ref="D814:I814" si="209">SUM(D806:D813)</f>
        <v>0</v>
      </c>
      <c r="E814" s="752">
        <f t="shared" si="209"/>
        <v>0</v>
      </c>
      <c r="F814" s="752">
        <f t="shared" si="209"/>
        <v>0</v>
      </c>
      <c r="G814" s="752">
        <f t="shared" si="209"/>
        <v>0</v>
      </c>
      <c r="H814" s="752">
        <f t="shared" si="209"/>
        <v>0</v>
      </c>
      <c r="I814" s="752">
        <f t="shared" si="209"/>
        <v>0</v>
      </c>
      <c r="J814" s="159"/>
    </row>
    <row r="815" spans="1:10" x14ac:dyDescent="0.25">
      <c r="A815" s="811"/>
      <c r="B815" s="812" t="s">
        <v>748</v>
      </c>
      <c r="C815" s="596"/>
      <c r="D815" s="752"/>
      <c r="E815" s="752"/>
      <c r="F815" s="752"/>
      <c r="G815" s="752"/>
      <c r="H815" s="752"/>
      <c r="I815" s="752"/>
      <c r="J815" s="159"/>
    </row>
    <row r="816" spans="1:10" x14ac:dyDescent="0.25">
      <c r="A816" s="813">
        <v>40</v>
      </c>
      <c r="B816" s="802" t="s">
        <v>882</v>
      </c>
      <c r="C816" s="546"/>
      <c r="D816" s="763"/>
      <c r="E816" s="763"/>
      <c r="F816" s="763"/>
      <c r="G816" s="763"/>
      <c r="H816" s="752">
        <f t="shared" ref="H816:H823" si="210">SUM($D57:$H57)</f>
        <v>0</v>
      </c>
      <c r="I816" s="763"/>
      <c r="J816" s="159"/>
    </row>
    <row r="817" spans="1:10" x14ac:dyDescent="0.25">
      <c r="A817" s="813">
        <v>41</v>
      </c>
      <c r="B817" s="802" t="s">
        <v>883</v>
      </c>
      <c r="C817" s="546"/>
      <c r="D817" s="763"/>
      <c r="E817" s="763"/>
      <c r="F817" s="763"/>
      <c r="G817" s="763"/>
      <c r="H817" s="752">
        <f t="shared" si="210"/>
        <v>0</v>
      </c>
      <c r="I817" s="763"/>
      <c r="J817" s="159"/>
    </row>
    <row r="818" spans="1:10" x14ac:dyDescent="0.25">
      <c r="A818" s="457">
        <v>42</v>
      </c>
      <c r="B818" s="457" t="s">
        <v>884</v>
      </c>
      <c r="C818" s="705" t="str">
        <f>C$59</f>
        <v>(Specify here)</v>
      </c>
      <c r="D818" s="1159"/>
      <c r="E818" s="763"/>
      <c r="F818" s="763"/>
      <c r="G818" s="763"/>
      <c r="H818" s="752">
        <f t="shared" si="210"/>
        <v>0</v>
      </c>
      <c r="I818" s="763"/>
      <c r="J818" s="159"/>
    </row>
    <row r="819" spans="1:10" x14ac:dyDescent="0.25">
      <c r="A819" s="813">
        <v>43</v>
      </c>
      <c r="B819" s="802" t="s">
        <v>416</v>
      </c>
      <c r="C819" s="550"/>
      <c r="D819" s="763"/>
      <c r="E819" s="763"/>
      <c r="F819" s="763"/>
      <c r="G819" s="763"/>
      <c r="H819" s="752">
        <f t="shared" si="210"/>
        <v>0</v>
      </c>
      <c r="I819" s="763"/>
      <c r="J819" s="159"/>
    </row>
    <row r="820" spans="1:10" x14ac:dyDescent="0.25">
      <c r="A820" s="457">
        <v>44</v>
      </c>
      <c r="B820" s="814" t="s">
        <v>885</v>
      </c>
      <c r="C820" s="545"/>
      <c r="D820" s="763"/>
      <c r="E820" s="763"/>
      <c r="F820" s="763"/>
      <c r="G820" s="763"/>
      <c r="H820" s="752">
        <f t="shared" si="210"/>
        <v>0</v>
      </c>
      <c r="I820" s="763"/>
      <c r="J820" s="159"/>
    </row>
    <row r="821" spans="1:10" x14ac:dyDescent="0.25">
      <c r="A821" s="457"/>
      <c r="B821" s="814" t="s">
        <v>778</v>
      </c>
      <c r="C821" s="545"/>
      <c r="D821" s="763"/>
      <c r="E821" s="763"/>
      <c r="F821" s="763"/>
      <c r="G821" s="763"/>
      <c r="H821" s="752">
        <f t="shared" si="210"/>
        <v>0</v>
      </c>
      <c r="I821" s="763"/>
      <c r="J821" s="159"/>
    </row>
    <row r="822" spans="1:10" x14ac:dyDescent="0.25">
      <c r="A822" s="813">
        <v>45</v>
      </c>
      <c r="B822" s="815" t="s">
        <v>886</v>
      </c>
      <c r="C822" s="547"/>
      <c r="D822" s="763"/>
      <c r="E822" s="763"/>
      <c r="F822" s="763"/>
      <c r="G822" s="763"/>
      <c r="H822" s="752">
        <f t="shared" si="210"/>
        <v>0</v>
      </c>
      <c r="I822" s="763"/>
      <c r="J822" s="159"/>
    </row>
    <row r="823" spans="1:10" x14ac:dyDescent="0.25">
      <c r="A823" s="457">
        <v>46</v>
      </c>
      <c r="B823" s="457" t="s">
        <v>417</v>
      </c>
      <c r="C823" s="705" t="str">
        <f>'5'!C$71</f>
        <v>(Specify here)</v>
      </c>
      <c r="D823" s="763"/>
      <c r="E823" s="763"/>
      <c r="F823" s="763"/>
      <c r="G823" s="763"/>
      <c r="H823" s="752">
        <f t="shared" si="210"/>
        <v>0</v>
      </c>
      <c r="I823" s="763"/>
      <c r="J823" s="159"/>
    </row>
    <row r="824" spans="1:10" x14ac:dyDescent="0.25">
      <c r="A824" s="827" t="s">
        <v>419</v>
      </c>
      <c r="B824" s="827"/>
      <c r="C824" s="164"/>
      <c r="D824" s="164"/>
      <c r="E824" s="164"/>
      <c r="F824" s="164"/>
      <c r="G824" s="164"/>
      <c r="H824" s="164"/>
      <c r="I824" s="164"/>
      <c r="J824" s="154"/>
    </row>
    <row r="825" spans="1:10" x14ac:dyDescent="0.25">
      <c r="A825" s="821" t="s">
        <v>900</v>
      </c>
      <c r="J825" s="154"/>
    </row>
    <row r="826" spans="1:10" x14ac:dyDescent="0.25">
      <c r="J826" s="154"/>
    </row>
    <row r="827" spans="1:10" x14ac:dyDescent="0.25">
      <c r="A827" s="828" t="s">
        <v>422</v>
      </c>
      <c r="J827" s="154"/>
    </row>
    <row r="828" spans="1:10" ht="15.6" x14ac:dyDescent="0.3">
      <c r="A828" s="819" t="s">
        <v>34</v>
      </c>
      <c r="B828" s="820"/>
      <c r="C828" s="620"/>
      <c r="D828" s="621"/>
      <c r="E828" s="620"/>
      <c r="F828" s="620"/>
      <c r="G828" s="620"/>
      <c r="H828" s="620"/>
      <c r="I828" s="618" t="s">
        <v>21</v>
      </c>
      <c r="J828" s="154"/>
    </row>
    <row r="829" spans="1:10" ht="15.6" x14ac:dyDescent="0.3">
      <c r="A829" s="819"/>
      <c r="B829" s="819"/>
      <c r="C829" s="155"/>
      <c r="D829" s="155"/>
      <c r="E829" s="155"/>
      <c r="F829" s="155"/>
      <c r="G829" s="155"/>
      <c r="H829" s="155"/>
      <c r="I829" s="619" t="s">
        <v>31</v>
      </c>
      <c r="J829" s="154"/>
    </row>
    <row r="830" spans="1:10" x14ac:dyDescent="0.25">
      <c r="J830" s="154"/>
    </row>
    <row r="831" spans="1:10" x14ac:dyDescent="0.25">
      <c r="A831" s="821" t="s">
        <v>363</v>
      </c>
      <c r="E831" s="153" t="s">
        <v>451</v>
      </c>
      <c r="H831" s="153" t="s">
        <v>365</v>
      </c>
      <c r="J831" s="154"/>
    </row>
    <row r="832" spans="1:10" x14ac:dyDescent="0.25">
      <c r="B832" s="821" t="str">
        <f>'1_1A'!$B$7</f>
        <v>Enter Hospital Name Here</v>
      </c>
      <c r="F832" s="153" t="str">
        <f>'1_1A'!$H$7</f>
        <v>Enter Provider Number Here</v>
      </c>
      <c r="I832" s="323" t="str">
        <f>'1_1A'!$P$7</f>
        <v>Enter FYE Here</v>
      </c>
      <c r="J832" s="154"/>
    </row>
    <row r="833" spans="1:10" x14ac:dyDescent="0.25">
      <c r="J833" s="154"/>
    </row>
    <row r="834" spans="1:10" x14ac:dyDescent="0.25">
      <c r="A834" s="823"/>
      <c r="B834" s="823"/>
      <c r="C834" s="157"/>
      <c r="D834" s="352" t="s">
        <v>763</v>
      </c>
      <c r="E834" s="352" t="s">
        <v>763</v>
      </c>
      <c r="F834" s="352" t="s">
        <v>377</v>
      </c>
      <c r="G834" s="156"/>
      <c r="H834" s="355" t="s">
        <v>766</v>
      </c>
      <c r="I834" s="359" t="s">
        <v>367</v>
      </c>
      <c r="J834" s="159"/>
    </row>
    <row r="835" spans="1:10" x14ac:dyDescent="0.25">
      <c r="A835" s="825"/>
      <c r="B835" s="824" t="s">
        <v>637</v>
      </c>
      <c r="C835" s="160"/>
      <c r="D835" s="161" t="s">
        <v>668</v>
      </c>
      <c r="E835" s="161" t="s">
        <v>668</v>
      </c>
      <c r="F835" s="353" t="s">
        <v>764</v>
      </c>
      <c r="G835" s="161" t="s">
        <v>610</v>
      </c>
      <c r="H835" s="356" t="s">
        <v>765</v>
      </c>
      <c r="I835" s="357" t="s">
        <v>683</v>
      </c>
      <c r="J835" s="159"/>
    </row>
    <row r="836" spans="1:10" x14ac:dyDescent="0.25">
      <c r="A836" s="825"/>
      <c r="B836" s="824" t="s">
        <v>23</v>
      </c>
      <c r="C836" s="160"/>
      <c r="D836" s="161" t="s">
        <v>670</v>
      </c>
      <c r="E836" s="161" t="s">
        <v>671</v>
      </c>
      <c r="F836" s="353" t="s">
        <v>15</v>
      </c>
      <c r="G836" s="161" t="s">
        <v>672</v>
      </c>
      <c r="H836" s="357" t="s">
        <v>673</v>
      </c>
      <c r="I836" s="357" t="s">
        <v>687</v>
      </c>
      <c r="J836" s="159"/>
    </row>
    <row r="837" spans="1:10" x14ac:dyDescent="0.25">
      <c r="A837" s="825"/>
      <c r="B837" s="825"/>
      <c r="D837" s="161" t="s">
        <v>26</v>
      </c>
      <c r="E837" s="161" t="s">
        <v>27</v>
      </c>
      <c r="F837" s="379" t="s">
        <v>27</v>
      </c>
      <c r="G837" s="161" t="s">
        <v>24</v>
      </c>
      <c r="H837" s="161" t="s">
        <v>25</v>
      </c>
      <c r="I837" s="161" t="s">
        <v>26</v>
      </c>
      <c r="J837" s="159"/>
    </row>
    <row r="838" spans="1:10" x14ac:dyDescent="0.25">
      <c r="A838" s="825"/>
      <c r="B838" s="825"/>
      <c r="D838" s="159"/>
      <c r="E838" s="161" t="s">
        <v>29</v>
      </c>
      <c r="F838" s="379" t="s">
        <v>29</v>
      </c>
      <c r="G838" s="161"/>
      <c r="H838" s="161" t="s">
        <v>28</v>
      </c>
      <c r="I838" s="159"/>
      <c r="J838" s="159"/>
    </row>
    <row r="839" spans="1:10" x14ac:dyDescent="0.25">
      <c r="A839" s="825"/>
      <c r="B839" s="825"/>
      <c r="C839" s="154"/>
      <c r="D839" s="161" t="s">
        <v>384</v>
      </c>
      <c r="E839" s="161" t="s">
        <v>385</v>
      </c>
      <c r="F839" s="161" t="s">
        <v>386</v>
      </c>
      <c r="G839" s="161" t="s">
        <v>387</v>
      </c>
      <c r="H839" s="161" t="s">
        <v>388</v>
      </c>
      <c r="I839" s="161">
        <v>6</v>
      </c>
      <c r="J839" s="159"/>
    </row>
    <row r="840" spans="1:10" x14ac:dyDescent="0.25">
      <c r="A840" s="800"/>
      <c r="B840" s="801" t="s">
        <v>511</v>
      </c>
      <c r="C840" s="587"/>
      <c r="D840" s="603"/>
      <c r="E840" s="603"/>
      <c r="F840" s="603"/>
      <c r="G840" s="603"/>
      <c r="H840" s="603"/>
      <c r="I840" s="603"/>
      <c r="J840" s="159"/>
    </row>
    <row r="841" spans="1:10" x14ac:dyDescent="0.25">
      <c r="A841" s="457">
        <v>50</v>
      </c>
      <c r="B841" s="815" t="s">
        <v>749</v>
      </c>
      <c r="C841" s="547"/>
      <c r="D841" s="763"/>
      <c r="E841" s="763"/>
      <c r="F841" s="763"/>
      <c r="G841" s="763"/>
      <c r="H841" s="752">
        <f>SUM($D79:$H79)</f>
        <v>0</v>
      </c>
      <c r="I841" s="763"/>
      <c r="J841" s="159"/>
    </row>
    <row r="842" spans="1:10" x14ac:dyDescent="0.25">
      <c r="A842" s="457">
        <v>51</v>
      </c>
      <c r="B842" s="815" t="s">
        <v>750</v>
      </c>
      <c r="C842" s="547"/>
      <c r="D842" s="763"/>
      <c r="E842" s="763"/>
      <c r="F842" s="763"/>
      <c r="G842" s="763"/>
      <c r="H842" s="752">
        <f t="shared" ref="H842:H872" si="211">SUM($D80:$H80)</f>
        <v>0</v>
      </c>
      <c r="I842" s="763"/>
      <c r="J842" s="159"/>
    </row>
    <row r="843" spans="1:10" x14ac:dyDescent="0.25">
      <c r="A843" s="813">
        <v>52</v>
      </c>
      <c r="B843" s="457" t="s">
        <v>512</v>
      </c>
      <c r="C843" s="548"/>
      <c r="D843" s="763"/>
      <c r="E843" s="763"/>
      <c r="F843" s="763"/>
      <c r="G843" s="763"/>
      <c r="H843" s="752">
        <f t="shared" si="211"/>
        <v>0</v>
      </c>
      <c r="I843" s="763"/>
      <c r="J843" s="159"/>
    </row>
    <row r="844" spans="1:10" x14ac:dyDescent="0.25">
      <c r="A844" s="457">
        <f>A843+1</f>
        <v>53</v>
      </c>
      <c r="B844" s="457" t="s">
        <v>513</v>
      </c>
      <c r="C844" s="548"/>
      <c r="D844" s="763"/>
      <c r="E844" s="763"/>
      <c r="F844" s="763"/>
      <c r="G844" s="763"/>
      <c r="H844" s="752">
        <f t="shared" si="211"/>
        <v>0</v>
      </c>
      <c r="I844" s="763"/>
      <c r="J844" s="159"/>
    </row>
    <row r="845" spans="1:10" x14ac:dyDescent="0.25">
      <c r="A845" s="457">
        <f t="shared" ref="A845:A867" si="212">A844+1</f>
        <v>54</v>
      </c>
      <c r="B845" s="457" t="s">
        <v>514</v>
      </c>
      <c r="C845" s="548"/>
      <c r="D845" s="763"/>
      <c r="E845" s="763"/>
      <c r="F845" s="763"/>
      <c r="G845" s="763"/>
      <c r="H845" s="752">
        <f t="shared" si="211"/>
        <v>0</v>
      </c>
      <c r="I845" s="763"/>
      <c r="J845" s="159"/>
    </row>
    <row r="846" spans="1:10" x14ac:dyDescent="0.25">
      <c r="A846" s="457">
        <f t="shared" si="212"/>
        <v>55</v>
      </c>
      <c r="B846" s="457" t="s">
        <v>515</v>
      </c>
      <c r="C846" s="548"/>
      <c r="D846" s="763"/>
      <c r="E846" s="763"/>
      <c r="F846" s="763"/>
      <c r="G846" s="763"/>
      <c r="H846" s="752">
        <f t="shared" si="211"/>
        <v>0</v>
      </c>
      <c r="I846" s="763"/>
      <c r="J846" s="159"/>
    </row>
    <row r="847" spans="1:10" x14ac:dyDescent="0.25">
      <c r="A847" s="457">
        <f t="shared" si="212"/>
        <v>56</v>
      </c>
      <c r="B847" s="815" t="s">
        <v>751</v>
      </c>
      <c r="C847" s="547"/>
      <c r="D847" s="763"/>
      <c r="E847" s="763"/>
      <c r="F847" s="763"/>
      <c r="G847" s="763"/>
      <c r="H847" s="752">
        <f t="shared" si="211"/>
        <v>0</v>
      </c>
      <c r="I847" s="763"/>
      <c r="J847" s="159"/>
    </row>
    <row r="848" spans="1:10" x14ac:dyDescent="0.25">
      <c r="A848" s="457">
        <f t="shared" si="212"/>
        <v>57</v>
      </c>
      <c r="B848" s="815" t="s">
        <v>768</v>
      </c>
      <c r="C848" s="547"/>
      <c r="D848" s="763"/>
      <c r="E848" s="763"/>
      <c r="F848" s="763"/>
      <c r="G848" s="763"/>
      <c r="H848" s="752">
        <f t="shared" si="211"/>
        <v>0</v>
      </c>
      <c r="I848" s="763"/>
      <c r="J848" s="159"/>
    </row>
    <row r="849" spans="1:10" x14ac:dyDescent="0.25">
      <c r="A849" s="457">
        <f t="shared" si="212"/>
        <v>58</v>
      </c>
      <c r="B849" s="815" t="s">
        <v>752</v>
      </c>
      <c r="C849" s="547"/>
      <c r="D849" s="763"/>
      <c r="E849" s="763"/>
      <c r="F849" s="763"/>
      <c r="G849" s="763"/>
      <c r="H849" s="752">
        <f t="shared" si="211"/>
        <v>0</v>
      </c>
      <c r="I849" s="763"/>
      <c r="J849" s="159"/>
    </row>
    <row r="850" spans="1:10" x14ac:dyDescent="0.25">
      <c r="A850" s="457">
        <f t="shared" si="212"/>
        <v>59</v>
      </c>
      <c r="B850" s="815" t="s">
        <v>769</v>
      </c>
      <c r="C850" s="547"/>
      <c r="D850" s="763"/>
      <c r="E850" s="763"/>
      <c r="F850" s="763"/>
      <c r="G850" s="763"/>
      <c r="H850" s="752">
        <f t="shared" si="211"/>
        <v>0</v>
      </c>
      <c r="I850" s="763"/>
      <c r="J850" s="159"/>
    </row>
    <row r="851" spans="1:10" x14ac:dyDescent="0.25">
      <c r="A851" s="457">
        <f t="shared" si="212"/>
        <v>60</v>
      </c>
      <c r="B851" s="815" t="s">
        <v>516</v>
      </c>
      <c r="C851" s="547"/>
      <c r="D851" s="763"/>
      <c r="E851" s="763"/>
      <c r="F851" s="763"/>
      <c r="G851" s="763"/>
      <c r="H851" s="752">
        <f t="shared" si="211"/>
        <v>0</v>
      </c>
      <c r="I851" s="763"/>
      <c r="J851" s="159"/>
    </row>
    <row r="852" spans="1:10" x14ac:dyDescent="0.25">
      <c r="A852" s="457">
        <f t="shared" si="212"/>
        <v>61</v>
      </c>
      <c r="B852" s="457" t="s">
        <v>517</v>
      </c>
      <c r="C852" s="548"/>
      <c r="D852" s="763"/>
      <c r="E852" s="763"/>
      <c r="F852" s="763"/>
      <c r="G852" s="763"/>
      <c r="H852" s="752">
        <f t="shared" si="211"/>
        <v>0</v>
      </c>
      <c r="I852" s="763"/>
      <c r="J852" s="159"/>
    </row>
    <row r="853" spans="1:10" x14ac:dyDescent="0.25">
      <c r="A853" s="457">
        <f t="shared" si="212"/>
        <v>62</v>
      </c>
      <c r="B853" s="457" t="s">
        <v>518</v>
      </c>
      <c r="C853" s="548"/>
      <c r="D853" s="763"/>
      <c r="E853" s="763"/>
      <c r="F853" s="763"/>
      <c r="G853" s="763"/>
      <c r="H853" s="752">
        <f t="shared" si="211"/>
        <v>0</v>
      </c>
      <c r="I853" s="763"/>
      <c r="J853" s="159"/>
    </row>
    <row r="854" spans="1:10" x14ac:dyDescent="0.25">
      <c r="A854" s="457">
        <f t="shared" si="212"/>
        <v>63</v>
      </c>
      <c r="B854" s="815" t="s">
        <v>753</v>
      </c>
      <c r="C854" s="547"/>
      <c r="D854" s="763"/>
      <c r="E854" s="763"/>
      <c r="F854" s="763"/>
      <c r="G854" s="763"/>
      <c r="H854" s="752">
        <f t="shared" si="211"/>
        <v>0</v>
      </c>
      <c r="I854" s="763"/>
      <c r="J854" s="159"/>
    </row>
    <row r="855" spans="1:10" x14ac:dyDescent="0.25">
      <c r="A855" s="457">
        <f t="shared" si="212"/>
        <v>64</v>
      </c>
      <c r="B855" s="457" t="s">
        <v>519</v>
      </c>
      <c r="C855" s="548"/>
      <c r="D855" s="763"/>
      <c r="E855" s="763"/>
      <c r="F855" s="763"/>
      <c r="G855" s="763"/>
      <c r="H855" s="752">
        <f t="shared" si="211"/>
        <v>0</v>
      </c>
      <c r="I855" s="763"/>
      <c r="J855" s="159"/>
    </row>
    <row r="856" spans="1:10" x14ac:dyDescent="0.25">
      <c r="A856" s="457">
        <f t="shared" si="212"/>
        <v>65</v>
      </c>
      <c r="B856" s="457" t="s">
        <v>788</v>
      </c>
      <c r="C856" s="548"/>
      <c r="D856" s="763"/>
      <c r="E856" s="763"/>
      <c r="F856" s="763"/>
      <c r="G856" s="763"/>
      <c r="H856" s="752">
        <f t="shared" si="211"/>
        <v>0</v>
      </c>
      <c r="I856" s="763"/>
      <c r="J856" s="159"/>
    </row>
    <row r="857" spans="1:10" x14ac:dyDescent="0.25">
      <c r="A857" s="457">
        <f t="shared" si="212"/>
        <v>66</v>
      </c>
      <c r="B857" s="457" t="s">
        <v>520</v>
      </c>
      <c r="C857" s="548"/>
      <c r="D857" s="763"/>
      <c r="E857" s="763"/>
      <c r="F857" s="763"/>
      <c r="G857" s="763"/>
      <c r="H857" s="752">
        <f t="shared" si="211"/>
        <v>0</v>
      </c>
      <c r="I857" s="763"/>
      <c r="J857" s="159"/>
    </row>
    <row r="858" spans="1:10" x14ac:dyDescent="0.25">
      <c r="A858" s="457">
        <f t="shared" si="212"/>
        <v>67</v>
      </c>
      <c r="B858" s="457" t="s">
        <v>521</v>
      </c>
      <c r="C858" s="548"/>
      <c r="D858" s="763"/>
      <c r="E858" s="763"/>
      <c r="F858" s="763"/>
      <c r="G858" s="763"/>
      <c r="H858" s="752">
        <f t="shared" si="211"/>
        <v>0</v>
      </c>
      <c r="I858" s="763"/>
      <c r="J858" s="159"/>
    </row>
    <row r="859" spans="1:10" x14ac:dyDescent="0.25">
      <c r="A859" s="457">
        <f t="shared" si="212"/>
        <v>68</v>
      </c>
      <c r="B859" s="815" t="s">
        <v>754</v>
      </c>
      <c r="C859" s="547"/>
      <c r="D859" s="763"/>
      <c r="E859" s="763"/>
      <c r="F859" s="763"/>
      <c r="G859" s="763"/>
      <c r="H859" s="752">
        <f t="shared" si="211"/>
        <v>0</v>
      </c>
      <c r="I859" s="763"/>
      <c r="J859" s="159"/>
    </row>
    <row r="860" spans="1:10" x14ac:dyDescent="0.25">
      <c r="A860" s="457">
        <f t="shared" si="212"/>
        <v>69</v>
      </c>
      <c r="B860" s="457" t="s">
        <v>522</v>
      </c>
      <c r="C860" s="548"/>
      <c r="D860" s="763"/>
      <c r="E860" s="763"/>
      <c r="F860" s="763"/>
      <c r="G860" s="763"/>
      <c r="H860" s="752">
        <f t="shared" si="211"/>
        <v>0</v>
      </c>
      <c r="I860" s="763"/>
      <c r="J860" s="159"/>
    </row>
    <row r="861" spans="1:10" x14ac:dyDescent="0.25">
      <c r="A861" s="457">
        <f t="shared" si="212"/>
        <v>70</v>
      </c>
      <c r="B861" s="457" t="s">
        <v>523</v>
      </c>
      <c r="C861" s="548"/>
      <c r="D861" s="763"/>
      <c r="E861" s="763"/>
      <c r="F861" s="763"/>
      <c r="G861" s="763"/>
      <c r="H861" s="752">
        <f t="shared" si="211"/>
        <v>0</v>
      </c>
      <c r="I861" s="763"/>
      <c r="J861" s="159"/>
    </row>
    <row r="862" spans="1:10" x14ac:dyDescent="0.25">
      <c r="A862" s="457">
        <f t="shared" si="212"/>
        <v>71</v>
      </c>
      <c r="B862" s="457" t="s">
        <v>524</v>
      </c>
      <c r="C862" s="548"/>
      <c r="D862" s="763"/>
      <c r="E862" s="763"/>
      <c r="F862" s="763"/>
      <c r="G862" s="763"/>
      <c r="H862" s="752">
        <f t="shared" si="211"/>
        <v>0</v>
      </c>
      <c r="I862" s="763"/>
      <c r="J862" s="159"/>
    </row>
    <row r="863" spans="1:10" x14ac:dyDescent="0.25">
      <c r="A863" s="457">
        <f t="shared" si="212"/>
        <v>72</v>
      </c>
      <c r="B863" s="815" t="s">
        <v>755</v>
      </c>
      <c r="C863" s="547"/>
      <c r="D863" s="763"/>
      <c r="E863" s="763"/>
      <c r="F863" s="763"/>
      <c r="G863" s="763"/>
      <c r="H863" s="752">
        <f t="shared" si="211"/>
        <v>0</v>
      </c>
      <c r="I863" s="763"/>
      <c r="J863" s="159"/>
    </row>
    <row r="864" spans="1:10" x14ac:dyDescent="0.25">
      <c r="A864" s="457">
        <f t="shared" si="212"/>
        <v>73</v>
      </c>
      <c r="B864" s="457" t="s">
        <v>525</v>
      </c>
      <c r="C864" s="548"/>
      <c r="D864" s="763"/>
      <c r="E864" s="763"/>
      <c r="F864" s="763"/>
      <c r="G864" s="763"/>
      <c r="H864" s="752">
        <f t="shared" si="211"/>
        <v>0</v>
      </c>
      <c r="I864" s="763"/>
      <c r="J864" s="159"/>
    </row>
    <row r="865" spans="1:10" x14ac:dyDescent="0.25">
      <c r="A865" s="457">
        <f t="shared" si="212"/>
        <v>74</v>
      </c>
      <c r="B865" s="457" t="s">
        <v>469</v>
      </c>
      <c r="C865" s="548"/>
      <c r="D865" s="763"/>
      <c r="E865" s="763"/>
      <c r="F865" s="763"/>
      <c r="G865" s="763"/>
      <c r="H865" s="752">
        <f t="shared" si="211"/>
        <v>0</v>
      </c>
      <c r="I865" s="763"/>
      <c r="J865" s="159"/>
    </row>
    <row r="866" spans="1:10" x14ac:dyDescent="0.25">
      <c r="A866" s="457">
        <f t="shared" si="212"/>
        <v>75</v>
      </c>
      <c r="B866" s="457" t="s">
        <v>625</v>
      </c>
      <c r="C866" s="548"/>
      <c r="D866" s="763"/>
      <c r="E866" s="763"/>
      <c r="F866" s="763"/>
      <c r="G866" s="763"/>
      <c r="H866" s="752">
        <f t="shared" si="211"/>
        <v>0</v>
      </c>
      <c r="I866" s="763"/>
      <c r="J866" s="159"/>
    </row>
    <row r="867" spans="1:10" x14ac:dyDescent="0.25">
      <c r="A867" s="457">
        <f t="shared" si="212"/>
        <v>76</v>
      </c>
      <c r="B867" s="457" t="s">
        <v>812</v>
      </c>
      <c r="C867" s="607"/>
      <c r="D867" s="763"/>
      <c r="E867" s="763"/>
      <c r="F867" s="763"/>
      <c r="G867" s="763"/>
      <c r="H867" s="752">
        <f t="shared" si="211"/>
        <v>0</v>
      </c>
      <c r="I867" s="763"/>
      <c r="J867" s="159"/>
    </row>
    <row r="868" spans="1:10" x14ac:dyDescent="0.25">
      <c r="A868" s="816" t="s">
        <v>367</v>
      </c>
      <c r="B868" s="815" t="s">
        <v>807</v>
      </c>
      <c r="C868" s="705" t="str">
        <f>C$106</f>
        <v>(Specify here)</v>
      </c>
      <c r="D868" s="763"/>
      <c r="E868" s="763"/>
      <c r="F868" s="763"/>
      <c r="G868" s="763"/>
      <c r="H868" s="752">
        <f t="shared" si="211"/>
        <v>0</v>
      </c>
      <c r="I868" s="763"/>
      <c r="J868" s="159"/>
    </row>
    <row r="869" spans="1:10" x14ac:dyDescent="0.25">
      <c r="A869" s="813"/>
      <c r="B869" s="815" t="s">
        <v>808</v>
      </c>
      <c r="C869" s="705" t="str">
        <f>C$107</f>
        <v>(Specify here)</v>
      </c>
      <c r="D869" s="763"/>
      <c r="E869" s="763"/>
      <c r="F869" s="763"/>
      <c r="G869" s="763"/>
      <c r="H869" s="752">
        <f t="shared" si="211"/>
        <v>0</v>
      </c>
      <c r="I869" s="763"/>
      <c r="J869" s="159"/>
    </row>
    <row r="870" spans="1:10" x14ac:dyDescent="0.25">
      <c r="A870" s="813"/>
      <c r="B870" s="815" t="s">
        <v>809</v>
      </c>
      <c r="C870" s="705" t="str">
        <f>C$108</f>
        <v>(Specify here)</v>
      </c>
      <c r="D870" s="763"/>
      <c r="E870" s="763"/>
      <c r="F870" s="763"/>
      <c r="G870" s="763"/>
      <c r="H870" s="752">
        <f t="shared" si="211"/>
        <v>0</v>
      </c>
      <c r="I870" s="763"/>
      <c r="J870" s="159"/>
    </row>
    <row r="871" spans="1:10" x14ac:dyDescent="0.25">
      <c r="A871" s="813"/>
      <c r="B871" s="457" t="s">
        <v>810</v>
      </c>
      <c r="C871" s="705" t="str">
        <f>C$109</f>
        <v>(Specify here)</v>
      </c>
      <c r="D871" s="765"/>
      <c r="E871" s="765"/>
      <c r="F871" s="765"/>
      <c r="G871" s="765"/>
      <c r="H871" s="752">
        <f t="shared" si="211"/>
        <v>0</v>
      </c>
      <c r="I871" s="765"/>
      <c r="J871" s="346"/>
    </row>
    <row r="872" spans="1:10" x14ac:dyDescent="0.25">
      <c r="A872" s="817"/>
      <c r="B872" s="818" t="s">
        <v>811</v>
      </c>
      <c r="C872" s="705" t="str">
        <f>C$110</f>
        <v>(Specify here)</v>
      </c>
      <c r="D872" s="766"/>
      <c r="E872" s="766"/>
      <c r="F872" s="766"/>
      <c r="G872" s="766"/>
      <c r="H872" s="752">
        <f t="shared" si="211"/>
        <v>0</v>
      </c>
      <c r="I872" s="766"/>
      <c r="J872" s="346"/>
    </row>
    <row r="873" spans="1:10" x14ac:dyDescent="0.25">
      <c r="A873" s="826" t="s">
        <v>422</v>
      </c>
      <c r="B873" s="827"/>
      <c r="C873" s="164"/>
      <c r="D873" s="164"/>
      <c r="E873" s="164"/>
      <c r="F873" s="164"/>
      <c r="G873" s="164"/>
      <c r="H873" s="164"/>
      <c r="I873" s="164"/>
      <c r="J873" s="154"/>
    </row>
    <row r="874" spans="1:10" ht="15.6" x14ac:dyDescent="0.3">
      <c r="A874" s="819" t="s">
        <v>34</v>
      </c>
      <c r="B874" s="820"/>
      <c r="C874" s="620"/>
      <c r="D874" s="621"/>
      <c r="E874" s="620"/>
      <c r="F874" s="620"/>
      <c r="G874" s="620"/>
      <c r="H874" s="620"/>
      <c r="I874" s="618" t="s">
        <v>21</v>
      </c>
      <c r="J874" s="154"/>
    </row>
    <row r="875" spans="1:10" ht="15.6" x14ac:dyDescent="0.3">
      <c r="A875" s="819"/>
      <c r="B875" s="819"/>
      <c r="C875" s="155"/>
      <c r="D875" s="155"/>
      <c r="E875" s="155"/>
      <c r="F875" s="155"/>
      <c r="G875" s="155"/>
      <c r="H875" s="155"/>
      <c r="I875" s="619" t="s">
        <v>32</v>
      </c>
      <c r="J875" s="154"/>
    </row>
    <row r="876" spans="1:10" x14ac:dyDescent="0.25">
      <c r="J876" s="154"/>
    </row>
    <row r="877" spans="1:10" x14ac:dyDescent="0.25">
      <c r="A877" s="821" t="s">
        <v>363</v>
      </c>
      <c r="E877" s="153" t="s">
        <v>451</v>
      </c>
      <c r="H877" s="153" t="s">
        <v>365</v>
      </c>
      <c r="J877" s="154"/>
    </row>
    <row r="878" spans="1:10" x14ac:dyDescent="0.25">
      <c r="B878" s="821" t="str">
        <f>'1_1A'!$B$7</f>
        <v>Enter Hospital Name Here</v>
      </c>
      <c r="F878" s="153" t="str">
        <f>'1_1A'!$H$7</f>
        <v>Enter Provider Number Here</v>
      </c>
      <c r="I878" s="323" t="str">
        <f>'1_1A'!$P$7</f>
        <v>Enter FYE Here</v>
      </c>
      <c r="J878" s="154"/>
    </row>
    <row r="879" spans="1:10" x14ac:dyDescent="0.25">
      <c r="J879" s="154"/>
    </row>
    <row r="880" spans="1:10" x14ac:dyDescent="0.25">
      <c r="A880" s="823"/>
      <c r="B880" s="823"/>
      <c r="C880" s="157"/>
      <c r="D880" s="352" t="s">
        <v>763</v>
      </c>
      <c r="E880" s="352" t="s">
        <v>763</v>
      </c>
      <c r="F880" s="352" t="s">
        <v>377</v>
      </c>
      <c r="G880" s="156"/>
      <c r="H880" s="355" t="s">
        <v>766</v>
      </c>
      <c r="I880" s="359" t="s">
        <v>367</v>
      </c>
      <c r="J880" s="159"/>
    </row>
    <row r="881" spans="1:10" x14ac:dyDescent="0.25">
      <c r="A881" s="825"/>
      <c r="B881" s="824" t="s">
        <v>637</v>
      </c>
      <c r="C881" s="160"/>
      <c r="D881" s="161" t="s">
        <v>668</v>
      </c>
      <c r="E881" s="161" t="s">
        <v>668</v>
      </c>
      <c r="F881" s="353" t="s">
        <v>764</v>
      </c>
      <c r="G881" s="161" t="s">
        <v>610</v>
      </c>
      <c r="H881" s="356" t="s">
        <v>765</v>
      </c>
      <c r="I881" s="357" t="s">
        <v>683</v>
      </c>
      <c r="J881" s="159"/>
    </row>
    <row r="882" spans="1:10" x14ac:dyDescent="0.25">
      <c r="A882" s="825"/>
      <c r="B882" s="824" t="s">
        <v>23</v>
      </c>
      <c r="C882" s="160"/>
      <c r="D882" s="161" t="s">
        <v>670</v>
      </c>
      <c r="E882" s="161" t="s">
        <v>671</v>
      </c>
      <c r="F882" s="353" t="s">
        <v>15</v>
      </c>
      <c r="G882" s="161" t="s">
        <v>672</v>
      </c>
      <c r="H882" s="357" t="s">
        <v>673</v>
      </c>
      <c r="I882" s="357" t="s">
        <v>687</v>
      </c>
      <c r="J882" s="159"/>
    </row>
    <row r="883" spans="1:10" x14ac:dyDescent="0.25">
      <c r="A883" s="825"/>
      <c r="B883" s="825"/>
      <c r="D883" s="161" t="s">
        <v>26</v>
      </c>
      <c r="E883" s="161" t="s">
        <v>27</v>
      </c>
      <c r="F883" s="379" t="s">
        <v>27</v>
      </c>
      <c r="G883" s="161" t="s">
        <v>24</v>
      </c>
      <c r="H883" s="161" t="s">
        <v>25</v>
      </c>
      <c r="I883" s="161" t="s">
        <v>26</v>
      </c>
      <c r="J883" s="159"/>
    </row>
    <row r="884" spans="1:10" x14ac:dyDescent="0.25">
      <c r="A884" s="825"/>
      <c r="B884" s="825"/>
      <c r="D884" s="159"/>
      <c r="E884" s="161" t="s">
        <v>29</v>
      </c>
      <c r="F884" s="379" t="s">
        <v>29</v>
      </c>
      <c r="G884" s="161"/>
      <c r="H884" s="161" t="s">
        <v>28</v>
      </c>
      <c r="I884" s="159"/>
      <c r="J884" s="159"/>
    </row>
    <row r="885" spans="1:10" x14ac:dyDescent="0.25">
      <c r="A885" s="825"/>
      <c r="B885" s="825"/>
      <c r="C885" s="154"/>
      <c r="D885" s="161" t="s">
        <v>384</v>
      </c>
      <c r="E885" s="161" t="s">
        <v>385</v>
      </c>
      <c r="F885" s="161" t="s">
        <v>386</v>
      </c>
      <c r="G885" s="161" t="s">
        <v>387</v>
      </c>
      <c r="H885" s="161" t="s">
        <v>388</v>
      </c>
      <c r="I885" s="161">
        <v>6</v>
      </c>
      <c r="J885" s="159"/>
    </row>
    <row r="886" spans="1:10" x14ac:dyDescent="0.25">
      <c r="A886" s="800"/>
      <c r="B886" s="801" t="s">
        <v>528</v>
      </c>
      <c r="C886" s="587"/>
      <c r="D886" s="614"/>
      <c r="E886" s="614"/>
      <c r="F886" s="614"/>
      <c r="G886" s="614"/>
      <c r="H886" s="614"/>
      <c r="I886" s="614"/>
      <c r="J886" s="159"/>
    </row>
    <row r="887" spans="1:10" x14ac:dyDescent="0.25">
      <c r="A887" s="457">
        <v>88</v>
      </c>
      <c r="B887" s="87" t="s">
        <v>864</v>
      </c>
      <c r="C887" s="705" t="str">
        <f>C$124</f>
        <v>(Specify here)</v>
      </c>
      <c r="D887" s="763"/>
      <c r="E887" s="763"/>
      <c r="F887" s="763"/>
      <c r="G887" s="763"/>
      <c r="H887" s="752">
        <f t="shared" ref="H887:H896" si="213">SUM($D124:$H124)</f>
        <v>0</v>
      </c>
      <c r="I887" s="763"/>
      <c r="J887" s="159"/>
    </row>
    <row r="888" spans="1:10" x14ac:dyDescent="0.25">
      <c r="A888" s="457">
        <f>A887+1</f>
        <v>89</v>
      </c>
      <c r="B888" s="858" t="s">
        <v>757</v>
      </c>
      <c r="C888" s="705" t="str">
        <f>C$125</f>
        <v>(Specify here)</v>
      </c>
      <c r="D888" s="763"/>
      <c r="E888" s="763"/>
      <c r="F888" s="763"/>
      <c r="G888" s="763"/>
      <c r="H888" s="752">
        <f t="shared" si="213"/>
        <v>0</v>
      </c>
      <c r="I888" s="763"/>
      <c r="J888" s="159"/>
    </row>
    <row r="889" spans="1:10" x14ac:dyDescent="0.25">
      <c r="A889" s="457">
        <f>A888+1</f>
        <v>90</v>
      </c>
      <c r="B889" s="87" t="s">
        <v>529</v>
      </c>
      <c r="C889" s="705" t="str">
        <f>C$126</f>
        <v>(Specify here)</v>
      </c>
      <c r="D889" s="763"/>
      <c r="E889" s="763"/>
      <c r="F889" s="763"/>
      <c r="G889" s="763"/>
      <c r="H889" s="752">
        <f t="shared" si="213"/>
        <v>0</v>
      </c>
      <c r="I889" s="763"/>
      <c r="J889" s="159"/>
    </row>
    <row r="890" spans="1:10" x14ac:dyDescent="0.25">
      <c r="A890" s="457">
        <f>A889+1</f>
        <v>91</v>
      </c>
      <c r="B890" s="457" t="s">
        <v>530</v>
      </c>
      <c r="C890" s="548"/>
      <c r="D890" s="763"/>
      <c r="E890" s="763"/>
      <c r="F890" s="763"/>
      <c r="G890" s="763"/>
      <c r="H890" s="752">
        <f t="shared" si="213"/>
        <v>0</v>
      </c>
      <c r="I890" s="763"/>
      <c r="J890" s="159"/>
    </row>
    <row r="891" spans="1:10" x14ac:dyDescent="0.25">
      <c r="A891" s="457">
        <f>A890+1</f>
        <v>92</v>
      </c>
      <c r="B891" s="457" t="s">
        <v>471</v>
      </c>
      <c r="C891" s="563"/>
      <c r="D891" s="763"/>
      <c r="E891" s="763"/>
      <c r="F891" s="763"/>
      <c r="G891" s="763"/>
      <c r="H891" s="752">
        <f t="shared" si="213"/>
        <v>0</v>
      </c>
      <c r="I891" s="763"/>
      <c r="J891" s="159"/>
    </row>
    <row r="892" spans="1:10" x14ac:dyDescent="0.25">
      <c r="A892" s="457">
        <f>A891+1</f>
        <v>93</v>
      </c>
      <c r="B892" s="815" t="s">
        <v>813</v>
      </c>
      <c r="C892" s="705" t="str">
        <f>C$129</f>
        <v>(Specify here)</v>
      </c>
      <c r="D892" s="763"/>
      <c r="E892" s="763"/>
      <c r="F892" s="763"/>
      <c r="G892" s="763"/>
      <c r="H892" s="752">
        <f t="shared" si="213"/>
        <v>0</v>
      </c>
      <c r="I892" s="763"/>
      <c r="J892" s="159"/>
    </row>
    <row r="893" spans="1:10" x14ac:dyDescent="0.25">
      <c r="A893" s="816" t="s">
        <v>367</v>
      </c>
      <c r="B893" s="815" t="s">
        <v>814</v>
      </c>
      <c r="C893" s="705" t="str">
        <f>C$130</f>
        <v>(Specify here)</v>
      </c>
      <c r="D893" s="763"/>
      <c r="E893" s="763"/>
      <c r="F893" s="763"/>
      <c r="G893" s="763"/>
      <c r="H893" s="752">
        <f t="shared" si="213"/>
        <v>0</v>
      </c>
      <c r="I893" s="763"/>
      <c r="J893" s="159"/>
    </row>
    <row r="894" spans="1:10" x14ac:dyDescent="0.25">
      <c r="A894" s="816" t="s">
        <v>367</v>
      </c>
      <c r="B894" s="815" t="s">
        <v>815</v>
      </c>
      <c r="C894" s="705" t="str">
        <f>C$131</f>
        <v>(Specify here)</v>
      </c>
      <c r="D894" s="763"/>
      <c r="E894" s="763"/>
      <c r="F894" s="763"/>
      <c r="G894" s="763"/>
      <c r="H894" s="752">
        <f t="shared" si="213"/>
        <v>0</v>
      </c>
      <c r="I894" s="763"/>
      <c r="J894" s="159"/>
    </row>
    <row r="895" spans="1:10" x14ac:dyDescent="0.25">
      <c r="A895" s="816"/>
      <c r="B895" s="457" t="s">
        <v>825</v>
      </c>
      <c r="C895" s="705" t="str">
        <f>C$132</f>
        <v>(Specify here)</v>
      </c>
      <c r="D895" s="763"/>
      <c r="E895" s="763"/>
      <c r="F895" s="763"/>
      <c r="G895" s="763"/>
      <c r="H895" s="752">
        <f t="shared" si="213"/>
        <v>0</v>
      </c>
      <c r="I895" s="763"/>
      <c r="J895" s="159"/>
    </row>
    <row r="896" spans="1:10" x14ac:dyDescent="0.25">
      <c r="A896" s="816"/>
      <c r="B896" s="457" t="s">
        <v>826</v>
      </c>
      <c r="C896" s="705" t="str">
        <f>C$133</f>
        <v>(Specify here)</v>
      </c>
      <c r="D896" s="763"/>
      <c r="E896" s="763"/>
      <c r="F896" s="763"/>
      <c r="G896" s="763"/>
      <c r="H896" s="752">
        <f t="shared" si="213"/>
        <v>0</v>
      </c>
      <c r="I896" s="763"/>
      <c r="J896" s="159"/>
    </row>
    <row r="897" spans="1:10" x14ac:dyDescent="0.25">
      <c r="A897" s="800"/>
      <c r="B897" s="801" t="s">
        <v>531</v>
      </c>
      <c r="C897" s="591"/>
      <c r="D897" s="767"/>
      <c r="E897" s="767"/>
      <c r="F897" s="767"/>
      <c r="G897" s="767"/>
      <c r="H897" s="752">
        <f t="shared" ref="H897:H905" si="214">SUM($D134:$H134)</f>
        <v>0</v>
      </c>
      <c r="I897" s="767"/>
      <c r="J897" s="159"/>
    </row>
    <row r="898" spans="1:10" x14ac:dyDescent="0.25">
      <c r="A898" s="457">
        <v>94</v>
      </c>
      <c r="B898" s="457" t="s">
        <v>627</v>
      </c>
      <c r="C898" s="548"/>
      <c r="D898" s="763"/>
      <c r="E898" s="763"/>
      <c r="F898" s="763"/>
      <c r="G898" s="763"/>
      <c r="H898" s="752">
        <f t="shared" si="214"/>
        <v>0</v>
      </c>
      <c r="I898" s="763"/>
      <c r="J898" s="159"/>
    </row>
    <row r="899" spans="1:10" x14ac:dyDescent="0.25">
      <c r="A899" s="457">
        <f>A898+1</f>
        <v>95</v>
      </c>
      <c r="B899" s="457" t="s">
        <v>532</v>
      </c>
      <c r="C899" s="548"/>
      <c r="D899" s="763"/>
      <c r="E899" s="763"/>
      <c r="F899" s="763"/>
      <c r="G899" s="763"/>
      <c r="H899" s="752">
        <f t="shared" si="214"/>
        <v>0</v>
      </c>
      <c r="I899" s="763"/>
      <c r="J899" s="159"/>
    </row>
    <row r="900" spans="1:10" x14ac:dyDescent="0.25">
      <c r="A900" s="457">
        <f t="shared" ref="A900:A905" si="215">A899+1</f>
        <v>96</v>
      </c>
      <c r="B900" s="457" t="s">
        <v>533</v>
      </c>
      <c r="C900" s="548"/>
      <c r="D900" s="763"/>
      <c r="E900" s="763"/>
      <c r="F900" s="763"/>
      <c r="G900" s="763"/>
      <c r="H900" s="752">
        <f t="shared" si="214"/>
        <v>0</v>
      </c>
      <c r="I900" s="763"/>
      <c r="J900" s="159"/>
    </row>
    <row r="901" spans="1:10" x14ac:dyDescent="0.25">
      <c r="A901" s="457">
        <f t="shared" si="215"/>
        <v>97</v>
      </c>
      <c r="B901" s="457" t="s">
        <v>534</v>
      </c>
      <c r="C901" s="563"/>
      <c r="D901" s="763"/>
      <c r="E901" s="763"/>
      <c r="F901" s="763"/>
      <c r="G901" s="763"/>
      <c r="H901" s="752">
        <f t="shared" si="214"/>
        <v>0</v>
      </c>
      <c r="I901" s="763"/>
      <c r="J901" s="159"/>
    </row>
    <row r="902" spans="1:10" x14ac:dyDescent="0.25">
      <c r="A902" s="457">
        <f t="shared" si="215"/>
        <v>98</v>
      </c>
      <c r="B902" s="457" t="s">
        <v>816</v>
      </c>
      <c r="C902" s="705" t="str">
        <f>C$139</f>
        <v>(Specify here)</v>
      </c>
      <c r="D902" s="763"/>
      <c r="E902" s="763"/>
      <c r="F902" s="763"/>
      <c r="G902" s="763"/>
      <c r="H902" s="752">
        <f t="shared" si="214"/>
        <v>0</v>
      </c>
      <c r="I902" s="763"/>
      <c r="J902" s="159"/>
    </row>
    <row r="903" spans="1:10" x14ac:dyDescent="0.25">
      <c r="A903" s="457">
        <f t="shared" si="215"/>
        <v>99</v>
      </c>
      <c r="B903" s="457" t="s">
        <v>817</v>
      </c>
      <c r="C903" s="705" t="str">
        <f>C$140</f>
        <v>(Specify here)</v>
      </c>
      <c r="D903" s="763"/>
      <c r="E903" s="763"/>
      <c r="F903" s="763"/>
      <c r="G903" s="763"/>
      <c r="H903" s="752">
        <f t="shared" si="214"/>
        <v>0</v>
      </c>
      <c r="I903" s="763"/>
      <c r="J903" s="159"/>
    </row>
    <row r="904" spans="1:10" x14ac:dyDescent="0.25">
      <c r="A904" s="457">
        <f t="shared" si="215"/>
        <v>100</v>
      </c>
      <c r="B904" s="457" t="s">
        <v>821</v>
      </c>
      <c r="C904" s="564"/>
      <c r="D904" s="763"/>
      <c r="E904" s="763"/>
      <c r="F904" s="763"/>
      <c r="G904" s="763"/>
      <c r="H904" s="752">
        <f t="shared" si="214"/>
        <v>0</v>
      </c>
      <c r="I904" s="763"/>
      <c r="J904" s="159"/>
    </row>
    <row r="905" spans="1:10" x14ac:dyDescent="0.25">
      <c r="A905" s="457">
        <f t="shared" si="215"/>
        <v>101</v>
      </c>
      <c r="B905" s="815" t="s">
        <v>758</v>
      </c>
      <c r="C905" s="547"/>
      <c r="D905" s="763"/>
      <c r="E905" s="763"/>
      <c r="F905" s="763"/>
      <c r="G905" s="763"/>
      <c r="H905" s="752">
        <f t="shared" si="214"/>
        <v>0</v>
      </c>
      <c r="I905" s="763"/>
      <c r="J905" s="159"/>
    </row>
    <row r="906" spans="1:10" x14ac:dyDescent="0.25">
      <c r="A906" s="806"/>
      <c r="B906" s="806" t="s">
        <v>823</v>
      </c>
      <c r="C906" s="590"/>
      <c r="D906" s="752">
        <f>SUM(D770:D791)+SUM(D814)+SUM(D816:D823)+SUM(D841:D872)+SUM(D887:D905)</f>
        <v>0</v>
      </c>
      <c r="E906" s="752">
        <f>SUM(E771:E791)+SUM(E814)+SUM(E816:E823)+SUM(E841:E872)+SUM(E887:E905)</f>
        <v>0</v>
      </c>
      <c r="F906" s="752">
        <f>SUM(F772:F791)+SUM(F814)+SUM(F816:F823)+SUM(F841:F872)+SUM(F887:F905)</f>
        <v>0</v>
      </c>
      <c r="G906" s="752">
        <f>SUM(G773:G791)+SUM(G814)+SUM(G816:G823)+SUM(G841:G872)+SUM(G887:G905)</f>
        <v>0</v>
      </c>
      <c r="H906" s="752">
        <f>SUM(H774:H791)+SUM(H814)+SUM(H816:H823)+SUM(H841:H872)+SUM(H887:H905)</f>
        <v>0</v>
      </c>
      <c r="I906" s="752">
        <f>SUM(I775:I791)+SUM(I814)+SUM(I816:I823)+SUM(I841:I872)+SUM(I887:I905)</f>
        <v>0</v>
      </c>
      <c r="J906" s="159"/>
    </row>
    <row r="907" spans="1:10" x14ac:dyDescent="0.25">
      <c r="A907" s="827"/>
      <c r="B907" s="827"/>
      <c r="C907" s="164"/>
      <c r="D907" s="164"/>
      <c r="E907" s="164"/>
      <c r="F907" s="164"/>
      <c r="G907" s="164"/>
      <c r="H907" s="164"/>
      <c r="I907" s="164"/>
      <c r="J907" s="154"/>
    </row>
    <row r="908" spans="1:10" x14ac:dyDescent="0.25">
      <c r="J908" s="154"/>
    </row>
    <row r="909" spans="1:10" x14ac:dyDescent="0.25">
      <c r="J909" s="154"/>
    </row>
    <row r="910" spans="1:10" x14ac:dyDescent="0.25">
      <c r="A910" s="828" t="s">
        <v>422</v>
      </c>
      <c r="J910" s="154"/>
    </row>
    <row r="911" spans="1:10" ht="15.6" x14ac:dyDescent="0.3">
      <c r="A911" s="819" t="s">
        <v>34</v>
      </c>
      <c r="B911" s="820"/>
      <c r="C911" s="620"/>
      <c r="D911" s="621"/>
      <c r="E911" s="620"/>
      <c r="F911" s="620"/>
      <c r="G911" s="620"/>
      <c r="H911" s="620"/>
      <c r="I911" s="618" t="s">
        <v>21</v>
      </c>
      <c r="J911" s="154"/>
    </row>
    <row r="912" spans="1:10" ht="15.6" x14ac:dyDescent="0.3">
      <c r="A912" s="819"/>
      <c r="B912" s="819"/>
      <c r="C912" s="155"/>
      <c r="D912" s="155"/>
      <c r="E912" s="155"/>
      <c r="F912" s="155"/>
      <c r="G912" s="155"/>
      <c r="H912" s="155"/>
      <c r="I912" s="619" t="s">
        <v>33</v>
      </c>
      <c r="J912" s="154"/>
    </row>
    <row r="913" spans="1:10" x14ac:dyDescent="0.25">
      <c r="J913" s="154"/>
    </row>
    <row r="914" spans="1:10" x14ac:dyDescent="0.25">
      <c r="A914" s="821" t="s">
        <v>363</v>
      </c>
      <c r="E914" s="153" t="s">
        <v>451</v>
      </c>
      <c r="H914" s="153" t="s">
        <v>365</v>
      </c>
      <c r="J914" s="154"/>
    </row>
    <row r="915" spans="1:10" x14ac:dyDescent="0.25">
      <c r="B915" s="821" t="str">
        <f>'1_1A'!$B$7</f>
        <v>Enter Hospital Name Here</v>
      </c>
      <c r="F915" s="153" t="str">
        <f>'1_1A'!$H$7</f>
        <v>Enter Provider Number Here</v>
      </c>
      <c r="I915" s="323" t="str">
        <f>'1_1A'!$P$7</f>
        <v>Enter FYE Here</v>
      </c>
      <c r="J915" s="154"/>
    </row>
    <row r="916" spans="1:10" x14ac:dyDescent="0.25">
      <c r="J916" s="154"/>
    </row>
    <row r="917" spans="1:10" x14ac:dyDescent="0.25">
      <c r="A917" s="823"/>
      <c r="B917" s="823"/>
      <c r="C917" s="157"/>
      <c r="D917" s="352" t="s">
        <v>763</v>
      </c>
      <c r="E917" s="352" t="s">
        <v>763</v>
      </c>
      <c r="F917" s="352" t="s">
        <v>377</v>
      </c>
      <c r="G917" s="156"/>
      <c r="H917" s="355" t="s">
        <v>766</v>
      </c>
      <c r="I917" s="359" t="s">
        <v>367</v>
      </c>
      <c r="J917" s="159"/>
    </row>
    <row r="918" spans="1:10" x14ac:dyDescent="0.25">
      <c r="A918" s="825"/>
      <c r="B918" s="824" t="s">
        <v>637</v>
      </c>
      <c r="C918" s="160"/>
      <c r="D918" s="161" t="s">
        <v>668</v>
      </c>
      <c r="E918" s="161" t="s">
        <v>668</v>
      </c>
      <c r="F918" s="353" t="s">
        <v>764</v>
      </c>
      <c r="G918" s="161" t="s">
        <v>610</v>
      </c>
      <c r="H918" s="356" t="s">
        <v>765</v>
      </c>
      <c r="I918" s="357" t="s">
        <v>683</v>
      </c>
      <c r="J918" s="159"/>
    </row>
    <row r="919" spans="1:10" x14ac:dyDescent="0.25">
      <c r="A919" s="825"/>
      <c r="B919" s="824" t="s">
        <v>23</v>
      </c>
      <c r="C919" s="160"/>
      <c r="D919" s="161" t="s">
        <v>670</v>
      </c>
      <c r="E919" s="161" t="s">
        <v>671</v>
      </c>
      <c r="F919" s="353" t="s">
        <v>15</v>
      </c>
      <c r="G919" s="161" t="s">
        <v>672</v>
      </c>
      <c r="H919" s="357" t="s">
        <v>673</v>
      </c>
      <c r="I919" s="357" t="s">
        <v>687</v>
      </c>
      <c r="J919" s="159"/>
    </row>
    <row r="920" spans="1:10" x14ac:dyDescent="0.25">
      <c r="A920" s="825"/>
      <c r="B920" s="825"/>
      <c r="D920" s="161" t="s">
        <v>26</v>
      </c>
      <c r="E920" s="161" t="s">
        <v>27</v>
      </c>
      <c r="F920" s="379" t="s">
        <v>27</v>
      </c>
      <c r="G920" s="161" t="s">
        <v>24</v>
      </c>
      <c r="H920" s="161" t="s">
        <v>25</v>
      </c>
      <c r="I920" s="161" t="s">
        <v>26</v>
      </c>
      <c r="J920" s="159"/>
    </row>
    <row r="921" spans="1:10" x14ac:dyDescent="0.25">
      <c r="A921" s="825"/>
      <c r="B921" s="825"/>
      <c r="D921" s="159"/>
      <c r="E921" s="161" t="s">
        <v>29</v>
      </c>
      <c r="F921" s="379" t="s">
        <v>29</v>
      </c>
      <c r="G921" s="161"/>
      <c r="H921" s="161" t="s">
        <v>28</v>
      </c>
      <c r="I921" s="159"/>
      <c r="J921" s="159"/>
    </row>
    <row r="922" spans="1:10" x14ac:dyDescent="0.25">
      <c r="A922" s="825"/>
      <c r="B922" s="825"/>
      <c r="C922" s="154"/>
      <c r="D922" s="161" t="s">
        <v>384</v>
      </c>
      <c r="E922" s="161" t="s">
        <v>385</v>
      </c>
      <c r="F922" s="161" t="s">
        <v>386</v>
      </c>
      <c r="G922" s="161" t="s">
        <v>387</v>
      </c>
      <c r="H922" s="161" t="s">
        <v>388</v>
      </c>
      <c r="I922" s="161">
        <v>6</v>
      </c>
      <c r="J922" s="159"/>
    </row>
    <row r="923" spans="1:10" x14ac:dyDescent="0.25">
      <c r="A923" s="806"/>
      <c r="B923" s="806" t="s">
        <v>536</v>
      </c>
      <c r="C923" s="593"/>
      <c r="D923" s="606"/>
      <c r="E923" s="606"/>
      <c r="F923" s="606"/>
      <c r="G923" s="606"/>
      <c r="H923" s="606"/>
      <c r="I923" s="606"/>
      <c r="J923" s="159"/>
    </row>
    <row r="924" spans="1:10" x14ac:dyDescent="0.25">
      <c r="A924" s="457">
        <v>105</v>
      </c>
      <c r="B924" s="457" t="s">
        <v>537</v>
      </c>
      <c r="C924" s="548"/>
      <c r="D924" s="763"/>
      <c r="E924" s="763"/>
      <c r="F924" s="763"/>
      <c r="G924" s="763"/>
      <c r="H924" s="752">
        <f>SUM($D159:$H159)</f>
        <v>0</v>
      </c>
      <c r="I924" s="763"/>
      <c r="J924" s="159"/>
    </row>
    <row r="925" spans="1:10" x14ac:dyDescent="0.25">
      <c r="A925" s="457">
        <f t="shared" ref="A925:A936" si="216">A924+1</f>
        <v>106</v>
      </c>
      <c r="B925" s="457" t="s">
        <v>539</v>
      </c>
      <c r="C925" s="548"/>
      <c r="D925" s="763"/>
      <c r="E925" s="763"/>
      <c r="F925" s="763"/>
      <c r="G925" s="763"/>
      <c r="H925" s="752">
        <f t="shared" ref="H925:H936" si="217">SUM($D160:$H160)</f>
        <v>0</v>
      </c>
      <c r="I925" s="763"/>
      <c r="J925" s="159"/>
    </row>
    <row r="926" spans="1:10" x14ac:dyDescent="0.25">
      <c r="A926" s="457">
        <f t="shared" si="216"/>
        <v>107</v>
      </c>
      <c r="B926" s="457" t="s">
        <v>538</v>
      </c>
      <c r="C926" s="548"/>
      <c r="D926" s="763"/>
      <c r="E926" s="763"/>
      <c r="F926" s="763"/>
      <c r="G926" s="763"/>
      <c r="H926" s="752">
        <f t="shared" si="217"/>
        <v>0</v>
      </c>
      <c r="I926" s="763"/>
      <c r="J926" s="159"/>
    </row>
    <row r="927" spans="1:10" x14ac:dyDescent="0.25">
      <c r="A927" s="457">
        <f t="shared" si="216"/>
        <v>108</v>
      </c>
      <c r="B927" s="815" t="s">
        <v>759</v>
      </c>
      <c r="C927" s="547"/>
      <c r="D927" s="763"/>
      <c r="E927" s="763"/>
      <c r="F927" s="763"/>
      <c r="G927" s="763"/>
      <c r="H927" s="752">
        <f t="shared" si="217"/>
        <v>0</v>
      </c>
      <c r="I927" s="763"/>
      <c r="J927" s="159"/>
    </row>
    <row r="928" spans="1:10" x14ac:dyDescent="0.25">
      <c r="A928" s="457">
        <f t="shared" si="216"/>
        <v>109</v>
      </c>
      <c r="B928" s="815" t="s">
        <v>760</v>
      </c>
      <c r="C928" s="547"/>
      <c r="D928" s="763"/>
      <c r="E928" s="763"/>
      <c r="F928" s="763"/>
      <c r="G928" s="763"/>
      <c r="H928" s="752">
        <f t="shared" si="217"/>
        <v>0</v>
      </c>
      <c r="I928" s="763"/>
      <c r="J928" s="159"/>
    </row>
    <row r="929" spans="1:10" x14ac:dyDescent="0.25">
      <c r="A929" s="457">
        <f t="shared" si="216"/>
        <v>110</v>
      </c>
      <c r="B929" s="815" t="s">
        <v>761</v>
      </c>
      <c r="C929" s="547"/>
      <c r="D929" s="763"/>
      <c r="E929" s="763"/>
      <c r="F929" s="763"/>
      <c r="G929" s="763"/>
      <c r="H929" s="752">
        <f t="shared" si="217"/>
        <v>0</v>
      </c>
      <c r="I929" s="763"/>
      <c r="J929" s="159"/>
    </row>
    <row r="930" spans="1:10" x14ac:dyDescent="0.25">
      <c r="A930" s="457">
        <f t="shared" si="216"/>
        <v>111</v>
      </c>
      <c r="B930" s="815" t="s">
        <v>762</v>
      </c>
      <c r="C930" s="547"/>
      <c r="D930" s="763"/>
      <c r="E930" s="763"/>
      <c r="F930" s="763"/>
      <c r="G930" s="763"/>
      <c r="H930" s="752">
        <f t="shared" si="217"/>
        <v>0</v>
      </c>
      <c r="I930" s="763"/>
      <c r="J930" s="159"/>
    </row>
    <row r="931" spans="1:10" x14ac:dyDescent="0.25">
      <c r="A931" s="457">
        <f t="shared" si="216"/>
        <v>112</v>
      </c>
      <c r="B931" s="457" t="s">
        <v>824</v>
      </c>
      <c r="C931" s="705" t="str">
        <f>C$166</f>
        <v>(Specify here)</v>
      </c>
      <c r="D931" s="763"/>
      <c r="E931" s="763"/>
      <c r="F931" s="763"/>
      <c r="G931" s="763"/>
      <c r="H931" s="752">
        <f t="shared" si="217"/>
        <v>0</v>
      </c>
      <c r="I931" s="763"/>
      <c r="J931" s="159"/>
    </row>
    <row r="932" spans="1:10" x14ac:dyDescent="0.25">
      <c r="A932" s="457">
        <f t="shared" si="216"/>
        <v>113</v>
      </c>
      <c r="B932" s="457" t="s">
        <v>540</v>
      </c>
      <c r="C932" s="548"/>
      <c r="D932" s="763"/>
      <c r="E932" s="763"/>
      <c r="F932" s="763"/>
      <c r="G932" s="763"/>
      <c r="H932" s="752">
        <f t="shared" si="217"/>
        <v>0</v>
      </c>
      <c r="I932" s="763"/>
      <c r="J932" s="159"/>
    </row>
    <row r="933" spans="1:10" x14ac:dyDescent="0.25">
      <c r="A933" s="457">
        <f t="shared" si="216"/>
        <v>114</v>
      </c>
      <c r="B933" s="457" t="s">
        <v>629</v>
      </c>
      <c r="C933" s="548"/>
      <c r="D933" s="763"/>
      <c r="E933" s="763"/>
      <c r="F933" s="763"/>
      <c r="G933" s="763"/>
      <c r="H933" s="752">
        <f t="shared" si="217"/>
        <v>0</v>
      </c>
      <c r="I933" s="763"/>
      <c r="J933" s="159"/>
    </row>
    <row r="934" spans="1:10" x14ac:dyDescent="0.25">
      <c r="A934" s="457">
        <f t="shared" si="216"/>
        <v>115</v>
      </c>
      <c r="B934" s="87" t="s">
        <v>890</v>
      </c>
      <c r="C934" s="547"/>
      <c r="D934" s="763"/>
      <c r="E934" s="763"/>
      <c r="F934" s="763"/>
      <c r="G934" s="763"/>
      <c r="H934" s="752">
        <f t="shared" si="217"/>
        <v>0</v>
      </c>
      <c r="I934" s="763"/>
      <c r="J934" s="159"/>
    </row>
    <row r="935" spans="1:10" x14ac:dyDescent="0.25">
      <c r="A935" s="457">
        <f t="shared" si="216"/>
        <v>116</v>
      </c>
      <c r="B935" s="457" t="s">
        <v>541</v>
      </c>
      <c r="C935" s="548"/>
      <c r="D935" s="763"/>
      <c r="E935" s="763"/>
      <c r="F935" s="763"/>
      <c r="G935" s="763"/>
      <c r="H935" s="752">
        <f t="shared" si="217"/>
        <v>0</v>
      </c>
      <c r="I935" s="763"/>
      <c r="J935" s="159"/>
    </row>
    <row r="936" spans="1:10" x14ac:dyDescent="0.25">
      <c r="A936" s="457">
        <f t="shared" si="216"/>
        <v>117</v>
      </c>
      <c r="B936" s="457" t="s">
        <v>866</v>
      </c>
      <c r="C936" s="705" t="str">
        <f>C$171</f>
        <v>(Specify here)</v>
      </c>
      <c r="D936" s="763"/>
      <c r="E936" s="763"/>
      <c r="F936" s="763"/>
      <c r="G936" s="763"/>
      <c r="H936" s="752">
        <f t="shared" si="217"/>
        <v>0</v>
      </c>
      <c r="I936" s="763"/>
      <c r="J936" s="159"/>
    </row>
    <row r="937" spans="1:10" x14ac:dyDescent="0.25">
      <c r="A937" s="801"/>
      <c r="B937" s="801" t="s">
        <v>805</v>
      </c>
      <c r="C937" s="587"/>
      <c r="D937" s="752">
        <f t="shared" ref="D937:I937" si="218">SUM(D$924:D$936)+D$906</f>
        <v>0</v>
      </c>
      <c r="E937" s="752">
        <f t="shared" si="218"/>
        <v>0</v>
      </c>
      <c r="F937" s="752">
        <f t="shared" si="218"/>
        <v>0</v>
      </c>
      <c r="G937" s="752">
        <f t="shared" si="218"/>
        <v>0</v>
      </c>
      <c r="H937" s="752">
        <f t="shared" si="218"/>
        <v>0</v>
      </c>
      <c r="I937" s="752">
        <f t="shared" si="218"/>
        <v>0</v>
      </c>
      <c r="J937" s="159"/>
    </row>
    <row r="938" spans="1:10" x14ac:dyDescent="0.25">
      <c r="A938" s="800"/>
      <c r="B938" s="586" t="s">
        <v>911</v>
      </c>
      <c r="C938" s="587"/>
      <c r="D938" s="767"/>
      <c r="E938" s="767"/>
      <c r="F938" s="767"/>
      <c r="G938" s="767"/>
      <c r="H938" s="767"/>
      <c r="I938" s="752"/>
      <c r="J938" s="159"/>
    </row>
    <row r="939" spans="1:10" x14ac:dyDescent="0.25">
      <c r="A939" s="457">
        <v>190</v>
      </c>
      <c r="B939" s="457" t="s">
        <v>542</v>
      </c>
      <c r="C939" s="548"/>
      <c r="D939" s="763"/>
      <c r="E939" s="763"/>
      <c r="F939" s="763"/>
      <c r="G939" s="763"/>
      <c r="H939" s="752">
        <f t="shared" ref="H939:H948" si="219">SUM($D174:$H174)</f>
        <v>0</v>
      </c>
      <c r="I939" s="763"/>
      <c r="J939" s="159"/>
    </row>
    <row r="940" spans="1:10" x14ac:dyDescent="0.25">
      <c r="A940" s="457">
        <v>191</v>
      </c>
      <c r="B940" s="802" t="s">
        <v>133</v>
      </c>
      <c r="C940" s="546"/>
      <c r="D940" s="763"/>
      <c r="E940" s="763"/>
      <c r="F940" s="763"/>
      <c r="G940" s="763"/>
      <c r="H940" s="752">
        <f t="shared" si="219"/>
        <v>0</v>
      </c>
      <c r="I940" s="763"/>
      <c r="J940" s="159"/>
    </row>
    <row r="941" spans="1:10" x14ac:dyDescent="0.25">
      <c r="A941" s="457">
        <v>192</v>
      </c>
      <c r="B941" s="802" t="s">
        <v>134</v>
      </c>
      <c r="C941" s="546"/>
      <c r="D941" s="763"/>
      <c r="E941" s="763"/>
      <c r="F941" s="763"/>
      <c r="G941" s="763"/>
      <c r="H941" s="752">
        <f t="shared" si="219"/>
        <v>0</v>
      </c>
      <c r="I941" s="763"/>
      <c r="J941" s="159"/>
    </row>
    <row r="942" spans="1:10" x14ac:dyDescent="0.25">
      <c r="A942" s="457">
        <v>193</v>
      </c>
      <c r="B942" s="802" t="s">
        <v>135</v>
      </c>
      <c r="C942" s="546"/>
      <c r="D942" s="763"/>
      <c r="E942" s="763"/>
      <c r="F942" s="763"/>
      <c r="G942" s="763"/>
      <c r="H942" s="752">
        <f t="shared" si="219"/>
        <v>0</v>
      </c>
      <c r="I942" s="763"/>
      <c r="J942" s="159"/>
    </row>
    <row r="943" spans="1:10" x14ac:dyDescent="0.25">
      <c r="A943" s="457">
        <v>194</v>
      </c>
      <c r="B943" s="457" t="s">
        <v>820</v>
      </c>
      <c r="C943" s="546"/>
      <c r="D943" s="763"/>
      <c r="E943" s="763"/>
      <c r="F943" s="763"/>
      <c r="G943" s="763"/>
      <c r="H943" s="752">
        <f t="shared" si="219"/>
        <v>0</v>
      </c>
      <c r="I943" s="763"/>
      <c r="J943" s="159"/>
    </row>
    <row r="944" spans="1:10" x14ac:dyDescent="0.25">
      <c r="A944" s="457"/>
      <c r="B944" s="802" t="s">
        <v>772</v>
      </c>
      <c r="C944" s="705" t="str">
        <f>C$179</f>
        <v>(Specify here)</v>
      </c>
      <c r="D944" s="763"/>
      <c r="E944" s="763"/>
      <c r="F944" s="763"/>
      <c r="G944" s="763"/>
      <c r="H944" s="752">
        <f t="shared" si="219"/>
        <v>0</v>
      </c>
      <c r="I944" s="763"/>
      <c r="J944" s="159"/>
    </row>
    <row r="945" spans="1:12" x14ac:dyDescent="0.25">
      <c r="A945" s="813"/>
      <c r="B945" s="802" t="s">
        <v>773</v>
      </c>
      <c r="C945" s="705" t="str">
        <f>C$180</f>
        <v>(Specify here)</v>
      </c>
      <c r="D945" s="763"/>
      <c r="E945" s="763"/>
      <c r="F945" s="763"/>
      <c r="G945" s="763"/>
      <c r="H945" s="752">
        <f t="shared" si="219"/>
        <v>0</v>
      </c>
      <c r="I945" s="763"/>
      <c r="J945" s="159"/>
    </row>
    <row r="946" spans="1:12" x14ac:dyDescent="0.25">
      <c r="A946" s="813"/>
      <c r="B946" s="802" t="s">
        <v>774</v>
      </c>
      <c r="C946" s="705" t="str">
        <f>C$181</f>
        <v>(Specify here)</v>
      </c>
      <c r="D946" s="763"/>
      <c r="E946" s="763"/>
      <c r="F946" s="763"/>
      <c r="G946" s="763"/>
      <c r="H946" s="752">
        <f t="shared" si="219"/>
        <v>0</v>
      </c>
      <c r="I946" s="763"/>
      <c r="J946" s="159"/>
    </row>
    <row r="947" spans="1:12" x14ac:dyDescent="0.25">
      <c r="A947" s="813"/>
      <c r="B947" s="802" t="s">
        <v>775</v>
      </c>
      <c r="C947" s="705" t="str">
        <f>C$182</f>
        <v>(Specify here)</v>
      </c>
      <c r="D947" s="763"/>
      <c r="E947" s="763"/>
      <c r="F947" s="763"/>
      <c r="G947" s="763"/>
      <c r="H947" s="752">
        <f t="shared" si="219"/>
        <v>0</v>
      </c>
      <c r="I947" s="763"/>
      <c r="J947" s="159"/>
    </row>
    <row r="948" spans="1:12" x14ac:dyDescent="0.25">
      <c r="A948" s="813"/>
      <c r="B948" s="802" t="s">
        <v>776</v>
      </c>
      <c r="C948" s="705" t="str">
        <f>C$183</f>
        <v>(Specify here)</v>
      </c>
      <c r="D948" s="763"/>
      <c r="E948" s="763"/>
      <c r="F948" s="763"/>
      <c r="G948" s="763"/>
      <c r="H948" s="752">
        <f t="shared" si="219"/>
        <v>0</v>
      </c>
      <c r="I948" s="763"/>
      <c r="J948" s="159"/>
    </row>
    <row r="949" spans="1:12" x14ac:dyDescent="0.25">
      <c r="A949" s="801">
        <v>200</v>
      </c>
      <c r="B949" s="801" t="s">
        <v>806</v>
      </c>
      <c r="C949" s="587"/>
      <c r="D949" s="752">
        <f t="shared" ref="D949:I949" si="220">SUM(D937:D948)</f>
        <v>0</v>
      </c>
      <c r="E949" s="752">
        <f t="shared" si="220"/>
        <v>0</v>
      </c>
      <c r="F949" s="752">
        <f t="shared" si="220"/>
        <v>0</v>
      </c>
      <c r="G949" s="752">
        <f t="shared" si="220"/>
        <v>0</v>
      </c>
      <c r="H949" s="752">
        <f t="shared" si="220"/>
        <v>0</v>
      </c>
      <c r="I949" s="752">
        <f t="shared" si="220"/>
        <v>0</v>
      </c>
      <c r="J949" s="159"/>
    </row>
    <row r="950" spans="1:12" s="350" customFormat="1" x14ac:dyDescent="0.25">
      <c r="A950" s="833"/>
      <c r="B950" s="833"/>
      <c r="C950" s="345"/>
      <c r="D950" s="349"/>
      <c r="E950" s="349"/>
      <c r="F950" s="349"/>
      <c r="G950" s="349"/>
      <c r="H950" s="349"/>
      <c r="I950" s="349"/>
      <c r="J950" s="159"/>
    </row>
    <row r="951" spans="1:12" s="350" customFormat="1" x14ac:dyDescent="0.25">
      <c r="A951" s="827" t="s">
        <v>419</v>
      </c>
      <c r="B951" s="834"/>
      <c r="C951" s="346"/>
      <c r="D951" s="346"/>
      <c r="E951" s="346"/>
      <c r="F951" s="346"/>
      <c r="G951" s="346"/>
      <c r="H951" s="346"/>
      <c r="I951" s="346"/>
      <c r="J951" s="346"/>
    </row>
    <row r="952" spans="1:12" x14ac:dyDescent="0.25">
      <c r="A952" s="821" t="s">
        <v>900</v>
      </c>
      <c r="L952" s="154"/>
    </row>
    <row r="953" spans="1:12" x14ac:dyDescent="0.25">
      <c r="A953" s="821" t="s">
        <v>975</v>
      </c>
      <c r="L953" s="154"/>
    </row>
    <row r="954" spans="1:12" x14ac:dyDescent="0.25">
      <c r="L954" s="154"/>
    </row>
    <row r="955" spans="1:12" x14ac:dyDescent="0.25">
      <c r="A955" s="828" t="s">
        <v>422</v>
      </c>
      <c r="L955" s="154"/>
    </row>
    <row r="956" spans="1:12" ht="15.6" x14ac:dyDescent="0.3">
      <c r="A956" s="819" t="s">
        <v>34</v>
      </c>
      <c r="B956" s="820"/>
      <c r="C956" s="620"/>
      <c r="D956" s="621"/>
      <c r="E956" s="620"/>
      <c r="F956" s="620"/>
      <c r="G956" s="620"/>
      <c r="H956" s="620"/>
      <c r="I956" s="618" t="s">
        <v>21</v>
      </c>
      <c r="L956" s="154"/>
    </row>
    <row r="957" spans="1:12" ht="15.6" x14ac:dyDescent="0.3">
      <c r="A957" s="819"/>
      <c r="B957" s="819"/>
      <c r="C957" s="155"/>
      <c r="D957" s="155"/>
      <c r="E957" s="155"/>
      <c r="F957" s="155"/>
      <c r="G957" s="155"/>
      <c r="H957" s="155"/>
      <c r="I957" s="619" t="s">
        <v>35</v>
      </c>
      <c r="L957" s="154"/>
    </row>
    <row r="958" spans="1:12" x14ac:dyDescent="0.25">
      <c r="L958" s="154"/>
    </row>
    <row r="959" spans="1:12" x14ac:dyDescent="0.25">
      <c r="A959" s="821" t="s">
        <v>363</v>
      </c>
      <c r="E959" s="153" t="s">
        <v>451</v>
      </c>
      <c r="H959" s="153" t="s">
        <v>365</v>
      </c>
      <c r="L959" s="154"/>
    </row>
    <row r="960" spans="1:12" x14ac:dyDescent="0.25">
      <c r="B960" s="821" t="str">
        <f>'1_1A'!$B$7</f>
        <v>Enter Hospital Name Here</v>
      </c>
      <c r="F960" s="153" t="str">
        <f>'1_1A'!$H$7</f>
        <v>Enter Provider Number Here</v>
      </c>
      <c r="I960" s="323" t="str">
        <f>'1_1A'!$P$7</f>
        <v>Enter FYE Here</v>
      </c>
      <c r="K960" s="154"/>
    </row>
    <row r="961" spans="1:11" x14ac:dyDescent="0.25">
      <c r="K961" s="154"/>
    </row>
    <row r="962" spans="1:11" x14ac:dyDescent="0.25">
      <c r="A962" s="1110"/>
      <c r="B962" s="1111"/>
      <c r="C962" s="1112"/>
      <c r="D962" s="1114" t="s">
        <v>36</v>
      </c>
      <c r="E962" s="1114" t="s">
        <v>37</v>
      </c>
      <c r="F962" s="1114" t="s">
        <v>495</v>
      </c>
      <c r="G962" s="1114" t="s">
        <v>496</v>
      </c>
      <c r="H962" s="1114" t="s">
        <v>497</v>
      </c>
      <c r="I962" s="1114" t="s">
        <v>38</v>
      </c>
      <c r="J962" s="1115" t="s">
        <v>39</v>
      </c>
      <c r="K962" s="346"/>
    </row>
    <row r="963" spans="1:11" x14ac:dyDescent="0.25">
      <c r="A963" s="1116"/>
      <c r="B963" s="824" t="s">
        <v>637</v>
      </c>
      <c r="C963" s="1117"/>
      <c r="D963" s="161" t="s">
        <v>684</v>
      </c>
      <c r="E963" s="161" t="s">
        <v>40</v>
      </c>
      <c r="F963" s="161" t="s">
        <v>41</v>
      </c>
      <c r="G963" s="161" t="s">
        <v>42</v>
      </c>
      <c r="H963" s="161" t="s">
        <v>43</v>
      </c>
      <c r="I963" s="161" t="s">
        <v>44</v>
      </c>
      <c r="J963" s="1118" t="s">
        <v>45</v>
      </c>
      <c r="K963" s="346"/>
    </row>
    <row r="964" spans="1:11" x14ac:dyDescent="0.25">
      <c r="A964" s="1116"/>
      <c r="B964" s="824" t="s">
        <v>23</v>
      </c>
      <c r="C964" s="1117"/>
      <c r="D964" s="161" t="s">
        <v>26</v>
      </c>
      <c r="E964" s="161" t="s">
        <v>47</v>
      </c>
      <c r="F964" s="161"/>
      <c r="G964" s="161" t="s">
        <v>48</v>
      </c>
      <c r="H964" s="161"/>
      <c r="I964" s="161" t="s">
        <v>49</v>
      </c>
      <c r="J964" s="1118" t="s">
        <v>50</v>
      </c>
      <c r="K964" s="346"/>
    </row>
    <row r="965" spans="1:11" x14ac:dyDescent="0.25">
      <c r="A965" s="1116"/>
      <c r="B965" s="825"/>
      <c r="C965" s="346"/>
      <c r="D965" s="161">
        <v>7</v>
      </c>
      <c r="E965" s="161">
        <v>8</v>
      </c>
      <c r="F965" s="161">
        <v>9</v>
      </c>
      <c r="G965" s="161">
        <v>10</v>
      </c>
      <c r="H965" s="161">
        <v>11</v>
      </c>
      <c r="I965" s="161">
        <v>12</v>
      </c>
      <c r="J965" s="1118">
        <v>13</v>
      </c>
      <c r="K965" s="346"/>
    </row>
    <row r="966" spans="1:11" x14ac:dyDescent="0.25">
      <c r="A966" s="1075"/>
      <c r="B966" s="801" t="s">
        <v>490</v>
      </c>
      <c r="C966" s="597"/>
      <c r="D966" s="606"/>
      <c r="E966" s="606"/>
      <c r="F966" s="606"/>
      <c r="G966" s="606"/>
      <c r="H966" s="606"/>
      <c r="I966" s="606" t="s">
        <v>367</v>
      </c>
      <c r="J966" s="1134"/>
      <c r="K966" s="346"/>
    </row>
    <row r="967" spans="1:11" x14ac:dyDescent="0.25">
      <c r="A967" s="1045">
        <v>1</v>
      </c>
      <c r="B967" s="802" t="s">
        <v>740</v>
      </c>
      <c r="C967" s="562"/>
      <c r="D967" s="755"/>
      <c r="E967" s="755"/>
      <c r="F967" s="755"/>
      <c r="G967" s="755"/>
      <c r="H967" s="755"/>
      <c r="I967" s="755"/>
      <c r="J967" s="1120"/>
      <c r="K967" s="346"/>
    </row>
    <row r="968" spans="1:11" x14ac:dyDescent="0.25">
      <c r="A968" s="1045">
        <v>2</v>
      </c>
      <c r="B968" s="802" t="s">
        <v>739</v>
      </c>
      <c r="C968" s="562"/>
      <c r="D968" s="755"/>
      <c r="E968" s="755"/>
      <c r="F968" s="755"/>
      <c r="G968" s="755"/>
      <c r="H968" s="755"/>
      <c r="I968" s="755"/>
      <c r="J968" s="1120"/>
      <c r="K968" s="346"/>
    </row>
    <row r="969" spans="1:11" x14ac:dyDescent="0.25">
      <c r="A969" s="1045">
        <v>3</v>
      </c>
      <c r="B969" s="802" t="s">
        <v>741</v>
      </c>
      <c r="C969" s="562"/>
      <c r="D969" s="755"/>
      <c r="E969" s="755"/>
      <c r="F969" s="755"/>
      <c r="G969" s="755"/>
      <c r="H969" s="755"/>
      <c r="I969" s="755"/>
      <c r="J969" s="1120"/>
      <c r="K969" s="346"/>
    </row>
    <row r="970" spans="1:11" x14ac:dyDescent="0.25">
      <c r="A970" s="1045">
        <v>4</v>
      </c>
      <c r="B970" s="457" t="s">
        <v>491</v>
      </c>
      <c r="C970" s="90"/>
      <c r="D970" s="755"/>
      <c r="E970" s="755"/>
      <c r="F970" s="755"/>
      <c r="G970" s="755"/>
      <c r="H970" s="755"/>
      <c r="I970" s="755"/>
      <c r="J970" s="1120"/>
      <c r="K970" s="346"/>
    </row>
    <row r="971" spans="1:11" x14ac:dyDescent="0.25">
      <c r="A971" s="1045">
        <v>5</v>
      </c>
      <c r="B971" s="457" t="s">
        <v>492</v>
      </c>
      <c r="C971" s="90"/>
      <c r="D971" s="755"/>
      <c r="E971" s="755"/>
      <c r="F971" s="755"/>
      <c r="G971" s="755"/>
      <c r="H971" s="755"/>
      <c r="I971" s="755"/>
      <c r="J971" s="1120"/>
      <c r="K971" s="346"/>
    </row>
    <row r="972" spans="1:11" x14ac:dyDescent="0.25">
      <c r="A972" s="1045">
        <v>6</v>
      </c>
      <c r="B972" s="802" t="s">
        <v>742</v>
      </c>
      <c r="C972" s="562"/>
      <c r="D972" s="755"/>
      <c r="E972" s="755"/>
      <c r="F972" s="755"/>
      <c r="G972" s="755"/>
      <c r="H972" s="755"/>
      <c r="I972" s="755"/>
      <c r="J972" s="1120"/>
      <c r="K972" s="346"/>
    </row>
    <row r="973" spans="1:11" x14ac:dyDescent="0.25">
      <c r="A973" s="1045">
        <v>7</v>
      </c>
      <c r="B973" s="457" t="s">
        <v>493</v>
      </c>
      <c r="C973" s="90"/>
      <c r="D973" s="752">
        <f>SUM(D$1138)</f>
        <v>0</v>
      </c>
      <c r="E973" s="755"/>
      <c r="F973" s="755"/>
      <c r="G973" s="755"/>
      <c r="H973" s="755"/>
      <c r="I973" s="755"/>
      <c r="J973" s="1120"/>
      <c r="K973" s="346"/>
    </row>
    <row r="974" spans="1:11" x14ac:dyDescent="0.25">
      <c r="A974" s="1045">
        <v>8</v>
      </c>
      <c r="B974" s="457" t="s">
        <v>494</v>
      </c>
      <c r="C974" s="90"/>
      <c r="D974" s="763"/>
      <c r="E974" s="752">
        <f>SUM(E$1138)</f>
        <v>0</v>
      </c>
      <c r="F974" s="755"/>
      <c r="G974" s="755"/>
      <c r="H974" s="755"/>
      <c r="I974" s="755"/>
      <c r="J974" s="1120"/>
      <c r="K974" s="346"/>
    </row>
    <row r="975" spans="1:11" x14ac:dyDescent="0.25">
      <c r="A975" s="1045">
        <v>9</v>
      </c>
      <c r="B975" s="457" t="s">
        <v>495</v>
      </c>
      <c r="C975" s="90"/>
      <c r="D975" s="763"/>
      <c r="E975" s="763"/>
      <c r="F975" s="752">
        <f>SUM(F$1138)</f>
        <v>0</v>
      </c>
      <c r="G975" s="755"/>
      <c r="H975" s="755"/>
      <c r="I975" s="755"/>
      <c r="J975" s="1120"/>
      <c r="K975" s="346"/>
    </row>
    <row r="976" spans="1:11" x14ac:dyDescent="0.25">
      <c r="A976" s="1045">
        <v>10</v>
      </c>
      <c r="B976" s="457" t="s">
        <v>496</v>
      </c>
      <c r="C976" s="90"/>
      <c r="D976" s="763"/>
      <c r="E976" s="763"/>
      <c r="F976" s="763"/>
      <c r="G976" s="752">
        <f>SUM(G$1138)</f>
        <v>0</v>
      </c>
      <c r="H976" s="755"/>
      <c r="I976" s="755"/>
      <c r="J976" s="1120"/>
      <c r="K976" s="346"/>
    </row>
    <row r="977" spans="1:11" x14ac:dyDescent="0.25">
      <c r="A977" s="1045">
        <v>11</v>
      </c>
      <c r="B977" s="457" t="s">
        <v>497</v>
      </c>
      <c r="C977" s="90"/>
      <c r="D977" s="763"/>
      <c r="E977" s="763"/>
      <c r="F977" s="763"/>
      <c r="G977" s="763"/>
      <c r="H977" s="770">
        <f>SUM(H$1138)</f>
        <v>0</v>
      </c>
      <c r="I977" s="755"/>
      <c r="J977" s="1120"/>
      <c r="K977" s="346"/>
    </row>
    <row r="978" spans="1:11" x14ac:dyDescent="0.25">
      <c r="A978" s="1045">
        <v>12</v>
      </c>
      <c r="B978" s="457" t="s">
        <v>498</v>
      </c>
      <c r="C978" s="90"/>
      <c r="D978" s="763"/>
      <c r="E978" s="763"/>
      <c r="F978" s="763"/>
      <c r="G978" s="763"/>
      <c r="H978" s="768"/>
      <c r="I978" s="752">
        <f>SUM(I$1138)</f>
        <v>0</v>
      </c>
      <c r="J978" s="1120"/>
      <c r="K978" s="346"/>
    </row>
    <row r="979" spans="1:11" x14ac:dyDescent="0.25">
      <c r="A979" s="1045">
        <v>13</v>
      </c>
      <c r="B979" s="457" t="s">
        <v>499</v>
      </c>
      <c r="C979" s="90"/>
      <c r="D979" s="763"/>
      <c r="E979" s="763"/>
      <c r="F979" s="763"/>
      <c r="G979" s="763"/>
      <c r="H979" s="768"/>
      <c r="I979" s="763"/>
      <c r="J979" s="1135">
        <f>SUM(J$1138)</f>
        <v>0</v>
      </c>
      <c r="K979" s="346"/>
    </row>
    <row r="980" spans="1:11" x14ac:dyDescent="0.25">
      <c r="A980" s="1045">
        <v>14</v>
      </c>
      <c r="B980" s="457" t="s">
        <v>500</v>
      </c>
      <c r="C980" s="90"/>
      <c r="D980" s="763"/>
      <c r="E980" s="763"/>
      <c r="F980" s="763"/>
      <c r="G980" s="763"/>
      <c r="H980" s="768"/>
      <c r="I980" s="763"/>
      <c r="J980" s="1136"/>
      <c r="K980" s="346"/>
    </row>
    <row r="981" spans="1:11" x14ac:dyDescent="0.25">
      <c r="A981" s="1045">
        <v>15</v>
      </c>
      <c r="B981" s="457" t="s">
        <v>501</v>
      </c>
      <c r="C981" s="90"/>
      <c r="D981" s="763"/>
      <c r="E981" s="763"/>
      <c r="F981" s="763"/>
      <c r="G981" s="763"/>
      <c r="H981" s="768"/>
      <c r="I981" s="763"/>
      <c r="J981" s="1136"/>
      <c r="K981" s="346"/>
    </row>
    <row r="982" spans="1:11" x14ac:dyDescent="0.25">
      <c r="A982" s="1045">
        <v>16</v>
      </c>
      <c r="B982" s="802" t="s">
        <v>743</v>
      </c>
      <c r="C982" s="562"/>
      <c r="D982" s="763"/>
      <c r="E982" s="763"/>
      <c r="F982" s="763"/>
      <c r="G982" s="763"/>
      <c r="H982" s="768"/>
      <c r="I982" s="763"/>
      <c r="J982" s="1136"/>
      <c r="K982" s="346"/>
    </row>
    <row r="983" spans="1:11" x14ac:dyDescent="0.25">
      <c r="A983" s="1045">
        <v>17</v>
      </c>
      <c r="B983" s="457" t="s">
        <v>502</v>
      </c>
      <c r="C983" s="90"/>
      <c r="D983" s="763"/>
      <c r="E983" s="763"/>
      <c r="F983" s="763"/>
      <c r="G983" s="763"/>
      <c r="H983" s="768"/>
      <c r="I983" s="763"/>
      <c r="J983" s="1136"/>
      <c r="K983" s="346"/>
    </row>
    <row r="984" spans="1:11" x14ac:dyDescent="0.25">
      <c r="A984" s="1045">
        <v>18</v>
      </c>
      <c r="B984" s="457" t="s">
        <v>819</v>
      </c>
      <c r="C984" s="705" t="str">
        <f>C$29</f>
        <v>(Specify here)</v>
      </c>
      <c r="D984" s="763"/>
      <c r="E984" s="763"/>
      <c r="F984" s="763"/>
      <c r="G984" s="763"/>
      <c r="H984" s="768"/>
      <c r="I984" s="763"/>
      <c r="J984" s="1136"/>
      <c r="K984" s="346"/>
    </row>
    <row r="985" spans="1:11" x14ac:dyDescent="0.25">
      <c r="A985" s="1045">
        <v>19</v>
      </c>
      <c r="B985" s="457" t="s">
        <v>503</v>
      </c>
      <c r="C985" s="373"/>
      <c r="D985" s="763"/>
      <c r="E985" s="763"/>
      <c r="F985" s="763"/>
      <c r="G985" s="763"/>
      <c r="H985" s="768"/>
      <c r="I985" s="763"/>
      <c r="J985" s="1136"/>
      <c r="K985" s="346"/>
    </row>
    <row r="986" spans="1:11" x14ac:dyDescent="0.25">
      <c r="A986" s="1045">
        <v>20</v>
      </c>
      <c r="B986" s="457" t="s">
        <v>504</v>
      </c>
      <c r="C986" s="90"/>
      <c r="D986" s="763"/>
      <c r="E986" s="763"/>
      <c r="F986" s="763"/>
      <c r="G986" s="763"/>
      <c r="H986" s="768"/>
      <c r="I986" s="763"/>
      <c r="J986" s="1136"/>
      <c r="K986" s="346"/>
    </row>
    <row r="987" spans="1:11" x14ac:dyDescent="0.25">
      <c r="A987" s="1045">
        <v>21</v>
      </c>
      <c r="B987" s="457" t="s">
        <v>505</v>
      </c>
      <c r="C987" s="90"/>
      <c r="D987" s="763"/>
      <c r="E987" s="763"/>
      <c r="F987" s="763"/>
      <c r="G987" s="763"/>
      <c r="H987" s="768"/>
      <c r="I987" s="763"/>
      <c r="J987" s="1136"/>
      <c r="K987" s="346"/>
    </row>
    <row r="988" spans="1:11" x14ac:dyDescent="0.25">
      <c r="A988" s="1045">
        <v>22</v>
      </c>
      <c r="B988" s="457" t="s">
        <v>506</v>
      </c>
      <c r="C988" s="90"/>
      <c r="D988" s="763"/>
      <c r="E988" s="763"/>
      <c r="F988" s="763"/>
      <c r="G988" s="763"/>
      <c r="H988" s="768"/>
      <c r="I988" s="763"/>
      <c r="J988" s="1136"/>
      <c r="K988" s="346"/>
    </row>
    <row r="989" spans="1:11" x14ac:dyDescent="0.25">
      <c r="A989" s="1078">
        <v>23</v>
      </c>
      <c r="B989" s="1079" t="s">
        <v>818</v>
      </c>
      <c r="C989" s="705" t="str">
        <f>C$34</f>
        <v>(Specify here)</v>
      </c>
      <c r="D989" s="1137"/>
      <c r="E989" s="1137"/>
      <c r="F989" s="1137"/>
      <c r="G989" s="1137"/>
      <c r="H989" s="1138"/>
      <c r="I989" s="1137"/>
      <c r="J989" s="1139"/>
      <c r="K989" s="346"/>
    </row>
    <row r="990" spans="1:11" x14ac:dyDescent="0.25">
      <c r="A990" s="1108" t="s">
        <v>422</v>
      </c>
      <c r="B990" s="1109"/>
      <c r="C990" s="351"/>
      <c r="D990" s="351"/>
      <c r="E990" s="351"/>
      <c r="F990" s="351"/>
      <c r="G990" s="351"/>
      <c r="H990" s="351"/>
      <c r="I990" s="351"/>
      <c r="J990" s="1133"/>
      <c r="K990" s="154"/>
    </row>
    <row r="991" spans="1:11" ht="15.6" x14ac:dyDescent="0.3">
      <c r="A991" s="819" t="s">
        <v>34</v>
      </c>
      <c r="B991" s="820"/>
      <c r="C991" s="620"/>
      <c r="D991" s="621"/>
      <c r="E991" s="620"/>
      <c r="F991" s="620"/>
      <c r="G991" s="620"/>
      <c r="H991" s="620"/>
      <c r="I991" s="618" t="s">
        <v>21</v>
      </c>
      <c r="K991" s="154"/>
    </row>
    <row r="992" spans="1:11" ht="15.6" x14ac:dyDescent="0.3">
      <c r="A992" s="819"/>
      <c r="B992" s="819"/>
      <c r="C992" s="155"/>
      <c r="D992" s="155"/>
      <c r="E992" s="155"/>
      <c r="F992" s="155"/>
      <c r="G992" s="155"/>
      <c r="H992" s="155"/>
      <c r="I992" s="619" t="s">
        <v>52</v>
      </c>
      <c r="K992" s="154"/>
    </row>
    <row r="993" spans="1:11" x14ac:dyDescent="0.25">
      <c r="J993" s="167"/>
      <c r="K993" s="154"/>
    </row>
    <row r="994" spans="1:11" x14ac:dyDescent="0.25">
      <c r="A994" s="821" t="s">
        <v>363</v>
      </c>
      <c r="E994" s="153" t="s">
        <v>451</v>
      </c>
      <c r="H994" s="153" t="s">
        <v>365</v>
      </c>
      <c r="J994" s="165" t="s">
        <v>367</v>
      </c>
      <c r="K994" s="154"/>
    </row>
    <row r="995" spans="1:11" x14ac:dyDescent="0.25">
      <c r="B995" s="821" t="str">
        <f>'1_1A'!$B$7</f>
        <v>Enter Hospital Name Here</v>
      </c>
      <c r="F995" s="153" t="str">
        <f>'1_1A'!$H$7</f>
        <v>Enter Provider Number Here</v>
      </c>
      <c r="I995" s="323" t="str">
        <f>'1_1A'!$P$7</f>
        <v>Enter FYE Here</v>
      </c>
      <c r="K995" s="154"/>
    </row>
    <row r="996" spans="1:11" x14ac:dyDescent="0.25">
      <c r="J996" s="165" t="s">
        <v>367</v>
      </c>
      <c r="K996" s="154"/>
    </row>
    <row r="997" spans="1:11" x14ac:dyDescent="0.25">
      <c r="A997" s="1110"/>
      <c r="B997" s="1111"/>
      <c r="C997" s="1112"/>
      <c r="D997" s="1114" t="s">
        <v>36</v>
      </c>
      <c r="E997" s="1114" t="s">
        <v>37</v>
      </c>
      <c r="F997" s="1114" t="s">
        <v>495</v>
      </c>
      <c r="G997" s="1114" t="s">
        <v>496</v>
      </c>
      <c r="H997" s="1114" t="s">
        <v>497</v>
      </c>
      <c r="I997" s="1114" t="s">
        <v>38</v>
      </c>
      <c r="J997" s="1115" t="s">
        <v>39</v>
      </c>
      <c r="K997" s="346"/>
    </row>
    <row r="998" spans="1:11" x14ac:dyDescent="0.25">
      <c r="A998" s="1116"/>
      <c r="B998" s="824" t="s">
        <v>637</v>
      </c>
      <c r="C998" s="1117"/>
      <c r="D998" s="161" t="s">
        <v>684</v>
      </c>
      <c r="E998" s="161" t="s">
        <v>40</v>
      </c>
      <c r="F998" s="161" t="s">
        <v>41</v>
      </c>
      <c r="G998" s="161" t="s">
        <v>42</v>
      </c>
      <c r="H998" s="161" t="s">
        <v>43</v>
      </c>
      <c r="I998" s="161" t="s">
        <v>44</v>
      </c>
      <c r="J998" s="1118" t="s">
        <v>45</v>
      </c>
      <c r="K998" s="346"/>
    </row>
    <row r="999" spans="1:11" x14ac:dyDescent="0.25">
      <c r="A999" s="1116"/>
      <c r="B999" s="824" t="s">
        <v>23</v>
      </c>
      <c r="C999" s="1117"/>
      <c r="D999" s="161" t="s">
        <v>26</v>
      </c>
      <c r="E999" s="161" t="s">
        <v>47</v>
      </c>
      <c r="F999" s="161"/>
      <c r="G999" s="161" t="s">
        <v>48</v>
      </c>
      <c r="H999" s="161"/>
      <c r="I999" s="161" t="s">
        <v>49</v>
      </c>
      <c r="J999" s="1118" t="s">
        <v>50</v>
      </c>
      <c r="K999" s="346"/>
    </row>
    <row r="1000" spans="1:11" x14ac:dyDescent="0.25">
      <c r="A1000" s="1116"/>
      <c r="B1000" s="825"/>
      <c r="C1000" s="346"/>
      <c r="D1000" s="161">
        <v>7</v>
      </c>
      <c r="E1000" s="161">
        <v>8</v>
      </c>
      <c r="F1000" s="161">
        <v>9</v>
      </c>
      <c r="G1000" s="161">
        <v>10</v>
      </c>
      <c r="H1000" s="161">
        <v>11</v>
      </c>
      <c r="I1000" s="161">
        <v>12</v>
      </c>
      <c r="J1000" s="1118">
        <v>13</v>
      </c>
      <c r="K1000" s="346"/>
    </row>
    <row r="1001" spans="1:11" x14ac:dyDescent="0.25">
      <c r="A1001" s="1089"/>
      <c r="B1001" s="806" t="s">
        <v>508</v>
      </c>
      <c r="C1001" s="593"/>
      <c r="D1001" s="606"/>
      <c r="E1001" s="606"/>
      <c r="F1001" s="606"/>
      <c r="G1001" s="606"/>
      <c r="H1001" s="606"/>
      <c r="I1001" s="606"/>
      <c r="J1001" s="1141"/>
      <c r="K1001" s="346"/>
    </row>
    <row r="1002" spans="1:11" x14ac:dyDescent="0.25">
      <c r="A1002" s="1090">
        <v>30</v>
      </c>
      <c r="B1002" s="808" t="s">
        <v>744</v>
      </c>
      <c r="C1002" s="558"/>
      <c r="D1002" s="763"/>
      <c r="E1002" s="763"/>
      <c r="F1002" s="763"/>
      <c r="G1002" s="763"/>
      <c r="H1002" s="768"/>
      <c r="I1002" s="763"/>
      <c r="J1002" s="1136"/>
      <c r="K1002" s="346"/>
    </row>
    <row r="1003" spans="1:11" x14ac:dyDescent="0.25">
      <c r="A1003" s="1090">
        <v>31</v>
      </c>
      <c r="B1003" s="807" t="s">
        <v>405</v>
      </c>
      <c r="C1003" s="553"/>
      <c r="D1003" s="763"/>
      <c r="E1003" s="763"/>
      <c r="F1003" s="763"/>
      <c r="G1003" s="763"/>
      <c r="H1003" s="768"/>
      <c r="I1003" s="763"/>
      <c r="J1003" s="1136"/>
      <c r="K1003" s="346"/>
    </row>
    <row r="1004" spans="1:11" s="347" customFormat="1" x14ac:dyDescent="0.25">
      <c r="A1004" s="1090"/>
      <c r="B1004" s="807" t="s">
        <v>406</v>
      </c>
      <c r="C1004" s="553"/>
      <c r="D1004" s="764"/>
      <c r="E1004" s="764"/>
      <c r="F1004" s="764"/>
      <c r="G1004" s="764"/>
      <c r="H1004" s="769"/>
      <c r="I1004" s="764"/>
      <c r="J1004" s="1142"/>
      <c r="K1004" s="616"/>
    </row>
    <row r="1005" spans="1:11" s="347" customFormat="1" x14ac:dyDescent="0.25">
      <c r="A1005" s="1090"/>
      <c r="B1005" s="807" t="s">
        <v>407</v>
      </c>
      <c r="C1005" s="553"/>
      <c r="D1005" s="764"/>
      <c r="E1005" s="764"/>
      <c r="F1005" s="764"/>
      <c r="G1005" s="764"/>
      <c r="H1005" s="769"/>
      <c r="I1005" s="764"/>
      <c r="J1005" s="1142"/>
      <c r="K1005" s="616"/>
    </row>
    <row r="1006" spans="1:11" x14ac:dyDescent="0.25">
      <c r="A1006" s="1090">
        <v>32</v>
      </c>
      <c r="B1006" s="807" t="s">
        <v>408</v>
      </c>
      <c r="C1006" s="553"/>
      <c r="D1006" s="763"/>
      <c r="E1006" s="763"/>
      <c r="F1006" s="763"/>
      <c r="G1006" s="763"/>
      <c r="H1006" s="768"/>
      <c r="I1006" s="763"/>
      <c r="J1006" s="1136"/>
      <c r="K1006" s="346"/>
    </row>
    <row r="1007" spans="1:11" x14ac:dyDescent="0.25">
      <c r="A1007" s="1090">
        <v>33</v>
      </c>
      <c r="B1007" s="807" t="s">
        <v>409</v>
      </c>
      <c r="C1007" s="553"/>
      <c r="D1007" s="763"/>
      <c r="E1007" s="763"/>
      <c r="F1007" s="763"/>
      <c r="G1007" s="763"/>
      <c r="H1007" s="768"/>
      <c r="I1007" s="763"/>
      <c r="J1007" s="1136"/>
      <c r="K1007" s="346"/>
    </row>
    <row r="1008" spans="1:11" x14ac:dyDescent="0.25">
      <c r="A1008" s="1090">
        <v>34</v>
      </c>
      <c r="B1008" s="807" t="s">
        <v>410</v>
      </c>
      <c r="C1008" s="553"/>
      <c r="D1008" s="763"/>
      <c r="E1008" s="763"/>
      <c r="F1008" s="763"/>
      <c r="G1008" s="763"/>
      <c r="H1008" s="768"/>
      <c r="I1008" s="763"/>
      <c r="J1008" s="1136"/>
      <c r="K1008" s="346"/>
    </row>
    <row r="1009" spans="1:11" x14ac:dyDescent="0.25">
      <c r="A1009" s="1090">
        <v>35</v>
      </c>
      <c r="B1009" s="1124" t="s">
        <v>822</v>
      </c>
      <c r="C1009" s="705" t="str">
        <f>C$54</f>
        <v>(Specify here)</v>
      </c>
      <c r="D1009" s="763"/>
      <c r="E1009" s="763"/>
      <c r="F1009" s="763"/>
      <c r="G1009" s="763"/>
      <c r="H1009" s="768"/>
      <c r="I1009" s="763"/>
      <c r="J1009" s="1136"/>
      <c r="K1009" s="346"/>
    </row>
    <row r="1010" spans="1:11" x14ac:dyDescent="0.25">
      <c r="A1010" s="1093"/>
      <c r="B1010" s="806" t="s">
        <v>804</v>
      </c>
      <c r="C1010" s="593"/>
      <c r="D1010" s="752">
        <f t="shared" ref="D1010:J1010" si="221">SUM(D1002:D1009)</f>
        <v>0</v>
      </c>
      <c r="E1010" s="752">
        <f t="shared" si="221"/>
        <v>0</v>
      </c>
      <c r="F1010" s="752">
        <f t="shared" si="221"/>
        <v>0</v>
      </c>
      <c r="G1010" s="752">
        <f t="shared" si="221"/>
        <v>0</v>
      </c>
      <c r="H1010" s="770">
        <f t="shared" si="221"/>
        <v>0</v>
      </c>
      <c r="I1010" s="752">
        <f t="shared" si="221"/>
        <v>0</v>
      </c>
      <c r="J1010" s="1135">
        <f t="shared" si="221"/>
        <v>0</v>
      </c>
      <c r="K1010" s="346"/>
    </row>
    <row r="1011" spans="1:11" x14ac:dyDescent="0.25">
      <c r="A1011" s="1094"/>
      <c r="B1011" s="812" t="s">
        <v>748</v>
      </c>
      <c r="C1011" s="596"/>
      <c r="D1011" s="752"/>
      <c r="E1011" s="752"/>
      <c r="F1011" s="752"/>
      <c r="G1011" s="752"/>
      <c r="H1011" s="770"/>
      <c r="I1011" s="752"/>
      <c r="J1011" s="1135"/>
      <c r="K1011" s="346"/>
    </row>
    <row r="1012" spans="1:11" x14ac:dyDescent="0.25">
      <c r="A1012" s="1095">
        <v>40</v>
      </c>
      <c r="B1012" s="802" t="s">
        <v>882</v>
      </c>
      <c r="C1012" s="546"/>
      <c r="D1012" s="763"/>
      <c r="E1012" s="763"/>
      <c r="F1012" s="763"/>
      <c r="G1012" s="763"/>
      <c r="H1012" s="768"/>
      <c r="I1012" s="763"/>
      <c r="J1012" s="1136"/>
      <c r="K1012" s="346"/>
    </row>
    <row r="1013" spans="1:11" x14ac:dyDescent="0.25">
      <c r="A1013" s="1095">
        <v>41</v>
      </c>
      <c r="B1013" s="802" t="s">
        <v>883</v>
      </c>
      <c r="C1013" s="546"/>
      <c r="D1013" s="763"/>
      <c r="E1013" s="763"/>
      <c r="F1013" s="763"/>
      <c r="G1013" s="763"/>
      <c r="H1013" s="768"/>
      <c r="I1013" s="763"/>
      <c r="J1013" s="1136"/>
      <c r="K1013" s="346"/>
    </row>
    <row r="1014" spans="1:11" x14ac:dyDescent="0.25">
      <c r="A1014" s="1045">
        <v>42</v>
      </c>
      <c r="B1014" s="457" t="s">
        <v>884</v>
      </c>
      <c r="C1014" s="705" t="str">
        <f>C$59</f>
        <v>(Specify here)</v>
      </c>
      <c r="D1014" s="1159"/>
      <c r="E1014" s="763"/>
      <c r="F1014" s="763"/>
      <c r="G1014" s="763"/>
      <c r="H1014" s="768"/>
      <c r="I1014" s="763"/>
      <c r="J1014" s="1136"/>
      <c r="K1014" s="346"/>
    </row>
    <row r="1015" spans="1:11" x14ac:dyDescent="0.25">
      <c r="A1015" s="1095">
        <v>43</v>
      </c>
      <c r="B1015" s="802" t="s">
        <v>416</v>
      </c>
      <c r="C1015" s="550"/>
      <c r="D1015" s="763"/>
      <c r="E1015" s="763"/>
      <c r="F1015" s="763"/>
      <c r="G1015" s="763"/>
      <c r="H1015" s="768"/>
      <c r="I1015" s="763"/>
      <c r="J1015" s="1136"/>
      <c r="K1015" s="346"/>
    </row>
    <row r="1016" spans="1:11" x14ac:dyDescent="0.25">
      <c r="A1016" s="1045">
        <v>44</v>
      </c>
      <c r="B1016" s="814" t="s">
        <v>885</v>
      </c>
      <c r="C1016" s="545"/>
      <c r="D1016" s="763"/>
      <c r="E1016" s="763"/>
      <c r="F1016" s="763"/>
      <c r="G1016" s="763"/>
      <c r="H1016" s="768"/>
      <c r="I1016" s="763"/>
      <c r="J1016" s="1136"/>
      <c r="K1016" s="346"/>
    </row>
    <row r="1017" spans="1:11" x14ac:dyDescent="0.25">
      <c r="A1017" s="1045"/>
      <c r="B1017" s="814" t="s">
        <v>778</v>
      </c>
      <c r="C1017" s="545"/>
      <c r="D1017" s="763"/>
      <c r="E1017" s="763"/>
      <c r="F1017" s="763"/>
      <c r="G1017" s="763"/>
      <c r="H1017" s="768"/>
      <c r="I1017" s="763"/>
      <c r="J1017" s="1136"/>
      <c r="K1017" s="346"/>
    </row>
    <row r="1018" spans="1:11" x14ac:dyDescent="0.25">
      <c r="A1018" s="1095">
        <v>45</v>
      </c>
      <c r="B1018" s="815" t="s">
        <v>886</v>
      </c>
      <c r="C1018" s="547"/>
      <c r="D1018" s="763"/>
      <c r="E1018" s="763"/>
      <c r="F1018" s="763"/>
      <c r="G1018" s="763"/>
      <c r="H1018" s="768"/>
      <c r="I1018" s="763"/>
      <c r="J1018" s="1136"/>
      <c r="K1018" s="346"/>
    </row>
    <row r="1019" spans="1:11" x14ac:dyDescent="0.25">
      <c r="A1019" s="1078">
        <v>46</v>
      </c>
      <c r="B1019" s="1377" t="s">
        <v>417</v>
      </c>
      <c r="C1019" s="705" t="str">
        <f>'5'!C$71</f>
        <v>(Specify here)</v>
      </c>
      <c r="D1019" s="1144"/>
      <c r="E1019" s="1144"/>
      <c r="F1019" s="1144"/>
      <c r="G1019" s="1144"/>
      <c r="H1019" s="1145"/>
      <c r="I1019" s="1144"/>
      <c r="J1019" s="1139"/>
      <c r="K1019" s="346"/>
    </row>
    <row r="1020" spans="1:11" x14ac:dyDescent="0.25">
      <c r="A1020" s="827" t="s">
        <v>419</v>
      </c>
      <c r="B1020" s="1108"/>
      <c r="C1020" s="1133"/>
      <c r="D1020" s="1133"/>
      <c r="E1020" s="1133"/>
      <c r="F1020" s="1133"/>
      <c r="G1020" s="1133"/>
      <c r="H1020" s="1133"/>
      <c r="I1020" s="1133"/>
      <c r="J1020" s="1140" t="s">
        <v>367</v>
      </c>
      <c r="K1020" s="154"/>
    </row>
    <row r="1021" spans="1:11" x14ac:dyDescent="0.25">
      <c r="A1021" s="821" t="s">
        <v>900</v>
      </c>
      <c r="K1021" s="154"/>
    </row>
    <row r="1022" spans="1:11" x14ac:dyDescent="0.25">
      <c r="K1022" s="154"/>
    </row>
    <row r="1023" spans="1:11" x14ac:dyDescent="0.25">
      <c r="A1023" s="828" t="s">
        <v>422</v>
      </c>
      <c r="K1023" s="154"/>
    </row>
    <row r="1024" spans="1:11" ht="15.6" x14ac:dyDescent="0.3">
      <c r="A1024" s="819" t="s">
        <v>34</v>
      </c>
      <c r="B1024" s="820"/>
      <c r="C1024" s="620"/>
      <c r="D1024" s="621"/>
      <c r="E1024" s="620"/>
      <c r="F1024" s="620"/>
      <c r="G1024" s="620"/>
      <c r="H1024" s="620"/>
      <c r="I1024" s="618" t="s">
        <v>21</v>
      </c>
      <c r="K1024" s="154"/>
    </row>
    <row r="1025" spans="1:11" ht="15.6" x14ac:dyDescent="0.3">
      <c r="A1025" s="819"/>
      <c r="B1025" s="819"/>
      <c r="C1025" s="155"/>
      <c r="D1025" s="155"/>
      <c r="E1025" s="155"/>
      <c r="F1025" s="155"/>
      <c r="G1025" s="155"/>
      <c r="H1025" s="155"/>
      <c r="I1025" s="619" t="s">
        <v>53</v>
      </c>
      <c r="K1025" s="154"/>
    </row>
    <row r="1026" spans="1:11" x14ac:dyDescent="0.25">
      <c r="K1026" s="154"/>
    </row>
    <row r="1027" spans="1:11" x14ac:dyDescent="0.25">
      <c r="A1027" s="821" t="s">
        <v>363</v>
      </c>
      <c r="E1027" s="153" t="s">
        <v>451</v>
      </c>
      <c r="H1027" s="153" t="s">
        <v>365</v>
      </c>
      <c r="J1027" s="165" t="s">
        <v>367</v>
      </c>
      <c r="K1027" s="154"/>
    </row>
    <row r="1028" spans="1:11" x14ac:dyDescent="0.25">
      <c r="B1028" s="821" t="str">
        <f>'1_1A'!$B$7</f>
        <v>Enter Hospital Name Here</v>
      </c>
      <c r="F1028" s="153" t="str">
        <f>'1_1A'!$H$7</f>
        <v>Enter Provider Number Here</v>
      </c>
      <c r="I1028" s="323" t="str">
        <f>'1_1A'!$P$7</f>
        <v>Enter FYE Here</v>
      </c>
      <c r="K1028" s="154"/>
    </row>
    <row r="1029" spans="1:11" x14ac:dyDescent="0.25">
      <c r="A1029" s="1110"/>
      <c r="B1029" s="1111"/>
      <c r="C1029" s="1112"/>
      <c r="D1029" s="1114" t="s">
        <v>36</v>
      </c>
      <c r="E1029" s="1114" t="s">
        <v>37</v>
      </c>
      <c r="F1029" s="1114" t="s">
        <v>495</v>
      </c>
      <c r="G1029" s="1114" t="s">
        <v>496</v>
      </c>
      <c r="H1029" s="1114" t="s">
        <v>497</v>
      </c>
      <c r="I1029" s="1114" t="s">
        <v>38</v>
      </c>
      <c r="J1029" s="1115" t="s">
        <v>39</v>
      </c>
      <c r="K1029" s="346"/>
    </row>
    <row r="1030" spans="1:11" x14ac:dyDescent="0.25">
      <c r="A1030" s="1116"/>
      <c r="B1030" s="824" t="s">
        <v>637</v>
      </c>
      <c r="C1030" s="1117"/>
      <c r="D1030" s="161" t="s">
        <v>684</v>
      </c>
      <c r="E1030" s="161" t="s">
        <v>40</v>
      </c>
      <c r="F1030" s="161" t="s">
        <v>41</v>
      </c>
      <c r="G1030" s="161" t="s">
        <v>42</v>
      </c>
      <c r="H1030" s="161" t="s">
        <v>43</v>
      </c>
      <c r="I1030" s="161" t="s">
        <v>44</v>
      </c>
      <c r="J1030" s="1118" t="s">
        <v>45</v>
      </c>
      <c r="K1030" s="346"/>
    </row>
    <row r="1031" spans="1:11" x14ac:dyDescent="0.25">
      <c r="A1031" s="1116"/>
      <c r="B1031" s="824" t="s">
        <v>23</v>
      </c>
      <c r="C1031" s="1117"/>
      <c r="D1031" s="161" t="s">
        <v>26</v>
      </c>
      <c r="E1031" s="161" t="s">
        <v>47</v>
      </c>
      <c r="F1031" s="161"/>
      <c r="G1031" s="161" t="s">
        <v>48</v>
      </c>
      <c r="H1031" s="161"/>
      <c r="I1031" s="161" t="s">
        <v>49</v>
      </c>
      <c r="J1031" s="1118" t="s">
        <v>50</v>
      </c>
      <c r="K1031" s="346"/>
    </row>
    <row r="1032" spans="1:11" x14ac:dyDescent="0.25">
      <c r="A1032" s="1116"/>
      <c r="B1032" s="825"/>
      <c r="C1032" s="346"/>
      <c r="D1032" s="161">
        <v>7</v>
      </c>
      <c r="E1032" s="161">
        <v>8</v>
      </c>
      <c r="F1032" s="161">
        <v>9</v>
      </c>
      <c r="G1032" s="161">
        <v>10</v>
      </c>
      <c r="H1032" s="161">
        <v>11</v>
      </c>
      <c r="I1032" s="161">
        <v>12</v>
      </c>
      <c r="J1032" s="1118">
        <v>13</v>
      </c>
      <c r="K1032" s="346"/>
    </row>
    <row r="1033" spans="1:11" x14ac:dyDescent="0.25">
      <c r="A1033" s="1075"/>
      <c r="B1033" s="801" t="s">
        <v>511</v>
      </c>
      <c r="C1033" s="587"/>
      <c r="D1033" s="606"/>
      <c r="E1033" s="606"/>
      <c r="F1033" s="606"/>
      <c r="G1033" s="606"/>
      <c r="H1033" s="606"/>
      <c r="I1033" s="606"/>
      <c r="J1033" s="1141"/>
      <c r="K1033" s="346"/>
    </row>
    <row r="1034" spans="1:11" x14ac:dyDescent="0.25">
      <c r="A1034" s="1045">
        <v>50</v>
      </c>
      <c r="B1034" s="815" t="s">
        <v>749</v>
      </c>
      <c r="C1034" s="547"/>
      <c r="D1034" s="763"/>
      <c r="E1034" s="763"/>
      <c r="F1034" s="763"/>
      <c r="G1034" s="763"/>
      <c r="H1034" s="768"/>
      <c r="I1034" s="763"/>
      <c r="J1034" s="1136"/>
      <c r="K1034" s="346"/>
    </row>
    <row r="1035" spans="1:11" x14ac:dyDescent="0.25">
      <c r="A1035" s="1045">
        <v>51</v>
      </c>
      <c r="B1035" s="815" t="s">
        <v>750</v>
      </c>
      <c r="C1035" s="547"/>
      <c r="D1035" s="763"/>
      <c r="E1035" s="763"/>
      <c r="F1035" s="763"/>
      <c r="G1035" s="763"/>
      <c r="H1035" s="768"/>
      <c r="I1035" s="763"/>
      <c r="J1035" s="1136"/>
      <c r="K1035" s="346"/>
    </row>
    <row r="1036" spans="1:11" x14ac:dyDescent="0.25">
      <c r="A1036" s="1095">
        <v>52</v>
      </c>
      <c r="B1036" s="457" t="s">
        <v>512</v>
      </c>
      <c r="C1036" s="548"/>
      <c r="D1036" s="763"/>
      <c r="E1036" s="763"/>
      <c r="F1036" s="763"/>
      <c r="G1036" s="763"/>
      <c r="H1036" s="768"/>
      <c r="I1036" s="763"/>
      <c r="J1036" s="1136"/>
      <c r="K1036" s="346"/>
    </row>
    <row r="1037" spans="1:11" x14ac:dyDescent="0.25">
      <c r="A1037" s="1045">
        <f>A1036+1</f>
        <v>53</v>
      </c>
      <c r="B1037" s="457" t="s">
        <v>513</v>
      </c>
      <c r="C1037" s="548"/>
      <c r="D1037" s="763"/>
      <c r="E1037" s="763"/>
      <c r="F1037" s="763"/>
      <c r="G1037" s="763"/>
      <c r="H1037" s="768"/>
      <c r="I1037" s="763"/>
      <c r="J1037" s="1136"/>
      <c r="K1037" s="346"/>
    </row>
    <row r="1038" spans="1:11" x14ac:dyDescent="0.25">
      <c r="A1038" s="1045">
        <f t="shared" ref="A1038:A1060" si="222">A1037+1</f>
        <v>54</v>
      </c>
      <c r="B1038" s="457" t="s">
        <v>514</v>
      </c>
      <c r="C1038" s="548"/>
      <c r="D1038" s="763"/>
      <c r="E1038" s="763"/>
      <c r="F1038" s="763"/>
      <c r="G1038" s="763"/>
      <c r="H1038" s="768"/>
      <c r="I1038" s="763"/>
      <c r="J1038" s="1136"/>
      <c r="K1038" s="346"/>
    </row>
    <row r="1039" spans="1:11" x14ac:dyDescent="0.25">
      <c r="A1039" s="1045">
        <f t="shared" si="222"/>
        <v>55</v>
      </c>
      <c r="B1039" s="457" t="s">
        <v>515</v>
      </c>
      <c r="C1039" s="548"/>
      <c r="D1039" s="763"/>
      <c r="E1039" s="763"/>
      <c r="F1039" s="763"/>
      <c r="G1039" s="763"/>
      <c r="H1039" s="768"/>
      <c r="I1039" s="763"/>
      <c r="J1039" s="1136"/>
      <c r="K1039" s="346"/>
    </row>
    <row r="1040" spans="1:11" x14ac:dyDescent="0.25">
      <c r="A1040" s="1045">
        <f t="shared" si="222"/>
        <v>56</v>
      </c>
      <c r="B1040" s="815" t="s">
        <v>751</v>
      </c>
      <c r="C1040" s="547"/>
      <c r="D1040" s="763"/>
      <c r="E1040" s="763"/>
      <c r="F1040" s="763"/>
      <c r="G1040" s="763"/>
      <c r="H1040" s="768"/>
      <c r="I1040" s="763"/>
      <c r="J1040" s="1136"/>
      <c r="K1040" s="346"/>
    </row>
    <row r="1041" spans="1:11" x14ac:dyDescent="0.25">
      <c r="A1041" s="1045">
        <f t="shared" si="222"/>
        <v>57</v>
      </c>
      <c r="B1041" s="815" t="s">
        <v>768</v>
      </c>
      <c r="C1041" s="547"/>
      <c r="D1041" s="763"/>
      <c r="E1041" s="763"/>
      <c r="F1041" s="763"/>
      <c r="G1041" s="763"/>
      <c r="H1041" s="768"/>
      <c r="I1041" s="763"/>
      <c r="J1041" s="1136"/>
      <c r="K1041" s="346"/>
    </row>
    <row r="1042" spans="1:11" x14ac:dyDescent="0.25">
      <c r="A1042" s="1045">
        <f t="shared" si="222"/>
        <v>58</v>
      </c>
      <c r="B1042" s="815" t="s">
        <v>752</v>
      </c>
      <c r="C1042" s="547"/>
      <c r="D1042" s="763"/>
      <c r="E1042" s="763"/>
      <c r="F1042" s="763"/>
      <c r="G1042" s="763"/>
      <c r="H1042" s="768"/>
      <c r="I1042" s="763"/>
      <c r="J1042" s="1136"/>
      <c r="K1042" s="346"/>
    </row>
    <row r="1043" spans="1:11" x14ac:dyDescent="0.25">
      <c r="A1043" s="1045">
        <f t="shared" si="222"/>
        <v>59</v>
      </c>
      <c r="B1043" s="815" t="s">
        <v>769</v>
      </c>
      <c r="C1043" s="547"/>
      <c r="D1043" s="763"/>
      <c r="E1043" s="763"/>
      <c r="F1043" s="763"/>
      <c r="G1043" s="763"/>
      <c r="H1043" s="768"/>
      <c r="I1043" s="763"/>
      <c r="J1043" s="1136"/>
      <c r="K1043" s="346"/>
    </row>
    <row r="1044" spans="1:11" x14ac:dyDescent="0.25">
      <c r="A1044" s="1045">
        <f t="shared" si="222"/>
        <v>60</v>
      </c>
      <c r="B1044" s="815" t="s">
        <v>516</v>
      </c>
      <c r="C1044" s="547"/>
      <c r="D1044" s="763"/>
      <c r="E1044" s="763"/>
      <c r="F1044" s="763"/>
      <c r="G1044" s="763"/>
      <c r="H1044" s="768"/>
      <c r="I1044" s="763"/>
      <c r="J1044" s="1136"/>
      <c r="K1044" s="346"/>
    </row>
    <row r="1045" spans="1:11" x14ac:dyDescent="0.25">
      <c r="A1045" s="1045">
        <f t="shared" si="222"/>
        <v>61</v>
      </c>
      <c r="B1045" s="457" t="s">
        <v>517</v>
      </c>
      <c r="C1045" s="548"/>
      <c r="D1045" s="763"/>
      <c r="E1045" s="763"/>
      <c r="F1045" s="763"/>
      <c r="G1045" s="763"/>
      <c r="H1045" s="768"/>
      <c r="I1045" s="763"/>
      <c r="J1045" s="1136"/>
      <c r="K1045" s="346"/>
    </row>
    <row r="1046" spans="1:11" x14ac:dyDescent="0.25">
      <c r="A1046" s="1045">
        <f t="shared" si="222"/>
        <v>62</v>
      </c>
      <c r="B1046" s="457" t="s">
        <v>518</v>
      </c>
      <c r="C1046" s="548"/>
      <c r="D1046" s="763"/>
      <c r="E1046" s="763"/>
      <c r="F1046" s="763"/>
      <c r="G1046" s="763"/>
      <c r="H1046" s="768"/>
      <c r="I1046" s="763"/>
      <c r="J1046" s="1136"/>
      <c r="K1046" s="346"/>
    </row>
    <row r="1047" spans="1:11" x14ac:dyDescent="0.25">
      <c r="A1047" s="1045">
        <f t="shared" si="222"/>
        <v>63</v>
      </c>
      <c r="B1047" s="815" t="s">
        <v>753</v>
      </c>
      <c r="C1047" s="547"/>
      <c r="D1047" s="763"/>
      <c r="E1047" s="763"/>
      <c r="F1047" s="763"/>
      <c r="G1047" s="763"/>
      <c r="H1047" s="768"/>
      <c r="I1047" s="763"/>
      <c r="J1047" s="1136"/>
      <c r="K1047" s="346"/>
    </row>
    <row r="1048" spans="1:11" x14ac:dyDescent="0.25">
      <c r="A1048" s="1045">
        <f t="shared" si="222"/>
        <v>64</v>
      </c>
      <c r="B1048" s="457" t="s">
        <v>519</v>
      </c>
      <c r="C1048" s="548"/>
      <c r="D1048" s="763"/>
      <c r="E1048" s="763"/>
      <c r="F1048" s="763"/>
      <c r="G1048" s="763"/>
      <c r="H1048" s="768"/>
      <c r="I1048" s="763"/>
      <c r="J1048" s="1136"/>
      <c r="K1048" s="346"/>
    </row>
    <row r="1049" spans="1:11" x14ac:dyDescent="0.25">
      <c r="A1049" s="1045">
        <f t="shared" si="222"/>
        <v>65</v>
      </c>
      <c r="B1049" s="457" t="s">
        <v>788</v>
      </c>
      <c r="C1049" s="548"/>
      <c r="D1049" s="763"/>
      <c r="E1049" s="763"/>
      <c r="F1049" s="763"/>
      <c r="G1049" s="763"/>
      <c r="H1049" s="768"/>
      <c r="I1049" s="763"/>
      <c r="J1049" s="1136"/>
      <c r="K1049" s="346"/>
    </row>
    <row r="1050" spans="1:11" x14ac:dyDescent="0.25">
      <c r="A1050" s="1045">
        <f t="shared" si="222"/>
        <v>66</v>
      </c>
      <c r="B1050" s="457" t="s">
        <v>520</v>
      </c>
      <c r="C1050" s="548"/>
      <c r="D1050" s="763"/>
      <c r="E1050" s="763"/>
      <c r="F1050" s="763"/>
      <c r="G1050" s="763"/>
      <c r="H1050" s="768"/>
      <c r="I1050" s="763"/>
      <c r="J1050" s="1136"/>
      <c r="K1050" s="346"/>
    </row>
    <row r="1051" spans="1:11" x14ac:dyDescent="0.25">
      <c r="A1051" s="1045">
        <f t="shared" si="222"/>
        <v>67</v>
      </c>
      <c r="B1051" s="457" t="s">
        <v>521</v>
      </c>
      <c r="C1051" s="548"/>
      <c r="D1051" s="763"/>
      <c r="E1051" s="763"/>
      <c r="F1051" s="763"/>
      <c r="G1051" s="763"/>
      <c r="H1051" s="768"/>
      <c r="I1051" s="763"/>
      <c r="J1051" s="1136"/>
      <c r="K1051" s="346"/>
    </row>
    <row r="1052" spans="1:11" x14ac:dyDescent="0.25">
      <c r="A1052" s="1045">
        <f t="shared" si="222"/>
        <v>68</v>
      </c>
      <c r="B1052" s="815" t="s">
        <v>754</v>
      </c>
      <c r="C1052" s="547"/>
      <c r="D1052" s="763"/>
      <c r="E1052" s="763"/>
      <c r="F1052" s="763"/>
      <c r="G1052" s="763"/>
      <c r="H1052" s="768"/>
      <c r="I1052" s="763"/>
      <c r="J1052" s="1136"/>
      <c r="K1052" s="346"/>
    </row>
    <row r="1053" spans="1:11" x14ac:dyDescent="0.25">
      <c r="A1053" s="1045">
        <f t="shared" si="222"/>
        <v>69</v>
      </c>
      <c r="B1053" s="457" t="s">
        <v>522</v>
      </c>
      <c r="C1053" s="548"/>
      <c r="D1053" s="763"/>
      <c r="E1053" s="763"/>
      <c r="F1053" s="763"/>
      <c r="G1053" s="763"/>
      <c r="H1053" s="768"/>
      <c r="I1053" s="763"/>
      <c r="J1053" s="1136"/>
      <c r="K1053" s="346"/>
    </row>
    <row r="1054" spans="1:11" x14ac:dyDescent="0.25">
      <c r="A1054" s="1045">
        <f t="shared" si="222"/>
        <v>70</v>
      </c>
      <c r="B1054" s="457" t="s">
        <v>523</v>
      </c>
      <c r="C1054" s="548"/>
      <c r="D1054" s="763"/>
      <c r="E1054" s="763"/>
      <c r="F1054" s="763"/>
      <c r="G1054" s="763"/>
      <c r="H1054" s="768"/>
      <c r="I1054" s="763"/>
      <c r="J1054" s="1136"/>
      <c r="K1054" s="346"/>
    </row>
    <row r="1055" spans="1:11" x14ac:dyDescent="0.25">
      <c r="A1055" s="1045">
        <f t="shared" si="222"/>
        <v>71</v>
      </c>
      <c r="B1055" s="457" t="s">
        <v>524</v>
      </c>
      <c r="C1055" s="548"/>
      <c r="D1055" s="763"/>
      <c r="E1055" s="763"/>
      <c r="F1055" s="763"/>
      <c r="G1055" s="763"/>
      <c r="H1055" s="768"/>
      <c r="I1055" s="763"/>
      <c r="J1055" s="1136"/>
      <c r="K1055" s="346"/>
    </row>
    <row r="1056" spans="1:11" x14ac:dyDescent="0.25">
      <c r="A1056" s="1045">
        <f t="shared" si="222"/>
        <v>72</v>
      </c>
      <c r="B1056" s="815" t="s">
        <v>755</v>
      </c>
      <c r="C1056" s="547"/>
      <c r="D1056" s="763"/>
      <c r="E1056" s="763"/>
      <c r="F1056" s="763"/>
      <c r="G1056" s="763"/>
      <c r="H1056" s="768"/>
      <c r="I1056" s="763"/>
      <c r="J1056" s="1136"/>
      <c r="K1056" s="346"/>
    </row>
    <row r="1057" spans="1:11" x14ac:dyDescent="0.25">
      <c r="A1057" s="1045">
        <f t="shared" si="222"/>
        <v>73</v>
      </c>
      <c r="B1057" s="457" t="s">
        <v>525</v>
      </c>
      <c r="C1057" s="548"/>
      <c r="D1057" s="763"/>
      <c r="E1057" s="763"/>
      <c r="F1057" s="763"/>
      <c r="G1057" s="763"/>
      <c r="H1057" s="768"/>
      <c r="I1057" s="763"/>
      <c r="J1057" s="1136"/>
      <c r="K1057" s="346"/>
    </row>
    <row r="1058" spans="1:11" x14ac:dyDescent="0.25">
      <c r="A1058" s="1045">
        <f t="shared" si="222"/>
        <v>74</v>
      </c>
      <c r="B1058" s="457" t="s">
        <v>469</v>
      </c>
      <c r="C1058" s="548"/>
      <c r="D1058" s="763"/>
      <c r="E1058" s="763"/>
      <c r="F1058" s="763"/>
      <c r="G1058" s="763"/>
      <c r="H1058" s="768"/>
      <c r="I1058" s="763"/>
      <c r="J1058" s="1136"/>
      <c r="K1058" s="346"/>
    </row>
    <row r="1059" spans="1:11" x14ac:dyDescent="0.25">
      <c r="A1059" s="1045">
        <f t="shared" si="222"/>
        <v>75</v>
      </c>
      <c r="B1059" s="457" t="s">
        <v>625</v>
      </c>
      <c r="C1059" s="548"/>
      <c r="D1059" s="763"/>
      <c r="E1059" s="763"/>
      <c r="F1059" s="763"/>
      <c r="G1059" s="763"/>
      <c r="H1059" s="768"/>
      <c r="I1059" s="763"/>
      <c r="J1059" s="1136"/>
      <c r="K1059" s="346"/>
    </row>
    <row r="1060" spans="1:11" x14ac:dyDescent="0.25">
      <c r="A1060" s="1045">
        <f t="shared" si="222"/>
        <v>76</v>
      </c>
      <c r="B1060" s="457" t="s">
        <v>812</v>
      </c>
      <c r="C1060" s="607"/>
      <c r="D1060" s="763"/>
      <c r="E1060" s="763"/>
      <c r="F1060" s="763"/>
      <c r="G1060" s="763"/>
      <c r="H1060" s="768"/>
      <c r="I1060" s="763"/>
      <c r="J1060" s="1136"/>
      <c r="K1060" s="346"/>
    </row>
    <row r="1061" spans="1:11" x14ac:dyDescent="0.25">
      <c r="A1061" s="1097" t="s">
        <v>367</v>
      </c>
      <c r="B1061" s="815" t="s">
        <v>807</v>
      </c>
      <c r="C1061" s="705" t="str">
        <f>C$106</f>
        <v>(Specify here)</v>
      </c>
      <c r="D1061" s="763"/>
      <c r="E1061" s="763"/>
      <c r="F1061" s="763"/>
      <c r="G1061" s="763"/>
      <c r="H1061" s="768"/>
      <c r="I1061" s="763"/>
      <c r="J1061" s="1136"/>
      <c r="K1061" s="346"/>
    </row>
    <row r="1062" spans="1:11" x14ac:dyDescent="0.25">
      <c r="A1062" s="1095"/>
      <c r="B1062" s="815" t="s">
        <v>808</v>
      </c>
      <c r="C1062" s="705" t="str">
        <f>C$107</f>
        <v>(Specify here)</v>
      </c>
      <c r="D1062" s="763"/>
      <c r="E1062" s="763"/>
      <c r="F1062" s="763"/>
      <c r="G1062" s="763"/>
      <c r="H1062" s="768"/>
      <c r="I1062" s="763"/>
      <c r="J1062" s="1136"/>
      <c r="K1062" s="346"/>
    </row>
    <row r="1063" spans="1:11" x14ac:dyDescent="0.25">
      <c r="A1063" s="1095"/>
      <c r="B1063" s="815" t="s">
        <v>809</v>
      </c>
      <c r="C1063" s="705" t="str">
        <f>C$108</f>
        <v>(Specify here)</v>
      </c>
      <c r="D1063" s="763"/>
      <c r="E1063" s="763"/>
      <c r="F1063" s="763"/>
      <c r="G1063" s="763"/>
      <c r="H1063" s="768"/>
      <c r="I1063" s="763"/>
      <c r="J1063" s="1136"/>
      <c r="K1063" s="346"/>
    </row>
    <row r="1064" spans="1:11" x14ac:dyDescent="0.25">
      <c r="A1064" s="1095"/>
      <c r="B1064" s="457" t="s">
        <v>810</v>
      </c>
      <c r="C1064" s="705" t="str">
        <f>C$109</f>
        <v>(Specify here)</v>
      </c>
      <c r="D1064" s="763"/>
      <c r="E1064" s="763"/>
      <c r="F1064" s="763"/>
      <c r="G1064" s="763"/>
      <c r="H1064" s="768"/>
      <c r="I1064" s="763"/>
      <c r="J1064" s="772"/>
      <c r="K1064" s="346"/>
    </row>
    <row r="1065" spans="1:11" x14ac:dyDescent="0.25">
      <c r="A1065" s="817"/>
      <c r="B1065" s="818" t="s">
        <v>811</v>
      </c>
      <c r="C1065" s="705" t="str">
        <f>C$110</f>
        <v>(Specify here)</v>
      </c>
      <c r="D1065" s="1144"/>
      <c r="E1065" s="1144"/>
      <c r="F1065" s="1144"/>
      <c r="G1065" s="1144"/>
      <c r="H1065" s="1145"/>
      <c r="I1065" s="1144"/>
      <c r="J1065" s="772"/>
      <c r="K1065" s="346"/>
    </row>
    <row r="1066" spans="1:11" x14ac:dyDescent="0.25">
      <c r="A1066" s="1108" t="s">
        <v>422</v>
      </c>
      <c r="B1066" s="1109"/>
      <c r="C1066" s="351"/>
      <c r="D1066" s="351"/>
      <c r="E1066" s="351"/>
      <c r="F1066" s="351"/>
      <c r="G1066" s="351"/>
      <c r="H1066" s="351"/>
      <c r="I1066" s="351"/>
      <c r="J1066" s="351"/>
      <c r="K1066" s="154"/>
    </row>
    <row r="1067" spans="1:11" ht="15.6" x14ac:dyDescent="0.3">
      <c r="A1067" s="819" t="s">
        <v>34</v>
      </c>
      <c r="B1067" s="820"/>
      <c r="C1067" s="620"/>
      <c r="D1067" s="621"/>
      <c r="E1067" s="620"/>
      <c r="F1067" s="620"/>
      <c r="G1067" s="620"/>
      <c r="H1067" s="620"/>
      <c r="I1067" s="618" t="s">
        <v>21</v>
      </c>
      <c r="K1067" s="154"/>
    </row>
    <row r="1068" spans="1:11" ht="15.6" x14ac:dyDescent="0.3">
      <c r="A1068" s="819"/>
      <c r="B1068" s="819"/>
      <c r="C1068" s="155"/>
      <c r="D1068" s="155"/>
      <c r="E1068" s="155"/>
      <c r="F1068" s="155"/>
      <c r="G1068" s="155"/>
      <c r="H1068" s="155"/>
      <c r="I1068" s="619" t="s">
        <v>54</v>
      </c>
      <c r="K1068" s="154"/>
    </row>
    <row r="1069" spans="1:11" x14ac:dyDescent="0.25">
      <c r="J1069" s="167"/>
      <c r="K1069" s="154"/>
    </row>
    <row r="1070" spans="1:11" x14ac:dyDescent="0.25">
      <c r="A1070" s="821" t="s">
        <v>363</v>
      </c>
      <c r="E1070" s="153" t="s">
        <v>451</v>
      </c>
      <c r="H1070" s="153" t="s">
        <v>365</v>
      </c>
      <c r="J1070" s="165" t="s">
        <v>367</v>
      </c>
      <c r="K1070" s="154"/>
    </row>
    <row r="1071" spans="1:11" x14ac:dyDescent="0.25">
      <c r="B1071" s="821" t="str">
        <f>'1_1A'!$B$7</f>
        <v>Enter Hospital Name Here</v>
      </c>
      <c r="F1071" s="153" t="str">
        <f>'1_1A'!$H$7</f>
        <v>Enter Provider Number Here</v>
      </c>
      <c r="I1071" s="323" t="str">
        <f>'1_1A'!$P$7</f>
        <v>Enter FYE Here</v>
      </c>
      <c r="K1071" s="154"/>
    </row>
    <row r="1072" spans="1:11" x14ac:dyDescent="0.25">
      <c r="J1072" s="165" t="s">
        <v>367</v>
      </c>
      <c r="K1072" s="154"/>
    </row>
    <row r="1073" spans="1:11" x14ac:dyDescent="0.25">
      <c r="A1073" s="1110"/>
      <c r="B1073" s="1111"/>
      <c r="C1073" s="1112"/>
      <c r="D1073" s="1114" t="s">
        <v>36</v>
      </c>
      <c r="E1073" s="1114" t="s">
        <v>37</v>
      </c>
      <c r="F1073" s="1114" t="s">
        <v>495</v>
      </c>
      <c r="G1073" s="1114" t="s">
        <v>496</v>
      </c>
      <c r="H1073" s="1114" t="s">
        <v>497</v>
      </c>
      <c r="I1073" s="1114" t="s">
        <v>38</v>
      </c>
      <c r="J1073" s="1115" t="s">
        <v>39</v>
      </c>
      <c r="K1073" s="346"/>
    </row>
    <row r="1074" spans="1:11" x14ac:dyDescent="0.25">
      <c r="A1074" s="1116"/>
      <c r="B1074" s="824" t="s">
        <v>637</v>
      </c>
      <c r="C1074" s="1117"/>
      <c r="D1074" s="161" t="s">
        <v>684</v>
      </c>
      <c r="E1074" s="161" t="s">
        <v>40</v>
      </c>
      <c r="F1074" s="161" t="s">
        <v>41</v>
      </c>
      <c r="G1074" s="161" t="s">
        <v>42</v>
      </c>
      <c r="H1074" s="161" t="s">
        <v>43</v>
      </c>
      <c r="I1074" s="161" t="s">
        <v>44</v>
      </c>
      <c r="J1074" s="1118" t="s">
        <v>45</v>
      </c>
      <c r="K1074" s="346"/>
    </row>
    <row r="1075" spans="1:11" x14ac:dyDescent="0.25">
      <c r="A1075" s="1116"/>
      <c r="B1075" s="824" t="s">
        <v>23</v>
      </c>
      <c r="C1075" s="1117"/>
      <c r="D1075" s="161" t="s">
        <v>26</v>
      </c>
      <c r="E1075" s="161" t="s">
        <v>47</v>
      </c>
      <c r="F1075" s="161"/>
      <c r="G1075" s="161" t="s">
        <v>48</v>
      </c>
      <c r="H1075" s="161"/>
      <c r="I1075" s="161" t="s">
        <v>49</v>
      </c>
      <c r="J1075" s="1118" t="s">
        <v>50</v>
      </c>
      <c r="K1075" s="346"/>
    </row>
    <row r="1076" spans="1:11" x14ac:dyDescent="0.25">
      <c r="A1076" s="1116"/>
      <c r="B1076" s="825"/>
      <c r="C1076" s="346"/>
      <c r="D1076" s="161">
        <v>7</v>
      </c>
      <c r="E1076" s="161">
        <v>8</v>
      </c>
      <c r="F1076" s="161">
        <v>9</v>
      </c>
      <c r="G1076" s="161">
        <v>10</v>
      </c>
      <c r="H1076" s="161">
        <v>11</v>
      </c>
      <c r="I1076" s="161">
        <v>12</v>
      </c>
      <c r="J1076" s="1118">
        <v>13</v>
      </c>
      <c r="K1076" s="346"/>
    </row>
    <row r="1077" spans="1:11" x14ac:dyDescent="0.25">
      <c r="A1077" s="1075"/>
      <c r="B1077" s="801" t="s">
        <v>528</v>
      </c>
      <c r="C1077" s="587"/>
      <c r="D1077" s="603"/>
      <c r="E1077" s="603"/>
      <c r="F1077" s="603"/>
      <c r="G1077" s="603"/>
      <c r="H1077" s="603"/>
      <c r="I1077" s="603"/>
      <c r="J1077" s="1119"/>
      <c r="K1077" s="346"/>
    </row>
    <row r="1078" spans="1:11" x14ac:dyDescent="0.25">
      <c r="A1078" s="1045">
        <v>88</v>
      </c>
      <c r="B1078" s="87" t="s">
        <v>864</v>
      </c>
      <c r="C1078" s="705" t="str">
        <f>C$124</f>
        <v>(Specify here)</v>
      </c>
      <c r="D1078" s="763"/>
      <c r="E1078" s="763"/>
      <c r="F1078" s="763"/>
      <c r="G1078" s="763"/>
      <c r="H1078" s="768"/>
      <c r="I1078" s="763"/>
      <c r="J1078" s="1136"/>
      <c r="K1078" s="346"/>
    </row>
    <row r="1079" spans="1:11" x14ac:dyDescent="0.25">
      <c r="A1079" s="1045">
        <f>A1078+1</f>
        <v>89</v>
      </c>
      <c r="B1079" s="858" t="s">
        <v>757</v>
      </c>
      <c r="C1079" s="705" t="str">
        <f>C$125</f>
        <v>(Specify here)</v>
      </c>
      <c r="D1079" s="763"/>
      <c r="E1079" s="763"/>
      <c r="F1079" s="763"/>
      <c r="G1079" s="763"/>
      <c r="H1079" s="768"/>
      <c r="I1079" s="763"/>
      <c r="J1079" s="1136"/>
      <c r="K1079" s="346"/>
    </row>
    <row r="1080" spans="1:11" x14ac:dyDescent="0.25">
      <c r="A1080" s="1045">
        <f>A1079+1</f>
        <v>90</v>
      </c>
      <c r="B1080" s="87" t="s">
        <v>529</v>
      </c>
      <c r="C1080" s="705" t="str">
        <f>C$126</f>
        <v>(Specify here)</v>
      </c>
      <c r="D1080" s="763"/>
      <c r="E1080" s="763"/>
      <c r="F1080" s="763"/>
      <c r="G1080" s="763"/>
      <c r="H1080" s="768"/>
      <c r="I1080" s="763"/>
      <c r="J1080" s="1136"/>
      <c r="K1080" s="346"/>
    </row>
    <row r="1081" spans="1:11" x14ac:dyDescent="0.25">
      <c r="A1081" s="1045">
        <f>A1080+1</f>
        <v>91</v>
      </c>
      <c r="B1081" s="457" t="s">
        <v>530</v>
      </c>
      <c r="C1081" s="548"/>
      <c r="D1081" s="763"/>
      <c r="E1081" s="763"/>
      <c r="F1081" s="763"/>
      <c r="G1081" s="763"/>
      <c r="H1081" s="768"/>
      <c r="I1081" s="763"/>
      <c r="J1081" s="1136"/>
      <c r="K1081" s="346"/>
    </row>
    <row r="1082" spans="1:11" x14ac:dyDescent="0.25">
      <c r="A1082" s="1045">
        <f>A1081+1</f>
        <v>92</v>
      </c>
      <c r="B1082" s="457" t="s">
        <v>471</v>
      </c>
      <c r="C1082" s="1143"/>
      <c r="D1082" s="763"/>
      <c r="E1082" s="763"/>
      <c r="F1082" s="763"/>
      <c r="G1082" s="763"/>
      <c r="H1082" s="768"/>
      <c r="I1082" s="763"/>
      <c r="J1082" s="1136"/>
      <c r="K1082" s="346"/>
    </row>
    <row r="1083" spans="1:11" x14ac:dyDescent="0.25">
      <c r="A1083" s="1045">
        <f>A1082+1</f>
        <v>93</v>
      </c>
      <c r="B1083" s="815" t="s">
        <v>813</v>
      </c>
      <c r="C1083" s="705" t="str">
        <f>C$129</f>
        <v>(Specify here)</v>
      </c>
      <c r="D1083" s="763"/>
      <c r="E1083" s="763"/>
      <c r="F1083" s="763"/>
      <c r="G1083" s="763"/>
      <c r="H1083" s="768"/>
      <c r="I1083" s="763"/>
      <c r="J1083" s="1136"/>
      <c r="K1083" s="346"/>
    </row>
    <row r="1084" spans="1:11" x14ac:dyDescent="0.25">
      <c r="A1084" s="1097" t="s">
        <v>367</v>
      </c>
      <c r="B1084" s="815" t="s">
        <v>814</v>
      </c>
      <c r="C1084" s="705" t="str">
        <f>C$130</f>
        <v>(Specify here)</v>
      </c>
      <c r="D1084" s="763"/>
      <c r="E1084" s="763"/>
      <c r="F1084" s="763"/>
      <c r="G1084" s="763"/>
      <c r="H1084" s="768"/>
      <c r="I1084" s="763"/>
      <c r="J1084" s="1136"/>
      <c r="K1084" s="346"/>
    </row>
    <row r="1085" spans="1:11" x14ac:dyDescent="0.25">
      <c r="A1085" s="1097" t="s">
        <v>367</v>
      </c>
      <c r="B1085" s="815" t="s">
        <v>815</v>
      </c>
      <c r="C1085" s="705" t="str">
        <f>C$131</f>
        <v>(Specify here)</v>
      </c>
      <c r="D1085" s="763"/>
      <c r="E1085" s="763"/>
      <c r="F1085" s="763"/>
      <c r="G1085" s="763"/>
      <c r="H1085" s="768"/>
      <c r="I1085" s="763"/>
      <c r="J1085" s="1136"/>
      <c r="K1085" s="346"/>
    </row>
    <row r="1086" spans="1:11" x14ac:dyDescent="0.25">
      <c r="A1086" s="1097"/>
      <c r="B1086" s="457" t="s">
        <v>825</v>
      </c>
      <c r="C1086" s="705" t="str">
        <f>C$132</f>
        <v>(Specify here)</v>
      </c>
      <c r="D1086" s="763"/>
      <c r="E1086" s="763"/>
      <c r="F1086" s="763"/>
      <c r="G1086" s="763"/>
      <c r="H1086" s="768"/>
      <c r="I1086" s="763"/>
      <c r="J1086" s="1136"/>
      <c r="K1086" s="346"/>
    </row>
    <row r="1087" spans="1:11" x14ac:dyDescent="0.25">
      <c r="A1087" s="1097"/>
      <c r="B1087" s="457" t="s">
        <v>826</v>
      </c>
      <c r="C1087" s="705" t="str">
        <f>C$133</f>
        <v>(Specify here)</v>
      </c>
      <c r="D1087" s="763"/>
      <c r="E1087" s="763"/>
      <c r="F1087" s="763"/>
      <c r="G1087" s="763"/>
      <c r="H1087" s="768"/>
      <c r="I1087" s="763"/>
      <c r="J1087" s="1136"/>
      <c r="K1087" s="346"/>
    </row>
    <row r="1088" spans="1:11" x14ac:dyDescent="0.25">
      <c r="A1088" s="1075"/>
      <c r="B1088" s="801" t="s">
        <v>531</v>
      </c>
      <c r="C1088" s="591"/>
      <c r="D1088" s="835"/>
      <c r="E1088" s="835"/>
      <c r="F1088" s="835"/>
      <c r="G1088" s="835"/>
      <c r="H1088" s="836"/>
      <c r="I1088" s="835"/>
      <c r="J1088" s="1146"/>
      <c r="K1088" s="346"/>
    </row>
    <row r="1089" spans="1:11" x14ac:dyDescent="0.25">
      <c r="A1089" s="1045">
        <v>94</v>
      </c>
      <c r="B1089" s="457" t="s">
        <v>627</v>
      </c>
      <c r="C1089" s="548"/>
      <c r="D1089" s="763"/>
      <c r="E1089" s="763"/>
      <c r="F1089" s="763"/>
      <c r="G1089" s="763"/>
      <c r="H1089" s="768"/>
      <c r="I1089" s="763"/>
      <c r="J1089" s="1136"/>
      <c r="K1089" s="346"/>
    </row>
    <row r="1090" spans="1:11" x14ac:dyDescent="0.25">
      <c r="A1090" s="1045">
        <f>A1089+1</f>
        <v>95</v>
      </c>
      <c r="B1090" s="457" t="s">
        <v>532</v>
      </c>
      <c r="C1090" s="548"/>
      <c r="D1090" s="763"/>
      <c r="E1090" s="763"/>
      <c r="F1090" s="763"/>
      <c r="G1090" s="763"/>
      <c r="H1090" s="768"/>
      <c r="I1090" s="763"/>
      <c r="J1090" s="1136"/>
      <c r="K1090" s="346"/>
    </row>
    <row r="1091" spans="1:11" x14ac:dyDescent="0.25">
      <c r="A1091" s="1045">
        <f t="shared" ref="A1091:A1096" si="223">A1090+1</f>
        <v>96</v>
      </c>
      <c r="B1091" s="457" t="s">
        <v>533</v>
      </c>
      <c r="C1091" s="548"/>
      <c r="D1091" s="763"/>
      <c r="E1091" s="763"/>
      <c r="F1091" s="763"/>
      <c r="G1091" s="763"/>
      <c r="H1091" s="768"/>
      <c r="I1091" s="763"/>
      <c r="J1091" s="1136"/>
      <c r="K1091" s="346"/>
    </row>
    <row r="1092" spans="1:11" x14ac:dyDescent="0.25">
      <c r="A1092" s="1045">
        <f t="shared" si="223"/>
        <v>97</v>
      </c>
      <c r="B1092" s="457" t="s">
        <v>534</v>
      </c>
      <c r="C1092" s="1143"/>
      <c r="D1092" s="763"/>
      <c r="E1092" s="763"/>
      <c r="F1092" s="763"/>
      <c r="G1092" s="763"/>
      <c r="H1092" s="768"/>
      <c r="I1092" s="763"/>
      <c r="J1092" s="1136"/>
      <c r="K1092" s="346"/>
    </row>
    <row r="1093" spans="1:11" x14ac:dyDescent="0.25">
      <c r="A1093" s="1045">
        <f t="shared" si="223"/>
        <v>98</v>
      </c>
      <c r="B1093" s="457" t="s">
        <v>816</v>
      </c>
      <c r="C1093" s="705" t="str">
        <f>C$139</f>
        <v>(Specify here)</v>
      </c>
      <c r="D1093" s="763"/>
      <c r="E1093" s="763"/>
      <c r="F1093" s="763"/>
      <c r="G1093" s="763"/>
      <c r="H1093" s="768"/>
      <c r="I1093" s="763"/>
      <c r="J1093" s="1136"/>
      <c r="K1093" s="346"/>
    </row>
    <row r="1094" spans="1:11" x14ac:dyDescent="0.25">
      <c r="A1094" s="1045">
        <f t="shared" si="223"/>
        <v>99</v>
      </c>
      <c r="B1094" s="457" t="s">
        <v>817</v>
      </c>
      <c r="C1094" s="705" t="str">
        <f>C$140</f>
        <v>(Specify here)</v>
      </c>
      <c r="D1094" s="763"/>
      <c r="E1094" s="763"/>
      <c r="F1094" s="763"/>
      <c r="G1094" s="763"/>
      <c r="H1094" s="768"/>
      <c r="I1094" s="763"/>
      <c r="J1094" s="1136"/>
      <c r="K1094" s="346"/>
    </row>
    <row r="1095" spans="1:11" x14ac:dyDescent="0.25">
      <c r="A1095" s="1045">
        <f t="shared" si="223"/>
        <v>100</v>
      </c>
      <c r="B1095" s="457" t="s">
        <v>821</v>
      </c>
      <c r="C1095" s="564"/>
      <c r="D1095" s="763"/>
      <c r="E1095" s="763"/>
      <c r="F1095" s="763"/>
      <c r="G1095" s="763"/>
      <c r="H1095" s="768"/>
      <c r="I1095" s="763"/>
      <c r="J1095" s="1136"/>
      <c r="K1095" s="346"/>
    </row>
    <row r="1096" spans="1:11" x14ac:dyDescent="0.25">
      <c r="A1096" s="1045">
        <f t="shared" si="223"/>
        <v>101</v>
      </c>
      <c r="B1096" s="815" t="s">
        <v>758</v>
      </c>
      <c r="C1096" s="547"/>
      <c r="D1096" s="763"/>
      <c r="E1096" s="763"/>
      <c r="F1096" s="763"/>
      <c r="G1096" s="763"/>
      <c r="H1096" s="768"/>
      <c r="I1096" s="763"/>
      <c r="J1096" s="1136"/>
      <c r="K1096" s="346"/>
    </row>
    <row r="1097" spans="1:11" x14ac:dyDescent="0.25">
      <c r="A1097" s="1098"/>
      <c r="B1097" s="1147" t="s">
        <v>823</v>
      </c>
      <c r="C1097" s="1148"/>
      <c r="D1097" s="1149">
        <f>SUM(D974:D989)+SUM(D1010)+SUM(D1012:D1019)+SUM(D1034:D1065)+SUM(D1078:D1096)</f>
        <v>0</v>
      </c>
      <c r="E1097" s="1149">
        <f>SUM(E975:E989)+SUM(E1010)+SUM(E1012:E1019)+SUM(E1034:E1065)+SUM(E1078:E1096)</f>
        <v>0</v>
      </c>
      <c r="F1097" s="1149">
        <f>SUM(F976:F989)+SUM(F1010)+SUM(F1012:F1019)+SUM(F1034:F1065)+SUM(F1078:F1096)</f>
        <v>0</v>
      </c>
      <c r="G1097" s="1149">
        <f>SUM(G977:G989)+SUM(G1010)+SUM(G1012:G1019)+SUM(G1034:G1065)+SUM(G1078:G1096)</f>
        <v>0</v>
      </c>
      <c r="H1097" s="1150">
        <f>SUM(H978:H989)+SUM(H1010)+SUM(H1012:H1019)+SUM(H1034:H1065)+SUM(H1078:H1096)</f>
        <v>0</v>
      </c>
      <c r="I1097" s="1149">
        <f>SUM(I979:I989)+SUM(I1010)+SUM(I1012:I1019)+SUM(I1034:I1065)+SUM(I1078:I1096)</f>
        <v>0</v>
      </c>
      <c r="J1097" s="1151">
        <f>SUM(J980:J989)+SUM(J1010)+SUM(J1012:J1019)+SUM(J1034:J1065)+SUM(J1078:J1096)</f>
        <v>0</v>
      </c>
      <c r="K1097" s="346"/>
    </row>
    <row r="1098" spans="1:11" x14ac:dyDescent="0.25">
      <c r="A1098" s="1109"/>
      <c r="B1098" s="1109"/>
      <c r="C1098" s="351"/>
      <c r="D1098" s="351"/>
      <c r="E1098" s="351"/>
      <c r="F1098" s="351"/>
      <c r="G1098" s="351"/>
      <c r="H1098" s="351"/>
      <c r="I1098" s="351"/>
      <c r="J1098" s="351"/>
      <c r="K1098" s="154"/>
    </row>
    <row r="1099" spans="1:11" x14ac:dyDescent="0.25">
      <c r="K1099" s="154"/>
    </row>
    <row r="1100" spans="1:11" x14ac:dyDescent="0.25">
      <c r="K1100" s="154"/>
    </row>
    <row r="1101" spans="1:11" x14ac:dyDescent="0.25">
      <c r="A1101" s="828" t="s">
        <v>422</v>
      </c>
      <c r="K1101" s="154"/>
    </row>
    <row r="1102" spans="1:11" ht="15.6" x14ac:dyDescent="0.3">
      <c r="A1102" s="819" t="s">
        <v>34</v>
      </c>
      <c r="B1102" s="820"/>
      <c r="C1102" s="620"/>
      <c r="D1102" s="621"/>
      <c r="E1102" s="620"/>
      <c r="F1102" s="620"/>
      <c r="G1102" s="620"/>
      <c r="H1102" s="620"/>
      <c r="I1102" s="618" t="s">
        <v>21</v>
      </c>
      <c r="K1102" s="154"/>
    </row>
    <row r="1103" spans="1:11" ht="15.6" x14ac:dyDescent="0.3">
      <c r="A1103" s="819"/>
      <c r="B1103" s="819"/>
      <c r="C1103" s="155"/>
      <c r="D1103" s="155"/>
      <c r="E1103" s="155"/>
      <c r="F1103" s="155"/>
      <c r="G1103" s="155"/>
      <c r="H1103" s="155"/>
      <c r="I1103" s="619" t="s">
        <v>55</v>
      </c>
      <c r="K1103" s="154"/>
    </row>
    <row r="1104" spans="1:11" x14ac:dyDescent="0.25">
      <c r="J1104" s="167"/>
      <c r="K1104" s="154"/>
    </row>
    <row r="1105" spans="1:11" x14ac:dyDescent="0.25">
      <c r="A1105" s="821" t="s">
        <v>363</v>
      </c>
      <c r="E1105" s="153" t="s">
        <v>451</v>
      </c>
      <c r="H1105" s="153" t="s">
        <v>365</v>
      </c>
      <c r="J1105" s="165" t="s">
        <v>367</v>
      </c>
      <c r="K1105" s="154"/>
    </row>
    <row r="1106" spans="1:11" x14ac:dyDescent="0.25">
      <c r="B1106" s="821" t="str">
        <f>'1_1A'!$B$7</f>
        <v>Enter Hospital Name Here</v>
      </c>
      <c r="F1106" s="153" t="str">
        <f>'1_1A'!$H$7</f>
        <v>Enter Provider Number Here</v>
      </c>
      <c r="I1106" s="323" t="str">
        <f>'1_1A'!$P$7</f>
        <v>Enter FYE Here</v>
      </c>
      <c r="K1106" s="154"/>
    </row>
    <row r="1107" spans="1:11" x14ac:dyDescent="0.25">
      <c r="J1107" s="165" t="s">
        <v>367</v>
      </c>
      <c r="K1107" s="154"/>
    </row>
    <row r="1108" spans="1:11" x14ac:dyDescent="0.25">
      <c r="A1108" s="1110"/>
      <c r="B1108" s="1111"/>
      <c r="C1108" s="1112"/>
      <c r="D1108" s="1114" t="s">
        <v>36</v>
      </c>
      <c r="E1108" s="1114" t="s">
        <v>37</v>
      </c>
      <c r="F1108" s="1114" t="s">
        <v>495</v>
      </c>
      <c r="G1108" s="1114" t="s">
        <v>496</v>
      </c>
      <c r="H1108" s="1114" t="s">
        <v>497</v>
      </c>
      <c r="I1108" s="1114" t="s">
        <v>38</v>
      </c>
      <c r="J1108" s="1115" t="s">
        <v>39</v>
      </c>
      <c r="K1108" s="346"/>
    </row>
    <row r="1109" spans="1:11" x14ac:dyDescent="0.25">
      <c r="A1109" s="1116"/>
      <c r="B1109" s="824" t="s">
        <v>637</v>
      </c>
      <c r="C1109" s="1117"/>
      <c r="D1109" s="161" t="s">
        <v>684</v>
      </c>
      <c r="E1109" s="161" t="s">
        <v>40</v>
      </c>
      <c r="F1109" s="161" t="s">
        <v>41</v>
      </c>
      <c r="G1109" s="161" t="s">
        <v>42</v>
      </c>
      <c r="H1109" s="161" t="s">
        <v>43</v>
      </c>
      <c r="I1109" s="161" t="s">
        <v>44</v>
      </c>
      <c r="J1109" s="1118" t="s">
        <v>45</v>
      </c>
      <c r="K1109" s="346"/>
    </row>
    <row r="1110" spans="1:11" x14ac:dyDescent="0.25">
      <c r="A1110" s="1116"/>
      <c r="B1110" s="824" t="s">
        <v>23</v>
      </c>
      <c r="C1110" s="1117"/>
      <c r="D1110" s="161" t="s">
        <v>26</v>
      </c>
      <c r="E1110" s="161" t="s">
        <v>47</v>
      </c>
      <c r="F1110" s="161"/>
      <c r="G1110" s="161" t="s">
        <v>48</v>
      </c>
      <c r="H1110" s="161"/>
      <c r="I1110" s="161" t="s">
        <v>49</v>
      </c>
      <c r="J1110" s="1118" t="s">
        <v>50</v>
      </c>
      <c r="K1110" s="346"/>
    </row>
    <row r="1111" spans="1:11" x14ac:dyDescent="0.25">
      <c r="A1111" s="1116"/>
      <c r="B1111" s="825"/>
      <c r="C1111" s="346"/>
      <c r="D1111" s="161">
        <v>7</v>
      </c>
      <c r="E1111" s="161">
        <v>8</v>
      </c>
      <c r="F1111" s="161">
        <v>9</v>
      </c>
      <c r="G1111" s="161">
        <v>10</v>
      </c>
      <c r="H1111" s="161">
        <v>11</v>
      </c>
      <c r="I1111" s="161">
        <v>12</v>
      </c>
      <c r="J1111" s="1118">
        <v>13</v>
      </c>
      <c r="K1111" s="346"/>
    </row>
    <row r="1112" spans="1:11" x14ac:dyDescent="0.25">
      <c r="A1112" s="1089"/>
      <c r="B1112" s="806" t="s">
        <v>536</v>
      </c>
      <c r="C1112" s="593"/>
      <c r="D1112" s="603"/>
      <c r="E1112" s="603"/>
      <c r="F1112" s="603"/>
      <c r="G1112" s="603"/>
      <c r="H1112" s="603"/>
      <c r="I1112" s="603"/>
      <c r="J1112" s="1119"/>
      <c r="K1112" s="346"/>
    </row>
    <row r="1113" spans="1:11" x14ac:dyDescent="0.25">
      <c r="A1113" s="1045">
        <v>105</v>
      </c>
      <c r="B1113" s="457" t="s">
        <v>537</v>
      </c>
      <c r="C1113" s="548"/>
      <c r="D1113" s="763"/>
      <c r="E1113" s="763"/>
      <c r="F1113" s="763"/>
      <c r="G1113" s="763"/>
      <c r="H1113" s="768"/>
      <c r="I1113" s="763"/>
      <c r="J1113" s="1136"/>
      <c r="K1113" s="346"/>
    </row>
    <row r="1114" spans="1:11" x14ac:dyDescent="0.25">
      <c r="A1114" s="1045">
        <f t="shared" ref="A1114:A1125" si="224">A1113+1</f>
        <v>106</v>
      </c>
      <c r="B1114" s="457" t="s">
        <v>539</v>
      </c>
      <c r="C1114" s="548"/>
      <c r="D1114" s="763"/>
      <c r="E1114" s="763"/>
      <c r="F1114" s="763"/>
      <c r="G1114" s="763"/>
      <c r="H1114" s="768"/>
      <c r="I1114" s="763"/>
      <c r="J1114" s="1136"/>
      <c r="K1114" s="346"/>
    </row>
    <row r="1115" spans="1:11" x14ac:dyDescent="0.25">
      <c r="A1115" s="1045">
        <f t="shared" si="224"/>
        <v>107</v>
      </c>
      <c r="B1115" s="457" t="s">
        <v>538</v>
      </c>
      <c r="C1115" s="548"/>
      <c r="D1115" s="763"/>
      <c r="E1115" s="763"/>
      <c r="F1115" s="763"/>
      <c r="G1115" s="763"/>
      <c r="H1115" s="768"/>
      <c r="I1115" s="763"/>
      <c r="J1115" s="1136"/>
      <c r="K1115" s="346"/>
    </row>
    <row r="1116" spans="1:11" x14ac:dyDescent="0.25">
      <c r="A1116" s="1045">
        <f t="shared" si="224"/>
        <v>108</v>
      </c>
      <c r="B1116" s="815" t="s">
        <v>759</v>
      </c>
      <c r="C1116" s="547"/>
      <c r="D1116" s="763"/>
      <c r="E1116" s="763"/>
      <c r="F1116" s="763"/>
      <c r="G1116" s="763"/>
      <c r="H1116" s="768"/>
      <c r="I1116" s="763"/>
      <c r="J1116" s="1136"/>
      <c r="K1116" s="346"/>
    </row>
    <row r="1117" spans="1:11" x14ac:dyDescent="0.25">
      <c r="A1117" s="1045">
        <f t="shared" si="224"/>
        <v>109</v>
      </c>
      <c r="B1117" s="815" t="s">
        <v>760</v>
      </c>
      <c r="C1117" s="547"/>
      <c r="D1117" s="763"/>
      <c r="E1117" s="763"/>
      <c r="F1117" s="763"/>
      <c r="G1117" s="763"/>
      <c r="H1117" s="768"/>
      <c r="I1117" s="763"/>
      <c r="J1117" s="1136"/>
      <c r="K1117" s="346"/>
    </row>
    <row r="1118" spans="1:11" x14ac:dyDescent="0.25">
      <c r="A1118" s="1045">
        <f t="shared" si="224"/>
        <v>110</v>
      </c>
      <c r="B1118" s="815" t="s">
        <v>761</v>
      </c>
      <c r="C1118" s="547"/>
      <c r="D1118" s="763"/>
      <c r="E1118" s="763"/>
      <c r="F1118" s="763"/>
      <c r="G1118" s="763"/>
      <c r="H1118" s="768"/>
      <c r="I1118" s="763"/>
      <c r="J1118" s="1136"/>
      <c r="K1118" s="346"/>
    </row>
    <row r="1119" spans="1:11" x14ac:dyDescent="0.25">
      <c r="A1119" s="1045">
        <f t="shared" si="224"/>
        <v>111</v>
      </c>
      <c r="B1119" s="815" t="s">
        <v>762</v>
      </c>
      <c r="C1119" s="547"/>
      <c r="D1119" s="763"/>
      <c r="E1119" s="763"/>
      <c r="F1119" s="763"/>
      <c r="G1119" s="763"/>
      <c r="H1119" s="768"/>
      <c r="I1119" s="763"/>
      <c r="J1119" s="1136"/>
      <c r="K1119" s="346"/>
    </row>
    <row r="1120" spans="1:11" x14ac:dyDescent="0.25">
      <c r="A1120" s="1045">
        <f t="shared" si="224"/>
        <v>112</v>
      </c>
      <c r="B1120" s="457" t="s">
        <v>824</v>
      </c>
      <c r="C1120" s="705" t="str">
        <f>C$166</f>
        <v>(Specify here)</v>
      </c>
      <c r="D1120" s="763"/>
      <c r="E1120" s="763"/>
      <c r="F1120" s="763"/>
      <c r="G1120" s="763"/>
      <c r="H1120" s="768"/>
      <c r="I1120" s="763"/>
      <c r="J1120" s="1136"/>
      <c r="K1120" s="346"/>
    </row>
    <row r="1121" spans="1:11" x14ac:dyDescent="0.25">
      <c r="A1121" s="1045">
        <f t="shared" si="224"/>
        <v>113</v>
      </c>
      <c r="B1121" s="457" t="s">
        <v>540</v>
      </c>
      <c r="C1121" s="548"/>
      <c r="D1121" s="763"/>
      <c r="E1121" s="763"/>
      <c r="F1121" s="763"/>
      <c r="G1121" s="763"/>
      <c r="H1121" s="768"/>
      <c r="I1121" s="763"/>
      <c r="J1121" s="1136"/>
      <c r="K1121" s="346"/>
    </row>
    <row r="1122" spans="1:11" x14ac:dyDescent="0.25">
      <c r="A1122" s="1045">
        <f t="shared" si="224"/>
        <v>114</v>
      </c>
      <c r="B1122" s="457" t="s">
        <v>629</v>
      </c>
      <c r="C1122" s="548"/>
      <c r="D1122" s="763"/>
      <c r="E1122" s="763"/>
      <c r="F1122" s="763"/>
      <c r="G1122" s="763"/>
      <c r="H1122" s="768"/>
      <c r="I1122" s="763"/>
      <c r="J1122" s="1136"/>
      <c r="K1122" s="346"/>
    </row>
    <row r="1123" spans="1:11" x14ac:dyDescent="0.25">
      <c r="A1123" s="1045">
        <f t="shared" si="224"/>
        <v>115</v>
      </c>
      <c r="B1123" s="457" t="s">
        <v>974</v>
      </c>
      <c r="C1123" s="547"/>
      <c r="D1123" s="763"/>
      <c r="E1123" s="763"/>
      <c r="F1123" s="763"/>
      <c r="G1123" s="763"/>
      <c r="H1123" s="768"/>
      <c r="I1123" s="763"/>
      <c r="J1123" s="1136"/>
      <c r="K1123" s="346"/>
    </row>
    <row r="1124" spans="1:11" x14ac:dyDescent="0.25">
      <c r="A1124" s="1045">
        <f t="shared" si="224"/>
        <v>116</v>
      </c>
      <c r="B1124" s="457" t="s">
        <v>541</v>
      </c>
      <c r="C1124" s="548"/>
      <c r="D1124" s="763"/>
      <c r="E1124" s="763"/>
      <c r="F1124" s="763"/>
      <c r="G1124" s="763"/>
      <c r="H1124" s="768"/>
      <c r="I1124" s="763"/>
      <c r="J1124" s="1136"/>
      <c r="K1124" s="346"/>
    </row>
    <row r="1125" spans="1:11" x14ac:dyDescent="0.25">
      <c r="A1125" s="1045">
        <f t="shared" si="224"/>
        <v>117</v>
      </c>
      <c r="B1125" s="457" t="s">
        <v>866</v>
      </c>
      <c r="C1125" s="705" t="str">
        <f>C$171</f>
        <v>(Specify here)</v>
      </c>
      <c r="D1125" s="763"/>
      <c r="E1125" s="763"/>
      <c r="F1125" s="763"/>
      <c r="G1125" s="763"/>
      <c r="H1125" s="768"/>
      <c r="I1125" s="763"/>
      <c r="J1125" s="1136"/>
      <c r="K1125" s="346"/>
    </row>
    <row r="1126" spans="1:11" x14ac:dyDescent="0.25">
      <c r="A1126" s="1103"/>
      <c r="B1126" s="801" t="s">
        <v>805</v>
      </c>
      <c r="C1126" s="587"/>
      <c r="D1126" s="752">
        <f>SUM(D$1113:D$1125)+D1097</f>
        <v>0</v>
      </c>
      <c r="E1126" s="752">
        <f t="shared" ref="E1126:J1126" si="225">SUM(E$1113:E$1125)+E1097</f>
        <v>0</v>
      </c>
      <c r="F1126" s="752">
        <f t="shared" si="225"/>
        <v>0</v>
      </c>
      <c r="G1126" s="752">
        <f t="shared" si="225"/>
        <v>0</v>
      </c>
      <c r="H1126" s="770">
        <f t="shared" si="225"/>
        <v>0</v>
      </c>
      <c r="I1126" s="752">
        <f t="shared" si="225"/>
        <v>0</v>
      </c>
      <c r="J1126" s="1135">
        <f t="shared" si="225"/>
        <v>0</v>
      </c>
      <c r="K1126" s="346"/>
    </row>
    <row r="1127" spans="1:11" x14ac:dyDescent="0.25">
      <c r="A1127" s="1075"/>
      <c r="B1127" s="586" t="s">
        <v>911</v>
      </c>
      <c r="C1127" s="587"/>
      <c r="D1127" s="767"/>
      <c r="E1127" s="767"/>
      <c r="F1127" s="767"/>
      <c r="G1127" s="767"/>
      <c r="H1127" s="773"/>
      <c r="I1127" s="767"/>
      <c r="J1127" s="1152"/>
      <c r="K1127" s="346"/>
    </row>
    <row r="1128" spans="1:11" x14ac:dyDescent="0.25">
      <c r="A1128" s="1045">
        <v>190</v>
      </c>
      <c r="B1128" s="457" t="s">
        <v>542</v>
      </c>
      <c r="C1128" s="548"/>
      <c r="D1128" s="763"/>
      <c r="E1128" s="763"/>
      <c r="F1128" s="763"/>
      <c r="G1128" s="763"/>
      <c r="H1128" s="768"/>
      <c r="I1128" s="763"/>
      <c r="J1128" s="1136"/>
      <c r="K1128" s="346"/>
    </row>
    <row r="1129" spans="1:11" x14ac:dyDescent="0.25">
      <c r="A1129" s="1045">
        <v>191</v>
      </c>
      <c r="B1129" s="802" t="s">
        <v>133</v>
      </c>
      <c r="C1129" s="546"/>
      <c r="D1129" s="763"/>
      <c r="E1129" s="763"/>
      <c r="F1129" s="763"/>
      <c r="G1129" s="763"/>
      <c r="H1129" s="768"/>
      <c r="I1129" s="763"/>
      <c r="J1129" s="1136"/>
      <c r="K1129" s="346"/>
    </row>
    <row r="1130" spans="1:11" x14ac:dyDescent="0.25">
      <c r="A1130" s="1045">
        <v>192</v>
      </c>
      <c r="B1130" s="802" t="s">
        <v>134</v>
      </c>
      <c r="C1130" s="546"/>
      <c r="D1130" s="763"/>
      <c r="E1130" s="763"/>
      <c r="F1130" s="763"/>
      <c r="G1130" s="763"/>
      <c r="H1130" s="768"/>
      <c r="I1130" s="763"/>
      <c r="J1130" s="1136"/>
      <c r="K1130" s="346"/>
    </row>
    <row r="1131" spans="1:11" x14ac:dyDescent="0.25">
      <c r="A1131" s="1045">
        <v>193</v>
      </c>
      <c r="B1131" s="802" t="s">
        <v>135</v>
      </c>
      <c r="C1131" s="546"/>
      <c r="D1131" s="763"/>
      <c r="E1131" s="763"/>
      <c r="F1131" s="763"/>
      <c r="G1131" s="763"/>
      <c r="H1131" s="768"/>
      <c r="I1131" s="763"/>
      <c r="J1131" s="1136"/>
      <c r="K1131" s="346"/>
    </row>
    <row r="1132" spans="1:11" x14ac:dyDescent="0.25">
      <c r="A1132" s="1045">
        <v>194</v>
      </c>
      <c r="B1132" s="457" t="s">
        <v>820</v>
      </c>
      <c r="C1132" s="546"/>
      <c r="D1132" s="763"/>
      <c r="E1132" s="763"/>
      <c r="F1132" s="763"/>
      <c r="G1132" s="763"/>
      <c r="H1132" s="768"/>
      <c r="I1132" s="763"/>
      <c r="J1132" s="1136"/>
      <c r="K1132" s="346"/>
    </row>
    <row r="1133" spans="1:11" x14ac:dyDescent="0.25">
      <c r="A1133" s="1045"/>
      <c r="B1133" s="802" t="s">
        <v>772</v>
      </c>
      <c r="C1133" s="705" t="str">
        <f>C$179</f>
        <v>(Specify here)</v>
      </c>
      <c r="D1133" s="763"/>
      <c r="E1133" s="763"/>
      <c r="F1133" s="763"/>
      <c r="G1133" s="763"/>
      <c r="H1133" s="768"/>
      <c r="I1133" s="763"/>
      <c r="J1133" s="1136"/>
      <c r="K1133" s="346"/>
    </row>
    <row r="1134" spans="1:11" x14ac:dyDescent="0.25">
      <c r="A1134" s="1095"/>
      <c r="B1134" s="802" t="s">
        <v>773</v>
      </c>
      <c r="C1134" s="705" t="str">
        <f>C$180</f>
        <v>(Specify here)</v>
      </c>
      <c r="D1134" s="763"/>
      <c r="E1134" s="763"/>
      <c r="F1134" s="763"/>
      <c r="G1134" s="763"/>
      <c r="H1134" s="768"/>
      <c r="I1134" s="763"/>
      <c r="J1134" s="1136"/>
      <c r="K1134" s="346"/>
    </row>
    <row r="1135" spans="1:11" x14ac:dyDescent="0.25">
      <c r="A1135" s="1095"/>
      <c r="B1135" s="802" t="s">
        <v>774</v>
      </c>
      <c r="C1135" s="705" t="str">
        <f>C$181</f>
        <v>(Specify here)</v>
      </c>
      <c r="D1135" s="763"/>
      <c r="E1135" s="763"/>
      <c r="F1135" s="763"/>
      <c r="G1135" s="763"/>
      <c r="H1135" s="768"/>
      <c r="I1135" s="763"/>
      <c r="J1135" s="1136"/>
      <c r="K1135" s="346"/>
    </row>
    <row r="1136" spans="1:11" x14ac:dyDescent="0.25">
      <c r="A1136" s="1095"/>
      <c r="B1136" s="802" t="s">
        <v>775</v>
      </c>
      <c r="C1136" s="705" t="str">
        <f>C$182</f>
        <v>(Specify here)</v>
      </c>
      <c r="D1136" s="763"/>
      <c r="E1136" s="763"/>
      <c r="F1136" s="763"/>
      <c r="G1136" s="763"/>
      <c r="H1136" s="768"/>
      <c r="I1136" s="763"/>
      <c r="J1136" s="1136"/>
      <c r="K1136" s="346"/>
    </row>
    <row r="1137" spans="1:12" x14ac:dyDescent="0.25">
      <c r="A1137" s="1095"/>
      <c r="B1137" s="802" t="s">
        <v>776</v>
      </c>
      <c r="C1137" s="705" t="str">
        <f>C$183</f>
        <v>(Specify here)</v>
      </c>
      <c r="D1137" s="763"/>
      <c r="E1137" s="763"/>
      <c r="F1137" s="763"/>
      <c r="G1137" s="763"/>
      <c r="H1137" s="768"/>
      <c r="I1137" s="763"/>
      <c r="J1137" s="1136"/>
      <c r="K1137" s="346"/>
    </row>
    <row r="1138" spans="1:12" x14ac:dyDescent="0.25">
      <c r="A1138" s="1103">
        <v>200</v>
      </c>
      <c r="B1138" s="801" t="s">
        <v>806</v>
      </c>
      <c r="C1138" s="587"/>
      <c r="D1138" s="752">
        <f t="shared" ref="D1138:J1138" si="226">SUM(D1126:D1137)</f>
        <v>0</v>
      </c>
      <c r="E1138" s="752">
        <f t="shared" si="226"/>
        <v>0</v>
      </c>
      <c r="F1138" s="752">
        <f t="shared" si="226"/>
        <v>0</v>
      </c>
      <c r="G1138" s="752">
        <f t="shared" si="226"/>
        <v>0</v>
      </c>
      <c r="H1138" s="770">
        <f t="shared" si="226"/>
        <v>0</v>
      </c>
      <c r="I1138" s="752">
        <f t="shared" si="226"/>
        <v>0</v>
      </c>
      <c r="J1138" s="1135">
        <f t="shared" si="226"/>
        <v>0</v>
      </c>
      <c r="K1138" s="346"/>
    </row>
    <row r="1139" spans="1:12" s="350" customFormat="1" x14ac:dyDescent="0.25">
      <c r="A1139" s="1153"/>
      <c r="B1139" s="1154"/>
      <c r="C1139" s="1155"/>
      <c r="D1139" s="1156"/>
      <c r="E1139" s="1156"/>
      <c r="F1139" s="1156"/>
      <c r="G1139" s="1156"/>
      <c r="H1139" s="1156"/>
      <c r="I1139" s="1156"/>
      <c r="J1139" s="1157"/>
      <c r="K1139" s="346"/>
    </row>
    <row r="1140" spans="1:12" s="350" customFormat="1" x14ac:dyDescent="0.25">
      <c r="A1140" s="827" t="s">
        <v>419</v>
      </c>
      <c r="B1140" s="834"/>
      <c r="C1140" s="346"/>
      <c r="D1140" s="346"/>
      <c r="E1140" s="346"/>
      <c r="F1140" s="346"/>
      <c r="G1140" s="346"/>
      <c r="H1140" s="346"/>
      <c r="I1140" s="346"/>
      <c r="J1140" s="346"/>
      <c r="K1140" s="346"/>
    </row>
    <row r="1141" spans="1:12" x14ac:dyDescent="0.25">
      <c r="A1141" s="821" t="s">
        <v>900</v>
      </c>
      <c r="K1141" s="154"/>
    </row>
    <row r="1142" spans="1:12" x14ac:dyDescent="0.25">
      <c r="A1142" s="821" t="s">
        <v>975</v>
      </c>
      <c r="K1142" s="154"/>
    </row>
    <row r="1143" spans="1:12" x14ac:dyDescent="0.25">
      <c r="K1143" s="154"/>
    </row>
    <row r="1144" spans="1:12" x14ac:dyDescent="0.25">
      <c r="A1144" s="828" t="s">
        <v>422</v>
      </c>
      <c r="K1144" s="154"/>
    </row>
    <row r="1145" spans="1:12" ht="15.6" x14ac:dyDescent="0.3">
      <c r="A1145" s="819" t="s">
        <v>34</v>
      </c>
      <c r="B1145" s="820"/>
      <c r="C1145" s="620"/>
      <c r="D1145" s="621"/>
      <c r="E1145" s="620"/>
      <c r="F1145" s="620"/>
      <c r="G1145" s="620"/>
      <c r="H1145" s="620"/>
      <c r="I1145" s="618" t="s">
        <v>21</v>
      </c>
      <c r="K1145" s="154"/>
    </row>
    <row r="1146" spans="1:12" ht="15.6" x14ac:dyDescent="0.3">
      <c r="A1146" s="819"/>
      <c r="B1146" s="819"/>
      <c r="C1146" s="155"/>
      <c r="D1146" s="155"/>
      <c r="E1146" s="155"/>
      <c r="F1146" s="155"/>
      <c r="G1146" s="155"/>
      <c r="H1146" s="155"/>
      <c r="I1146" s="619" t="s">
        <v>56</v>
      </c>
      <c r="K1146" s="154"/>
    </row>
    <row r="1147" spans="1:12" x14ac:dyDescent="0.25">
      <c r="J1147" s="167"/>
      <c r="K1147" s="154"/>
    </row>
    <row r="1148" spans="1:12" x14ac:dyDescent="0.25">
      <c r="A1148" s="821" t="s">
        <v>363</v>
      </c>
      <c r="E1148" s="153" t="s">
        <v>451</v>
      </c>
      <c r="H1148" s="153" t="s">
        <v>365</v>
      </c>
      <c r="J1148" s="165" t="s">
        <v>367</v>
      </c>
      <c r="K1148" s="154"/>
    </row>
    <row r="1149" spans="1:12" x14ac:dyDescent="0.25">
      <c r="B1149" s="821" t="str">
        <f>'1_1A'!$B$7</f>
        <v>Enter Hospital Name Here</v>
      </c>
      <c r="F1149" s="153" t="str">
        <f>'1_1A'!$H$7</f>
        <v>Enter Provider Number Here</v>
      </c>
      <c r="I1149" s="323" t="str">
        <f>'1_1A'!$P$7</f>
        <v>Enter FYE Here</v>
      </c>
      <c r="K1149" s="154"/>
    </row>
    <row r="1150" spans="1:12" x14ac:dyDescent="0.25">
      <c r="J1150" s="346"/>
      <c r="K1150" s="350"/>
      <c r="L1150" s="350"/>
    </row>
    <row r="1151" spans="1:12" x14ac:dyDescent="0.25">
      <c r="A1151" s="823"/>
      <c r="B1151" s="823"/>
      <c r="C1151" s="157"/>
      <c r="D1151" s="158" t="s">
        <v>700</v>
      </c>
      <c r="E1151" s="158" t="s">
        <v>501</v>
      </c>
      <c r="F1151" s="352" t="s">
        <v>697</v>
      </c>
      <c r="G1151" s="158" t="s">
        <v>702</v>
      </c>
      <c r="H1151" s="158" t="s">
        <v>698</v>
      </c>
      <c r="I1151" s="158" t="s">
        <v>57</v>
      </c>
      <c r="J1151" s="159"/>
      <c r="K1151" s="369"/>
      <c r="L1151" s="350"/>
    </row>
    <row r="1152" spans="1:12" x14ac:dyDescent="0.25">
      <c r="A1152" s="825"/>
      <c r="B1152" s="824" t="s">
        <v>637</v>
      </c>
      <c r="C1152" s="160"/>
      <c r="D1152" s="161" t="s">
        <v>46</v>
      </c>
      <c r="E1152" s="161" t="s">
        <v>46</v>
      </c>
      <c r="F1152" s="353" t="s">
        <v>767</v>
      </c>
      <c r="G1152" s="161" t="s">
        <v>706</v>
      </c>
      <c r="H1152" s="161" t="s">
        <v>689</v>
      </c>
      <c r="I1152" s="161" t="s">
        <v>707</v>
      </c>
      <c r="J1152" s="159"/>
      <c r="K1152" s="369"/>
      <c r="L1152" s="350"/>
    </row>
    <row r="1153" spans="1:12" x14ac:dyDescent="0.25">
      <c r="A1153" s="825"/>
      <c r="B1153" s="824" t="s">
        <v>23</v>
      </c>
      <c r="C1153" s="160"/>
      <c r="D1153" s="161" t="s">
        <v>51</v>
      </c>
      <c r="E1153" s="161" t="s">
        <v>51</v>
      </c>
      <c r="F1153" s="161" t="s">
        <v>58</v>
      </c>
      <c r="G1153" s="161" t="s">
        <v>58</v>
      </c>
      <c r="H1153" s="161" t="s">
        <v>439</v>
      </c>
      <c r="I1153" s="161" t="s">
        <v>59</v>
      </c>
      <c r="J1153" s="159"/>
      <c r="K1153" s="369"/>
      <c r="L1153" s="350"/>
    </row>
    <row r="1154" spans="1:12" x14ac:dyDescent="0.25">
      <c r="A1154" s="825"/>
      <c r="B1154" s="825"/>
      <c r="C1154" s="154"/>
      <c r="D1154" s="161">
        <v>14</v>
      </c>
      <c r="E1154" s="161">
        <v>15</v>
      </c>
      <c r="F1154" s="161">
        <v>16</v>
      </c>
      <c r="G1154" s="161">
        <v>17</v>
      </c>
      <c r="H1154" s="161">
        <v>18</v>
      </c>
      <c r="I1154" s="161">
        <v>19</v>
      </c>
      <c r="J1154" s="159"/>
      <c r="K1154" s="369"/>
      <c r="L1154" s="350"/>
    </row>
    <row r="1155" spans="1:12" x14ac:dyDescent="0.25">
      <c r="A1155" s="800"/>
      <c r="B1155" s="801" t="s">
        <v>490</v>
      </c>
      <c r="C1155" s="597"/>
      <c r="D1155" s="603"/>
      <c r="E1155" s="603"/>
      <c r="F1155" s="603"/>
      <c r="G1155" s="603"/>
      <c r="H1155" s="611" t="s">
        <v>367</v>
      </c>
      <c r="I1155" s="603"/>
      <c r="J1155" s="159"/>
    </row>
    <row r="1156" spans="1:12" x14ac:dyDescent="0.25">
      <c r="A1156" s="457">
        <v>1</v>
      </c>
      <c r="B1156" s="802" t="s">
        <v>740</v>
      </c>
      <c r="C1156" s="562"/>
      <c r="D1156" s="755"/>
      <c r="E1156" s="755"/>
      <c r="F1156" s="755"/>
      <c r="G1156" s="755"/>
      <c r="H1156" s="755"/>
      <c r="I1156" s="755"/>
      <c r="J1156" s="159"/>
    </row>
    <row r="1157" spans="1:12" x14ac:dyDescent="0.25">
      <c r="A1157" s="457">
        <v>2</v>
      </c>
      <c r="B1157" s="802" t="s">
        <v>739</v>
      </c>
      <c r="C1157" s="562"/>
      <c r="D1157" s="755"/>
      <c r="E1157" s="755"/>
      <c r="F1157" s="755"/>
      <c r="G1157" s="755"/>
      <c r="H1157" s="755"/>
      <c r="I1157" s="755"/>
      <c r="J1157" s="159"/>
    </row>
    <row r="1158" spans="1:12" x14ac:dyDescent="0.25">
      <c r="A1158" s="457">
        <v>3</v>
      </c>
      <c r="B1158" s="802" t="s">
        <v>741</v>
      </c>
      <c r="C1158" s="562"/>
      <c r="D1158" s="755"/>
      <c r="E1158" s="755"/>
      <c r="F1158" s="755"/>
      <c r="G1158" s="755"/>
      <c r="H1158" s="755"/>
      <c r="I1158" s="755"/>
      <c r="J1158" s="159"/>
    </row>
    <row r="1159" spans="1:12" x14ac:dyDescent="0.25">
      <c r="A1159" s="457">
        <v>4</v>
      </c>
      <c r="B1159" s="457" t="s">
        <v>491</v>
      </c>
      <c r="C1159" s="90"/>
      <c r="D1159" s="755"/>
      <c r="E1159" s="755"/>
      <c r="F1159" s="755"/>
      <c r="G1159" s="755"/>
      <c r="H1159" s="755"/>
      <c r="I1159" s="755"/>
      <c r="J1159" s="159"/>
    </row>
    <row r="1160" spans="1:12" x14ac:dyDescent="0.25">
      <c r="A1160" s="457">
        <v>5</v>
      </c>
      <c r="B1160" s="457" t="s">
        <v>492</v>
      </c>
      <c r="C1160" s="90"/>
      <c r="D1160" s="755"/>
      <c r="E1160" s="755"/>
      <c r="F1160" s="755"/>
      <c r="G1160" s="755"/>
      <c r="H1160" s="755"/>
      <c r="I1160" s="755"/>
      <c r="J1160" s="159"/>
    </row>
    <row r="1161" spans="1:12" x14ac:dyDescent="0.25">
      <c r="A1161" s="457">
        <v>6</v>
      </c>
      <c r="B1161" s="802" t="s">
        <v>742</v>
      </c>
      <c r="C1161" s="562"/>
      <c r="D1161" s="755"/>
      <c r="E1161" s="755"/>
      <c r="F1161" s="755"/>
      <c r="G1161" s="755"/>
      <c r="H1161" s="755"/>
      <c r="I1161" s="755"/>
      <c r="J1161" s="159"/>
    </row>
    <row r="1162" spans="1:12" x14ac:dyDescent="0.25">
      <c r="A1162" s="457">
        <v>7</v>
      </c>
      <c r="B1162" s="457" t="s">
        <v>493</v>
      </c>
      <c r="C1162" s="90"/>
      <c r="D1162" s="755"/>
      <c r="E1162" s="755"/>
      <c r="F1162" s="755"/>
      <c r="G1162" s="755"/>
      <c r="H1162" s="755"/>
      <c r="I1162" s="755"/>
      <c r="J1162" s="159"/>
    </row>
    <row r="1163" spans="1:12" x14ac:dyDescent="0.25">
      <c r="A1163" s="457">
        <v>8</v>
      </c>
      <c r="B1163" s="457" t="s">
        <v>494</v>
      </c>
      <c r="C1163" s="90"/>
      <c r="D1163" s="755"/>
      <c r="E1163" s="755"/>
      <c r="F1163" s="755"/>
      <c r="G1163" s="755"/>
      <c r="H1163" s="755"/>
      <c r="I1163" s="755"/>
      <c r="J1163" s="159"/>
    </row>
    <row r="1164" spans="1:12" x14ac:dyDescent="0.25">
      <c r="A1164" s="457">
        <v>9</v>
      </c>
      <c r="B1164" s="457" t="s">
        <v>495</v>
      </c>
      <c r="C1164" s="90"/>
      <c r="D1164" s="755"/>
      <c r="E1164" s="755"/>
      <c r="F1164" s="755"/>
      <c r="G1164" s="755"/>
      <c r="H1164" s="755"/>
      <c r="I1164" s="755"/>
      <c r="J1164" s="159"/>
    </row>
    <row r="1165" spans="1:12" x14ac:dyDescent="0.25">
      <c r="A1165" s="457">
        <v>10</v>
      </c>
      <c r="B1165" s="457" t="s">
        <v>496</v>
      </c>
      <c r="C1165" s="90"/>
      <c r="D1165" s="755"/>
      <c r="E1165" s="755"/>
      <c r="F1165" s="755"/>
      <c r="G1165" s="755"/>
      <c r="H1165" s="755"/>
      <c r="I1165" s="755"/>
      <c r="J1165" s="159"/>
    </row>
    <row r="1166" spans="1:12" x14ac:dyDescent="0.25">
      <c r="A1166" s="457">
        <v>11</v>
      </c>
      <c r="B1166" s="457" t="s">
        <v>497</v>
      </c>
      <c r="C1166" s="90"/>
      <c r="D1166" s="755"/>
      <c r="E1166" s="755"/>
      <c r="F1166" s="755"/>
      <c r="G1166" s="755"/>
      <c r="H1166" s="755"/>
      <c r="I1166" s="755"/>
      <c r="J1166" s="159"/>
    </row>
    <row r="1167" spans="1:12" x14ac:dyDescent="0.25">
      <c r="A1167" s="457">
        <v>12</v>
      </c>
      <c r="B1167" s="457" t="s">
        <v>498</v>
      </c>
      <c r="C1167" s="90"/>
      <c r="D1167" s="755"/>
      <c r="E1167" s="755"/>
      <c r="F1167" s="755"/>
      <c r="G1167" s="755"/>
      <c r="H1167" s="755"/>
      <c r="I1167" s="755"/>
      <c r="J1167" s="159"/>
    </row>
    <row r="1168" spans="1:12" x14ac:dyDescent="0.25">
      <c r="A1168" s="457">
        <v>13</v>
      </c>
      <c r="B1168" s="457" t="s">
        <v>499</v>
      </c>
      <c r="C1168" s="90"/>
      <c r="D1168" s="755"/>
      <c r="E1168" s="755"/>
      <c r="F1168" s="755"/>
      <c r="G1168" s="755"/>
      <c r="H1168" s="755"/>
      <c r="I1168" s="755"/>
      <c r="J1168" s="159"/>
    </row>
    <row r="1169" spans="1:10" x14ac:dyDescent="0.25">
      <c r="A1169" s="457">
        <v>14</v>
      </c>
      <c r="B1169" s="457" t="s">
        <v>500</v>
      </c>
      <c r="C1169" s="90"/>
      <c r="D1169" s="752">
        <f>SUM(D$1327)</f>
        <v>0</v>
      </c>
      <c r="E1169" s="755"/>
      <c r="F1169" s="755"/>
      <c r="G1169" s="755"/>
      <c r="H1169" s="755"/>
      <c r="I1169" s="755"/>
      <c r="J1169" s="159"/>
    </row>
    <row r="1170" spans="1:10" x14ac:dyDescent="0.25">
      <c r="A1170" s="457">
        <v>15</v>
      </c>
      <c r="B1170" s="457" t="s">
        <v>501</v>
      </c>
      <c r="C1170" s="90"/>
      <c r="D1170" s="763"/>
      <c r="E1170" s="752">
        <f>SUM(E$1327)</f>
        <v>0</v>
      </c>
      <c r="F1170" s="755"/>
      <c r="G1170" s="755"/>
      <c r="H1170" s="755"/>
      <c r="I1170" s="755"/>
      <c r="J1170" s="159"/>
    </row>
    <row r="1171" spans="1:10" x14ac:dyDescent="0.25">
      <c r="A1171" s="457">
        <v>16</v>
      </c>
      <c r="B1171" s="802" t="s">
        <v>743</v>
      </c>
      <c r="C1171" s="562"/>
      <c r="D1171" s="763"/>
      <c r="E1171" s="763"/>
      <c r="F1171" s="752">
        <f>SUM(F$1327)</f>
        <v>0</v>
      </c>
      <c r="G1171" s="755"/>
      <c r="H1171" s="755"/>
      <c r="I1171" s="755"/>
      <c r="J1171" s="159"/>
    </row>
    <row r="1172" spans="1:10" x14ac:dyDescent="0.25">
      <c r="A1172" s="457">
        <v>17</v>
      </c>
      <c r="B1172" s="457" t="s">
        <v>502</v>
      </c>
      <c r="C1172" s="90"/>
      <c r="D1172" s="763"/>
      <c r="E1172" s="763"/>
      <c r="F1172" s="763"/>
      <c r="G1172" s="752">
        <f>SUM(G$1327)</f>
        <v>0</v>
      </c>
      <c r="H1172" s="755"/>
      <c r="I1172" s="755"/>
      <c r="J1172" s="159"/>
    </row>
    <row r="1173" spans="1:10" x14ac:dyDescent="0.25">
      <c r="A1173" s="457">
        <v>18</v>
      </c>
      <c r="B1173" s="457" t="s">
        <v>819</v>
      </c>
      <c r="C1173" s="705" t="str">
        <f>C$29</f>
        <v>(Specify here)</v>
      </c>
      <c r="D1173" s="763"/>
      <c r="E1173" s="763"/>
      <c r="F1173" s="763"/>
      <c r="G1173" s="763"/>
      <c r="H1173" s="752">
        <f>SUM(H$1327)</f>
        <v>0</v>
      </c>
      <c r="I1173" s="755"/>
      <c r="J1173" s="159"/>
    </row>
    <row r="1174" spans="1:10" x14ac:dyDescent="0.25">
      <c r="A1174" s="457">
        <v>19</v>
      </c>
      <c r="B1174" s="457" t="s">
        <v>503</v>
      </c>
      <c r="C1174" s="373"/>
      <c r="D1174" s="763"/>
      <c r="E1174" s="763"/>
      <c r="F1174" s="763"/>
      <c r="G1174" s="763"/>
      <c r="H1174" s="763"/>
      <c r="I1174" s="752">
        <f>SUM(I$1327)</f>
        <v>0</v>
      </c>
      <c r="J1174" s="159"/>
    </row>
    <row r="1175" spans="1:10" x14ac:dyDescent="0.25">
      <c r="A1175" s="457">
        <v>20</v>
      </c>
      <c r="B1175" s="457" t="s">
        <v>504</v>
      </c>
      <c r="C1175" s="90"/>
      <c r="D1175" s="763"/>
      <c r="E1175" s="763"/>
      <c r="F1175" s="763"/>
      <c r="G1175" s="763"/>
      <c r="H1175" s="763"/>
      <c r="I1175" s="763"/>
      <c r="J1175" s="159"/>
    </row>
    <row r="1176" spans="1:10" x14ac:dyDescent="0.25">
      <c r="A1176" s="457">
        <v>21</v>
      </c>
      <c r="B1176" s="457" t="s">
        <v>505</v>
      </c>
      <c r="C1176" s="90"/>
      <c r="D1176" s="763"/>
      <c r="E1176" s="763"/>
      <c r="F1176" s="763"/>
      <c r="G1176" s="763"/>
      <c r="H1176" s="763"/>
      <c r="I1176" s="763"/>
      <c r="J1176" s="159"/>
    </row>
    <row r="1177" spans="1:10" x14ac:dyDescent="0.25">
      <c r="A1177" s="457">
        <v>22</v>
      </c>
      <c r="B1177" s="457" t="s">
        <v>506</v>
      </c>
      <c r="C1177" s="90"/>
      <c r="D1177" s="763"/>
      <c r="E1177" s="763"/>
      <c r="F1177" s="763"/>
      <c r="G1177" s="763"/>
      <c r="H1177" s="763"/>
      <c r="I1177" s="763"/>
      <c r="J1177" s="159"/>
    </row>
    <row r="1178" spans="1:10" x14ac:dyDescent="0.25">
      <c r="A1178" s="457">
        <v>23</v>
      </c>
      <c r="B1178" s="457" t="s">
        <v>818</v>
      </c>
      <c r="C1178" s="705" t="str">
        <f>C$34</f>
        <v>(Specify here)</v>
      </c>
      <c r="D1178" s="763"/>
      <c r="E1178" s="763"/>
      <c r="F1178" s="763"/>
      <c r="G1178" s="763"/>
      <c r="H1178" s="763"/>
      <c r="I1178" s="763"/>
      <c r="J1178" s="159"/>
    </row>
    <row r="1179" spans="1:10" x14ac:dyDescent="0.25">
      <c r="A1179" s="826" t="s">
        <v>422</v>
      </c>
      <c r="B1179" s="827"/>
      <c r="C1179" s="164"/>
      <c r="D1179" s="164"/>
      <c r="E1179" s="164"/>
      <c r="F1179" s="164"/>
      <c r="G1179" s="164"/>
      <c r="H1179" s="164"/>
      <c r="I1179" s="164"/>
      <c r="J1179" s="154"/>
    </row>
    <row r="1180" spans="1:10" ht="15.6" x14ac:dyDescent="0.3">
      <c r="A1180" s="819" t="s">
        <v>34</v>
      </c>
      <c r="B1180" s="820"/>
      <c r="C1180" s="620"/>
      <c r="D1180" s="621"/>
      <c r="E1180" s="620"/>
      <c r="F1180" s="620"/>
      <c r="G1180" s="620"/>
      <c r="H1180" s="620"/>
      <c r="I1180" s="618" t="s">
        <v>21</v>
      </c>
      <c r="J1180" s="154"/>
    </row>
    <row r="1181" spans="1:10" ht="15.6" x14ac:dyDescent="0.3">
      <c r="A1181" s="819"/>
      <c r="B1181" s="819"/>
      <c r="C1181" s="155"/>
      <c r="D1181" s="155"/>
      <c r="E1181" s="155"/>
      <c r="F1181" s="155"/>
      <c r="G1181" s="155"/>
      <c r="H1181" s="155"/>
      <c r="I1181" s="619" t="s">
        <v>60</v>
      </c>
      <c r="J1181" s="154"/>
    </row>
    <row r="1182" spans="1:10" x14ac:dyDescent="0.25">
      <c r="J1182" s="154"/>
    </row>
    <row r="1183" spans="1:10" x14ac:dyDescent="0.25">
      <c r="A1183" s="821" t="s">
        <v>363</v>
      </c>
      <c r="E1183" s="153" t="s">
        <v>451</v>
      </c>
      <c r="H1183" s="153" t="s">
        <v>365</v>
      </c>
      <c r="J1183" s="154"/>
    </row>
    <row r="1184" spans="1:10" x14ac:dyDescent="0.25">
      <c r="B1184" s="821" t="str">
        <f>'1_1A'!$B$7</f>
        <v>Enter Hospital Name Here</v>
      </c>
      <c r="F1184" s="153" t="str">
        <f>'1_1A'!$H$7</f>
        <v>Enter Provider Number Here</v>
      </c>
      <c r="I1184" s="323" t="str">
        <f>'1_1A'!$P$7</f>
        <v>Enter FYE Here</v>
      </c>
      <c r="J1184" s="154"/>
    </row>
    <row r="1185" spans="1:10" x14ac:dyDescent="0.25">
      <c r="J1185" s="154"/>
    </row>
    <row r="1186" spans="1:10" x14ac:dyDescent="0.25">
      <c r="A1186" s="823"/>
      <c r="B1186" s="823"/>
      <c r="C1186" s="157"/>
      <c r="D1186" s="158" t="s">
        <v>700</v>
      </c>
      <c r="E1186" s="158" t="s">
        <v>501</v>
      </c>
      <c r="F1186" s="352" t="s">
        <v>697</v>
      </c>
      <c r="G1186" s="158" t="s">
        <v>702</v>
      </c>
      <c r="H1186" s="158" t="s">
        <v>698</v>
      </c>
      <c r="I1186" s="158" t="s">
        <v>57</v>
      </c>
      <c r="J1186" s="159"/>
    </row>
    <row r="1187" spans="1:10" x14ac:dyDescent="0.25">
      <c r="A1187" s="825"/>
      <c r="B1187" s="824" t="s">
        <v>637</v>
      </c>
      <c r="C1187" s="160"/>
      <c r="D1187" s="161" t="s">
        <v>46</v>
      </c>
      <c r="E1187" s="161" t="s">
        <v>46</v>
      </c>
      <c r="F1187" s="353" t="s">
        <v>767</v>
      </c>
      <c r="G1187" s="161" t="s">
        <v>706</v>
      </c>
      <c r="H1187" s="161" t="s">
        <v>689</v>
      </c>
      <c r="I1187" s="161" t="s">
        <v>707</v>
      </c>
      <c r="J1187" s="159"/>
    </row>
    <row r="1188" spans="1:10" x14ac:dyDescent="0.25">
      <c r="A1188" s="825"/>
      <c r="B1188" s="824" t="s">
        <v>23</v>
      </c>
      <c r="C1188" s="160"/>
      <c r="D1188" s="161" t="s">
        <v>51</v>
      </c>
      <c r="E1188" s="161" t="s">
        <v>51</v>
      </c>
      <c r="F1188" s="161" t="s">
        <v>58</v>
      </c>
      <c r="G1188" s="161" t="s">
        <v>58</v>
      </c>
      <c r="H1188" s="161" t="s">
        <v>439</v>
      </c>
      <c r="I1188" s="161" t="s">
        <v>59</v>
      </c>
      <c r="J1188" s="159"/>
    </row>
    <row r="1189" spans="1:10" x14ac:dyDescent="0.25">
      <c r="A1189" s="825"/>
      <c r="B1189" s="825"/>
      <c r="C1189" s="154"/>
      <c r="D1189" s="161">
        <v>14</v>
      </c>
      <c r="E1189" s="161">
        <v>15</v>
      </c>
      <c r="F1189" s="161">
        <v>16</v>
      </c>
      <c r="G1189" s="161">
        <v>17</v>
      </c>
      <c r="H1189" s="161">
        <v>18</v>
      </c>
      <c r="I1189" s="161">
        <v>19</v>
      </c>
      <c r="J1189" s="159"/>
    </row>
    <row r="1190" spans="1:10" x14ac:dyDescent="0.25">
      <c r="A1190" s="806"/>
      <c r="B1190" s="806" t="s">
        <v>508</v>
      </c>
      <c r="C1190" s="593"/>
      <c r="D1190" s="606"/>
      <c r="E1190" s="606"/>
      <c r="F1190" s="606"/>
      <c r="G1190" s="606"/>
      <c r="H1190" s="606"/>
      <c r="I1190" s="606"/>
      <c r="J1190" s="159"/>
    </row>
    <row r="1191" spans="1:10" x14ac:dyDescent="0.25">
      <c r="A1191" s="807">
        <v>30</v>
      </c>
      <c r="B1191" s="808" t="s">
        <v>744</v>
      </c>
      <c r="C1191" s="558"/>
      <c r="D1191" s="774"/>
      <c r="E1191" s="774"/>
      <c r="F1191" s="774"/>
      <c r="G1191" s="774"/>
      <c r="H1191" s="774"/>
      <c r="I1191" s="774"/>
      <c r="J1191" s="159"/>
    </row>
    <row r="1192" spans="1:10" x14ac:dyDescent="0.25">
      <c r="A1192" s="807">
        <v>31</v>
      </c>
      <c r="B1192" s="807" t="s">
        <v>405</v>
      </c>
      <c r="C1192" s="553"/>
      <c r="D1192" s="774"/>
      <c r="E1192" s="774"/>
      <c r="F1192" s="774"/>
      <c r="G1192" s="774"/>
      <c r="H1192" s="774"/>
      <c r="I1192" s="774"/>
      <c r="J1192" s="159"/>
    </row>
    <row r="1193" spans="1:10" s="347" customFormat="1" x14ac:dyDescent="0.25">
      <c r="A1193" s="807"/>
      <c r="B1193" s="807" t="s">
        <v>406</v>
      </c>
      <c r="C1193" s="553"/>
      <c r="D1193" s="775"/>
      <c r="E1193" s="775"/>
      <c r="F1193" s="775"/>
      <c r="G1193" s="775"/>
      <c r="H1193" s="775"/>
      <c r="I1193" s="775"/>
      <c r="J1193" s="391"/>
    </row>
    <row r="1194" spans="1:10" s="347" customFormat="1" x14ac:dyDescent="0.25">
      <c r="A1194" s="807"/>
      <c r="B1194" s="807" t="s">
        <v>407</v>
      </c>
      <c r="C1194" s="553"/>
      <c r="D1194" s="775"/>
      <c r="E1194" s="775"/>
      <c r="F1194" s="775"/>
      <c r="G1194" s="775"/>
      <c r="H1194" s="775"/>
      <c r="I1194" s="775"/>
      <c r="J1194" s="391"/>
    </row>
    <row r="1195" spans="1:10" x14ac:dyDescent="0.25">
      <c r="A1195" s="807">
        <v>32</v>
      </c>
      <c r="B1195" s="807" t="s">
        <v>408</v>
      </c>
      <c r="C1195" s="553"/>
      <c r="D1195" s="774"/>
      <c r="E1195" s="774"/>
      <c r="F1195" s="774"/>
      <c r="G1195" s="774"/>
      <c r="H1195" s="774"/>
      <c r="I1195" s="774"/>
      <c r="J1195" s="159"/>
    </row>
    <row r="1196" spans="1:10" x14ac:dyDescent="0.25">
      <c r="A1196" s="807">
        <v>33</v>
      </c>
      <c r="B1196" s="807" t="s">
        <v>409</v>
      </c>
      <c r="C1196" s="553"/>
      <c r="D1196" s="774"/>
      <c r="E1196" s="774"/>
      <c r="F1196" s="774"/>
      <c r="G1196" s="774"/>
      <c r="H1196" s="774"/>
      <c r="I1196" s="774"/>
      <c r="J1196" s="159"/>
    </row>
    <row r="1197" spans="1:10" x14ac:dyDescent="0.25">
      <c r="A1197" s="807">
        <v>34</v>
      </c>
      <c r="B1197" s="807" t="s">
        <v>410</v>
      </c>
      <c r="C1197" s="553"/>
      <c r="D1197" s="774"/>
      <c r="E1197" s="774"/>
      <c r="F1197" s="774"/>
      <c r="G1197" s="774"/>
      <c r="H1197" s="774"/>
      <c r="I1197" s="774"/>
      <c r="J1197" s="159"/>
    </row>
    <row r="1198" spans="1:10" x14ac:dyDescent="0.25">
      <c r="A1198" s="807">
        <v>35</v>
      </c>
      <c r="B1198" s="809" t="s">
        <v>822</v>
      </c>
      <c r="C1198" s="705" t="str">
        <f>C$54</f>
        <v>(Specify here)</v>
      </c>
      <c r="D1198" s="774"/>
      <c r="E1198" s="774"/>
      <c r="F1198" s="774"/>
      <c r="G1198" s="774"/>
      <c r="H1198" s="774"/>
      <c r="I1198" s="774"/>
      <c r="J1198" s="159"/>
    </row>
    <row r="1199" spans="1:10" x14ac:dyDescent="0.25">
      <c r="A1199" s="810"/>
      <c r="B1199" s="806" t="s">
        <v>804</v>
      </c>
      <c r="C1199" s="593"/>
      <c r="D1199" s="776">
        <f t="shared" ref="D1199:I1199" si="227">SUM(D1191:D1198)</f>
        <v>0</v>
      </c>
      <c r="E1199" s="776">
        <f t="shared" si="227"/>
        <v>0</v>
      </c>
      <c r="F1199" s="776">
        <f t="shared" si="227"/>
        <v>0</v>
      </c>
      <c r="G1199" s="776">
        <f t="shared" si="227"/>
        <v>0</v>
      </c>
      <c r="H1199" s="776">
        <f t="shared" si="227"/>
        <v>0</v>
      </c>
      <c r="I1199" s="776">
        <f t="shared" si="227"/>
        <v>0</v>
      </c>
      <c r="J1199" s="159"/>
    </row>
    <row r="1200" spans="1:10" x14ac:dyDescent="0.25">
      <c r="A1200" s="811"/>
      <c r="B1200" s="812" t="s">
        <v>748</v>
      </c>
      <c r="C1200" s="596"/>
      <c r="D1200" s="776"/>
      <c r="E1200" s="776"/>
      <c r="F1200" s="776"/>
      <c r="G1200" s="776"/>
      <c r="H1200" s="776"/>
      <c r="I1200" s="776"/>
      <c r="J1200" s="159"/>
    </row>
    <row r="1201" spans="1:10" x14ac:dyDescent="0.25">
      <c r="A1201" s="813">
        <v>40</v>
      </c>
      <c r="B1201" s="802" t="s">
        <v>882</v>
      </c>
      <c r="C1201" s="546"/>
      <c r="D1201" s="774"/>
      <c r="E1201" s="774"/>
      <c r="F1201" s="774"/>
      <c r="G1201" s="774"/>
      <c r="H1201" s="774"/>
      <c r="I1201" s="774"/>
      <c r="J1201" s="159"/>
    </row>
    <row r="1202" spans="1:10" x14ac:dyDescent="0.25">
      <c r="A1202" s="813">
        <v>41</v>
      </c>
      <c r="B1202" s="802" t="s">
        <v>883</v>
      </c>
      <c r="C1202" s="546"/>
      <c r="D1202" s="774"/>
      <c r="E1202" s="774"/>
      <c r="F1202" s="774"/>
      <c r="G1202" s="774"/>
      <c r="H1202" s="774"/>
      <c r="I1202" s="774"/>
      <c r="J1202" s="159"/>
    </row>
    <row r="1203" spans="1:10" x14ac:dyDescent="0.25">
      <c r="A1203" s="457">
        <v>42</v>
      </c>
      <c r="B1203" s="457" t="s">
        <v>884</v>
      </c>
      <c r="C1203" s="705" t="str">
        <f>C$59</f>
        <v>(Specify here)</v>
      </c>
      <c r="D1203" s="777"/>
      <c r="E1203" s="774"/>
      <c r="F1203" s="774"/>
      <c r="G1203" s="774"/>
      <c r="H1203" s="774"/>
      <c r="I1203" s="774"/>
      <c r="J1203" s="159"/>
    </row>
    <row r="1204" spans="1:10" x14ac:dyDescent="0.25">
      <c r="A1204" s="813">
        <v>43</v>
      </c>
      <c r="B1204" s="802" t="s">
        <v>416</v>
      </c>
      <c r="C1204" s="550"/>
      <c r="D1204" s="774"/>
      <c r="E1204" s="774"/>
      <c r="F1204" s="774"/>
      <c r="G1204" s="774"/>
      <c r="H1204" s="774"/>
      <c r="I1204" s="774"/>
      <c r="J1204" s="159"/>
    </row>
    <row r="1205" spans="1:10" x14ac:dyDescent="0.25">
      <c r="A1205" s="457">
        <v>44</v>
      </c>
      <c r="B1205" s="814" t="s">
        <v>885</v>
      </c>
      <c r="C1205" s="545"/>
      <c r="D1205" s="774"/>
      <c r="E1205" s="774"/>
      <c r="F1205" s="774"/>
      <c r="G1205" s="774"/>
      <c r="H1205" s="774"/>
      <c r="I1205" s="774"/>
      <c r="J1205" s="159"/>
    </row>
    <row r="1206" spans="1:10" x14ac:dyDescent="0.25">
      <c r="A1206" s="457"/>
      <c r="B1206" s="814" t="s">
        <v>778</v>
      </c>
      <c r="C1206" s="545"/>
      <c r="D1206" s="774"/>
      <c r="E1206" s="774"/>
      <c r="F1206" s="774"/>
      <c r="G1206" s="774"/>
      <c r="H1206" s="774"/>
      <c r="I1206" s="774"/>
      <c r="J1206" s="159"/>
    </row>
    <row r="1207" spans="1:10" x14ac:dyDescent="0.25">
      <c r="A1207" s="813">
        <v>45</v>
      </c>
      <c r="B1207" s="815" t="s">
        <v>886</v>
      </c>
      <c r="C1207" s="547"/>
      <c r="D1207" s="774"/>
      <c r="E1207" s="774"/>
      <c r="F1207" s="774"/>
      <c r="G1207" s="774"/>
      <c r="H1207" s="774"/>
      <c r="I1207" s="774"/>
      <c r="J1207" s="159"/>
    </row>
    <row r="1208" spans="1:10" x14ac:dyDescent="0.25">
      <c r="A1208" s="457">
        <v>46</v>
      </c>
      <c r="B1208" s="457" t="s">
        <v>417</v>
      </c>
      <c r="C1208" s="705" t="str">
        <f>'5'!C$71</f>
        <v>(Specify here)</v>
      </c>
      <c r="D1208" s="774"/>
      <c r="E1208" s="774"/>
      <c r="F1208" s="774"/>
      <c r="G1208" s="774"/>
      <c r="H1208" s="774"/>
      <c r="I1208" s="774"/>
      <c r="J1208" s="159"/>
    </row>
    <row r="1209" spans="1:10" x14ac:dyDescent="0.25">
      <c r="A1209" s="827" t="s">
        <v>419</v>
      </c>
      <c r="B1209" s="827"/>
      <c r="C1209" s="164"/>
      <c r="D1209" s="164"/>
      <c r="E1209" s="164"/>
      <c r="F1209" s="164"/>
      <c r="G1209" s="164"/>
      <c r="H1209" s="164"/>
      <c r="I1209" s="164"/>
      <c r="J1209" s="154"/>
    </row>
    <row r="1210" spans="1:10" x14ac:dyDescent="0.25">
      <c r="A1210" s="821" t="s">
        <v>900</v>
      </c>
      <c r="J1210" s="154"/>
    </row>
    <row r="1211" spans="1:10" x14ac:dyDescent="0.25">
      <c r="J1211" s="154"/>
    </row>
    <row r="1212" spans="1:10" x14ac:dyDescent="0.25">
      <c r="A1212" s="828" t="s">
        <v>422</v>
      </c>
      <c r="J1212" s="154"/>
    </row>
    <row r="1213" spans="1:10" ht="15.6" x14ac:dyDescent="0.3">
      <c r="A1213" s="819" t="s">
        <v>34</v>
      </c>
      <c r="B1213" s="820"/>
      <c r="C1213" s="620"/>
      <c r="D1213" s="621"/>
      <c r="E1213" s="620"/>
      <c r="F1213" s="620"/>
      <c r="G1213" s="620"/>
      <c r="H1213" s="620"/>
      <c r="I1213" s="618" t="s">
        <v>21</v>
      </c>
      <c r="J1213" s="154"/>
    </row>
    <row r="1214" spans="1:10" ht="15.6" x14ac:dyDescent="0.3">
      <c r="A1214" s="819"/>
      <c r="B1214" s="819"/>
      <c r="C1214" s="155"/>
      <c r="D1214" s="155"/>
      <c r="E1214" s="155"/>
      <c r="F1214" s="155"/>
      <c r="G1214" s="155"/>
      <c r="H1214" s="155"/>
      <c r="I1214" s="619" t="s">
        <v>61</v>
      </c>
      <c r="J1214" s="154"/>
    </row>
    <row r="1215" spans="1:10" x14ac:dyDescent="0.25">
      <c r="J1215" s="154"/>
    </row>
    <row r="1216" spans="1:10" x14ac:dyDescent="0.25">
      <c r="A1216" s="821" t="s">
        <v>363</v>
      </c>
      <c r="E1216" s="153" t="s">
        <v>451</v>
      </c>
      <c r="H1216" s="153" t="s">
        <v>365</v>
      </c>
      <c r="J1216" s="154"/>
    </row>
    <row r="1217" spans="1:10" x14ac:dyDescent="0.25">
      <c r="B1217" s="821" t="str">
        <f>'1_1A'!$B$7</f>
        <v>Enter Hospital Name Here</v>
      </c>
      <c r="F1217" s="153" t="str">
        <f>'1_1A'!$H$7</f>
        <v>Enter Provider Number Here</v>
      </c>
      <c r="I1217" s="323" t="str">
        <f>'1_1A'!$P$7</f>
        <v>Enter FYE Here</v>
      </c>
      <c r="J1217" s="154"/>
    </row>
    <row r="1218" spans="1:10" x14ac:dyDescent="0.25">
      <c r="A1218" s="823"/>
      <c r="B1218" s="823"/>
      <c r="C1218" s="157"/>
      <c r="D1218" s="158" t="s">
        <v>700</v>
      </c>
      <c r="E1218" s="158" t="s">
        <v>501</v>
      </c>
      <c r="F1218" s="352" t="s">
        <v>697</v>
      </c>
      <c r="G1218" s="158" t="s">
        <v>702</v>
      </c>
      <c r="H1218" s="158" t="s">
        <v>698</v>
      </c>
      <c r="I1218" s="158" t="s">
        <v>57</v>
      </c>
      <c r="J1218" s="159"/>
    </row>
    <row r="1219" spans="1:10" x14ac:dyDescent="0.25">
      <c r="A1219" s="825"/>
      <c r="B1219" s="824" t="s">
        <v>637</v>
      </c>
      <c r="C1219" s="160"/>
      <c r="D1219" s="161" t="s">
        <v>46</v>
      </c>
      <c r="E1219" s="161" t="s">
        <v>46</v>
      </c>
      <c r="F1219" s="353" t="s">
        <v>767</v>
      </c>
      <c r="G1219" s="161" t="s">
        <v>706</v>
      </c>
      <c r="H1219" s="161" t="s">
        <v>689</v>
      </c>
      <c r="I1219" s="161" t="s">
        <v>707</v>
      </c>
      <c r="J1219" s="159"/>
    </row>
    <row r="1220" spans="1:10" x14ac:dyDescent="0.25">
      <c r="A1220" s="825"/>
      <c r="B1220" s="824" t="s">
        <v>23</v>
      </c>
      <c r="C1220" s="160"/>
      <c r="D1220" s="161" t="s">
        <v>51</v>
      </c>
      <c r="E1220" s="161" t="s">
        <v>51</v>
      </c>
      <c r="F1220" s="161" t="s">
        <v>58</v>
      </c>
      <c r="G1220" s="161" t="s">
        <v>58</v>
      </c>
      <c r="H1220" s="161" t="s">
        <v>439</v>
      </c>
      <c r="I1220" s="161" t="s">
        <v>59</v>
      </c>
      <c r="J1220" s="159"/>
    </row>
    <row r="1221" spans="1:10" x14ac:dyDescent="0.25">
      <c r="A1221" s="825"/>
      <c r="B1221" s="825"/>
      <c r="C1221" s="154"/>
      <c r="D1221" s="161">
        <v>14</v>
      </c>
      <c r="E1221" s="161">
        <v>15</v>
      </c>
      <c r="F1221" s="161">
        <v>16</v>
      </c>
      <c r="G1221" s="161">
        <v>17</v>
      </c>
      <c r="H1221" s="161">
        <v>18</v>
      </c>
      <c r="I1221" s="161">
        <v>19</v>
      </c>
      <c r="J1221" s="159"/>
    </row>
    <row r="1222" spans="1:10" x14ac:dyDescent="0.25">
      <c r="A1222" s="800"/>
      <c r="B1222" s="801" t="s">
        <v>511</v>
      </c>
      <c r="C1222" s="587"/>
      <c r="D1222" s="606"/>
      <c r="E1222" s="606"/>
      <c r="F1222" s="606"/>
      <c r="G1222" s="606"/>
      <c r="H1222" s="606"/>
      <c r="I1222" s="606"/>
      <c r="J1222" s="159"/>
    </row>
    <row r="1223" spans="1:10" x14ac:dyDescent="0.25">
      <c r="A1223" s="457">
        <v>50</v>
      </c>
      <c r="B1223" s="815" t="s">
        <v>749</v>
      </c>
      <c r="C1223" s="547"/>
      <c r="D1223" s="763"/>
      <c r="E1223" s="763"/>
      <c r="F1223" s="763"/>
      <c r="G1223" s="763"/>
      <c r="H1223" s="763"/>
      <c r="I1223" s="763"/>
      <c r="J1223" s="159"/>
    </row>
    <row r="1224" spans="1:10" x14ac:dyDescent="0.25">
      <c r="A1224" s="457">
        <v>51</v>
      </c>
      <c r="B1224" s="815" t="s">
        <v>750</v>
      </c>
      <c r="C1224" s="547"/>
      <c r="D1224" s="763"/>
      <c r="E1224" s="763"/>
      <c r="F1224" s="763"/>
      <c r="G1224" s="763"/>
      <c r="H1224" s="763"/>
      <c r="I1224" s="763"/>
      <c r="J1224" s="159"/>
    </row>
    <row r="1225" spans="1:10" x14ac:dyDescent="0.25">
      <c r="A1225" s="813">
        <v>52</v>
      </c>
      <c r="B1225" s="457" t="s">
        <v>512</v>
      </c>
      <c r="C1225" s="548"/>
      <c r="D1225" s="763"/>
      <c r="E1225" s="763"/>
      <c r="F1225" s="763"/>
      <c r="G1225" s="763"/>
      <c r="H1225" s="763"/>
      <c r="I1225" s="763"/>
      <c r="J1225" s="159"/>
    </row>
    <row r="1226" spans="1:10" x14ac:dyDescent="0.25">
      <c r="A1226" s="457">
        <f>A1225+1</f>
        <v>53</v>
      </c>
      <c r="B1226" s="457" t="s">
        <v>513</v>
      </c>
      <c r="C1226" s="548"/>
      <c r="D1226" s="763"/>
      <c r="E1226" s="763"/>
      <c r="F1226" s="763"/>
      <c r="G1226" s="763"/>
      <c r="H1226" s="763"/>
      <c r="I1226" s="763"/>
      <c r="J1226" s="159"/>
    </row>
    <row r="1227" spans="1:10" x14ac:dyDescent="0.25">
      <c r="A1227" s="457">
        <f t="shared" ref="A1227:A1249" si="228">A1226+1</f>
        <v>54</v>
      </c>
      <c r="B1227" s="457" t="s">
        <v>514</v>
      </c>
      <c r="C1227" s="548"/>
      <c r="D1227" s="763"/>
      <c r="E1227" s="763"/>
      <c r="F1227" s="763"/>
      <c r="G1227" s="763"/>
      <c r="H1227" s="763"/>
      <c r="I1227" s="763"/>
      <c r="J1227" s="159"/>
    </row>
    <row r="1228" spans="1:10" x14ac:dyDescent="0.25">
      <c r="A1228" s="457">
        <f t="shared" si="228"/>
        <v>55</v>
      </c>
      <c r="B1228" s="457" t="s">
        <v>515</v>
      </c>
      <c r="C1228" s="548"/>
      <c r="D1228" s="763"/>
      <c r="E1228" s="763"/>
      <c r="F1228" s="763"/>
      <c r="G1228" s="763"/>
      <c r="H1228" s="763"/>
      <c r="I1228" s="763"/>
      <c r="J1228" s="159"/>
    </row>
    <row r="1229" spans="1:10" x14ac:dyDescent="0.25">
      <c r="A1229" s="457">
        <f t="shared" si="228"/>
        <v>56</v>
      </c>
      <c r="B1229" s="815" t="s">
        <v>751</v>
      </c>
      <c r="C1229" s="547"/>
      <c r="D1229" s="763"/>
      <c r="E1229" s="763"/>
      <c r="F1229" s="763"/>
      <c r="G1229" s="763"/>
      <c r="H1229" s="763"/>
      <c r="I1229" s="763"/>
      <c r="J1229" s="159"/>
    </row>
    <row r="1230" spans="1:10" x14ac:dyDescent="0.25">
      <c r="A1230" s="457">
        <f t="shared" si="228"/>
        <v>57</v>
      </c>
      <c r="B1230" s="815" t="s">
        <v>768</v>
      </c>
      <c r="C1230" s="547"/>
      <c r="D1230" s="763"/>
      <c r="E1230" s="763"/>
      <c r="F1230" s="763"/>
      <c r="G1230" s="763"/>
      <c r="H1230" s="763"/>
      <c r="I1230" s="763"/>
      <c r="J1230" s="159"/>
    </row>
    <row r="1231" spans="1:10" x14ac:dyDescent="0.25">
      <c r="A1231" s="457">
        <f t="shared" si="228"/>
        <v>58</v>
      </c>
      <c r="B1231" s="815" t="s">
        <v>752</v>
      </c>
      <c r="C1231" s="547"/>
      <c r="D1231" s="763"/>
      <c r="E1231" s="763"/>
      <c r="F1231" s="763"/>
      <c r="G1231" s="763"/>
      <c r="H1231" s="763"/>
      <c r="I1231" s="763"/>
      <c r="J1231" s="159"/>
    </row>
    <row r="1232" spans="1:10" x14ac:dyDescent="0.25">
      <c r="A1232" s="457">
        <f t="shared" si="228"/>
        <v>59</v>
      </c>
      <c r="B1232" s="815" t="s">
        <v>769</v>
      </c>
      <c r="C1232" s="547"/>
      <c r="D1232" s="763"/>
      <c r="E1232" s="763"/>
      <c r="F1232" s="763"/>
      <c r="G1232" s="763"/>
      <c r="H1232" s="763"/>
      <c r="I1232" s="763"/>
      <c r="J1232" s="159"/>
    </row>
    <row r="1233" spans="1:10" x14ac:dyDescent="0.25">
      <c r="A1233" s="457">
        <f t="shared" si="228"/>
        <v>60</v>
      </c>
      <c r="B1233" s="815" t="s">
        <v>516</v>
      </c>
      <c r="C1233" s="547"/>
      <c r="D1233" s="763"/>
      <c r="E1233" s="763"/>
      <c r="F1233" s="763"/>
      <c r="G1233" s="763"/>
      <c r="H1233" s="763"/>
      <c r="I1233" s="763"/>
      <c r="J1233" s="159"/>
    </row>
    <row r="1234" spans="1:10" x14ac:dyDescent="0.25">
      <c r="A1234" s="457">
        <f t="shared" si="228"/>
        <v>61</v>
      </c>
      <c r="B1234" s="457" t="s">
        <v>517</v>
      </c>
      <c r="C1234" s="548"/>
      <c r="D1234" s="763"/>
      <c r="E1234" s="763"/>
      <c r="F1234" s="763"/>
      <c r="G1234" s="763"/>
      <c r="H1234" s="763"/>
      <c r="I1234" s="763"/>
      <c r="J1234" s="159"/>
    </row>
    <row r="1235" spans="1:10" x14ac:dyDescent="0.25">
      <c r="A1235" s="457">
        <f t="shared" si="228"/>
        <v>62</v>
      </c>
      <c r="B1235" s="457" t="s">
        <v>518</v>
      </c>
      <c r="C1235" s="548"/>
      <c r="D1235" s="763"/>
      <c r="E1235" s="763"/>
      <c r="F1235" s="763"/>
      <c r="G1235" s="763"/>
      <c r="H1235" s="763"/>
      <c r="I1235" s="763"/>
      <c r="J1235" s="159"/>
    </row>
    <row r="1236" spans="1:10" x14ac:dyDescent="0.25">
      <c r="A1236" s="457">
        <f t="shared" si="228"/>
        <v>63</v>
      </c>
      <c r="B1236" s="815" t="s">
        <v>753</v>
      </c>
      <c r="C1236" s="547"/>
      <c r="D1236" s="763"/>
      <c r="E1236" s="763"/>
      <c r="F1236" s="763"/>
      <c r="G1236" s="763"/>
      <c r="H1236" s="763"/>
      <c r="I1236" s="763"/>
      <c r="J1236" s="159"/>
    </row>
    <row r="1237" spans="1:10" x14ac:dyDescent="0.25">
      <c r="A1237" s="457">
        <f t="shared" si="228"/>
        <v>64</v>
      </c>
      <c r="B1237" s="457" t="s">
        <v>519</v>
      </c>
      <c r="C1237" s="548"/>
      <c r="D1237" s="763"/>
      <c r="E1237" s="763"/>
      <c r="F1237" s="763"/>
      <c r="G1237" s="763"/>
      <c r="H1237" s="763"/>
      <c r="I1237" s="763"/>
      <c r="J1237" s="159"/>
    </row>
    <row r="1238" spans="1:10" x14ac:dyDescent="0.25">
      <c r="A1238" s="457">
        <f t="shared" si="228"/>
        <v>65</v>
      </c>
      <c r="B1238" s="457" t="s">
        <v>788</v>
      </c>
      <c r="C1238" s="548"/>
      <c r="D1238" s="763"/>
      <c r="E1238" s="763"/>
      <c r="F1238" s="763"/>
      <c r="G1238" s="763"/>
      <c r="H1238" s="763"/>
      <c r="I1238" s="763"/>
      <c r="J1238" s="159"/>
    </row>
    <row r="1239" spans="1:10" x14ac:dyDescent="0.25">
      <c r="A1239" s="457">
        <f t="shared" si="228"/>
        <v>66</v>
      </c>
      <c r="B1239" s="457" t="s">
        <v>520</v>
      </c>
      <c r="C1239" s="548"/>
      <c r="D1239" s="763"/>
      <c r="E1239" s="763"/>
      <c r="F1239" s="763"/>
      <c r="G1239" s="763"/>
      <c r="H1239" s="763"/>
      <c r="I1239" s="763"/>
      <c r="J1239" s="159"/>
    </row>
    <row r="1240" spans="1:10" x14ac:dyDescent="0.25">
      <c r="A1240" s="457">
        <f t="shared" si="228"/>
        <v>67</v>
      </c>
      <c r="B1240" s="457" t="s">
        <v>521</v>
      </c>
      <c r="C1240" s="548"/>
      <c r="D1240" s="763"/>
      <c r="E1240" s="763"/>
      <c r="F1240" s="763"/>
      <c r="G1240" s="763"/>
      <c r="H1240" s="763"/>
      <c r="I1240" s="763"/>
      <c r="J1240" s="159"/>
    </row>
    <row r="1241" spans="1:10" x14ac:dyDescent="0.25">
      <c r="A1241" s="457">
        <f t="shared" si="228"/>
        <v>68</v>
      </c>
      <c r="B1241" s="815" t="s">
        <v>754</v>
      </c>
      <c r="C1241" s="547"/>
      <c r="D1241" s="763"/>
      <c r="E1241" s="763"/>
      <c r="F1241" s="763"/>
      <c r="G1241" s="763"/>
      <c r="H1241" s="763"/>
      <c r="I1241" s="763"/>
      <c r="J1241" s="159"/>
    </row>
    <row r="1242" spans="1:10" x14ac:dyDescent="0.25">
      <c r="A1242" s="457">
        <f t="shared" si="228"/>
        <v>69</v>
      </c>
      <c r="B1242" s="457" t="s">
        <v>522</v>
      </c>
      <c r="C1242" s="548"/>
      <c r="D1242" s="763"/>
      <c r="E1242" s="763"/>
      <c r="F1242" s="763"/>
      <c r="G1242" s="763"/>
      <c r="H1242" s="763"/>
      <c r="I1242" s="763"/>
      <c r="J1242" s="159"/>
    </row>
    <row r="1243" spans="1:10" x14ac:dyDescent="0.25">
      <c r="A1243" s="457">
        <f t="shared" si="228"/>
        <v>70</v>
      </c>
      <c r="B1243" s="457" t="s">
        <v>523</v>
      </c>
      <c r="C1243" s="548"/>
      <c r="D1243" s="763"/>
      <c r="E1243" s="763"/>
      <c r="F1243" s="763"/>
      <c r="G1243" s="763"/>
      <c r="H1243" s="763"/>
      <c r="I1243" s="763"/>
      <c r="J1243" s="159"/>
    </row>
    <row r="1244" spans="1:10" x14ac:dyDescent="0.25">
      <c r="A1244" s="457">
        <f t="shared" si="228"/>
        <v>71</v>
      </c>
      <c r="B1244" s="457" t="s">
        <v>524</v>
      </c>
      <c r="C1244" s="548"/>
      <c r="D1244" s="763"/>
      <c r="E1244" s="763"/>
      <c r="F1244" s="763"/>
      <c r="G1244" s="763"/>
      <c r="H1244" s="763"/>
      <c r="I1244" s="763"/>
      <c r="J1244" s="159"/>
    </row>
    <row r="1245" spans="1:10" x14ac:dyDescent="0.25">
      <c r="A1245" s="457">
        <f t="shared" si="228"/>
        <v>72</v>
      </c>
      <c r="B1245" s="815" t="s">
        <v>755</v>
      </c>
      <c r="C1245" s="547"/>
      <c r="D1245" s="763"/>
      <c r="E1245" s="763"/>
      <c r="F1245" s="763"/>
      <c r="G1245" s="763"/>
      <c r="H1245" s="763"/>
      <c r="I1245" s="763"/>
      <c r="J1245" s="159"/>
    </row>
    <row r="1246" spans="1:10" x14ac:dyDescent="0.25">
      <c r="A1246" s="457">
        <f t="shared" si="228"/>
        <v>73</v>
      </c>
      <c r="B1246" s="457" t="s">
        <v>525</v>
      </c>
      <c r="C1246" s="548"/>
      <c r="D1246" s="763"/>
      <c r="E1246" s="763"/>
      <c r="F1246" s="763"/>
      <c r="G1246" s="763"/>
      <c r="H1246" s="763"/>
      <c r="I1246" s="763"/>
      <c r="J1246" s="159"/>
    </row>
    <row r="1247" spans="1:10" x14ac:dyDescent="0.25">
      <c r="A1247" s="457">
        <f t="shared" si="228"/>
        <v>74</v>
      </c>
      <c r="B1247" s="457" t="s">
        <v>469</v>
      </c>
      <c r="C1247" s="548"/>
      <c r="D1247" s="763"/>
      <c r="E1247" s="763"/>
      <c r="F1247" s="763"/>
      <c r="G1247" s="763"/>
      <c r="H1247" s="763"/>
      <c r="I1247" s="763"/>
      <c r="J1247" s="159"/>
    </row>
    <row r="1248" spans="1:10" x14ac:dyDescent="0.25">
      <c r="A1248" s="457">
        <f t="shared" si="228"/>
        <v>75</v>
      </c>
      <c r="B1248" s="457" t="s">
        <v>625</v>
      </c>
      <c r="C1248" s="548"/>
      <c r="D1248" s="763"/>
      <c r="E1248" s="763"/>
      <c r="F1248" s="763"/>
      <c r="G1248" s="763"/>
      <c r="H1248" s="763"/>
      <c r="I1248" s="763"/>
      <c r="J1248" s="159"/>
    </row>
    <row r="1249" spans="1:10" x14ac:dyDescent="0.25">
      <c r="A1249" s="457">
        <f t="shared" si="228"/>
        <v>76</v>
      </c>
      <c r="B1249" s="457" t="s">
        <v>812</v>
      </c>
      <c r="C1249" s="607"/>
      <c r="D1249" s="763"/>
      <c r="E1249" s="763"/>
      <c r="F1249" s="763"/>
      <c r="G1249" s="763"/>
      <c r="H1249" s="763"/>
      <c r="I1249" s="763"/>
      <c r="J1249" s="159"/>
    </row>
    <row r="1250" spans="1:10" x14ac:dyDescent="0.25">
      <c r="A1250" s="816" t="s">
        <v>367</v>
      </c>
      <c r="B1250" s="815" t="s">
        <v>807</v>
      </c>
      <c r="C1250" s="705" t="str">
        <f>C$106</f>
        <v>(Specify here)</v>
      </c>
      <c r="D1250" s="763"/>
      <c r="E1250" s="763"/>
      <c r="F1250" s="763"/>
      <c r="G1250" s="763"/>
      <c r="H1250" s="763"/>
      <c r="I1250" s="763"/>
      <c r="J1250" s="159"/>
    </row>
    <row r="1251" spans="1:10" x14ac:dyDescent="0.25">
      <c r="A1251" s="813"/>
      <c r="B1251" s="815" t="s">
        <v>808</v>
      </c>
      <c r="C1251" s="705" t="str">
        <f>C$107</f>
        <v>(Specify here)</v>
      </c>
      <c r="D1251" s="763"/>
      <c r="E1251" s="763"/>
      <c r="F1251" s="763"/>
      <c r="G1251" s="763"/>
      <c r="H1251" s="763"/>
      <c r="I1251" s="763"/>
      <c r="J1251" s="159"/>
    </row>
    <row r="1252" spans="1:10" x14ac:dyDescent="0.25">
      <c r="A1252" s="813"/>
      <c r="B1252" s="815" t="s">
        <v>809</v>
      </c>
      <c r="C1252" s="705" t="str">
        <f>C$108</f>
        <v>(Specify here)</v>
      </c>
      <c r="D1252" s="763"/>
      <c r="E1252" s="763"/>
      <c r="F1252" s="763"/>
      <c r="G1252" s="763"/>
      <c r="H1252" s="763"/>
      <c r="I1252" s="763"/>
      <c r="J1252" s="159"/>
    </row>
    <row r="1253" spans="1:10" x14ac:dyDescent="0.25">
      <c r="A1253" s="813"/>
      <c r="B1253" s="457" t="s">
        <v>810</v>
      </c>
      <c r="C1253" s="705" t="str">
        <f>C$109</f>
        <v>(Specify here)</v>
      </c>
      <c r="D1253" s="763"/>
      <c r="E1253" s="763"/>
      <c r="F1253" s="763"/>
      <c r="G1253" s="763"/>
      <c r="H1253" s="763"/>
      <c r="I1253" s="771"/>
      <c r="J1253" s="346"/>
    </row>
    <row r="1254" spans="1:10" x14ac:dyDescent="0.25">
      <c r="A1254" s="817"/>
      <c r="B1254" s="818" t="s">
        <v>811</v>
      </c>
      <c r="C1254" s="705" t="str">
        <f>C$110</f>
        <v>(Specify here)</v>
      </c>
      <c r="D1254" s="763"/>
      <c r="E1254" s="763"/>
      <c r="F1254" s="763"/>
      <c r="G1254" s="763"/>
      <c r="H1254" s="763"/>
      <c r="I1254" s="771"/>
      <c r="J1254" s="346"/>
    </row>
    <row r="1255" spans="1:10" x14ac:dyDescent="0.25">
      <c r="A1255" s="826" t="s">
        <v>422</v>
      </c>
      <c r="B1255" s="827"/>
      <c r="C1255" s="164"/>
      <c r="D1255" s="164"/>
      <c r="E1255" s="164"/>
      <c r="F1255" s="164"/>
      <c r="G1255" s="164"/>
      <c r="H1255" s="164"/>
      <c r="I1255" s="351"/>
      <c r="J1255" s="154"/>
    </row>
    <row r="1256" spans="1:10" ht="15.6" x14ac:dyDescent="0.3">
      <c r="A1256" s="819" t="s">
        <v>34</v>
      </c>
      <c r="B1256" s="820"/>
      <c r="C1256" s="620"/>
      <c r="D1256" s="621"/>
      <c r="E1256" s="620"/>
      <c r="F1256" s="620"/>
      <c r="G1256" s="620"/>
      <c r="H1256" s="620"/>
      <c r="I1256" s="618" t="s">
        <v>21</v>
      </c>
      <c r="J1256" s="154"/>
    </row>
    <row r="1257" spans="1:10" ht="15.6" x14ac:dyDescent="0.3">
      <c r="A1257" s="819"/>
      <c r="B1257" s="819"/>
      <c r="C1257" s="155"/>
      <c r="D1257" s="155"/>
      <c r="E1257" s="155"/>
      <c r="F1257" s="155"/>
      <c r="G1257" s="155"/>
      <c r="H1257" s="155"/>
      <c r="I1257" s="619" t="s">
        <v>62</v>
      </c>
      <c r="J1257" s="154"/>
    </row>
    <row r="1258" spans="1:10" x14ac:dyDescent="0.25">
      <c r="J1258" s="154"/>
    </row>
    <row r="1259" spans="1:10" x14ac:dyDescent="0.25">
      <c r="A1259" s="821" t="s">
        <v>363</v>
      </c>
      <c r="E1259" s="153" t="s">
        <v>451</v>
      </c>
      <c r="H1259" s="153" t="s">
        <v>365</v>
      </c>
      <c r="J1259" s="154"/>
    </row>
    <row r="1260" spans="1:10" x14ac:dyDescent="0.25">
      <c r="B1260" s="821" t="str">
        <f>'1_1A'!$B$7</f>
        <v>Enter Hospital Name Here</v>
      </c>
      <c r="F1260" s="153" t="str">
        <f>'1_1A'!$H$7</f>
        <v>Enter Provider Number Here</v>
      </c>
      <c r="I1260" s="323" t="str">
        <f>'1_1A'!$P$7</f>
        <v>Enter FYE Here</v>
      </c>
      <c r="J1260" s="154"/>
    </row>
    <row r="1261" spans="1:10" x14ac:dyDescent="0.25">
      <c r="J1261" s="154"/>
    </row>
    <row r="1262" spans="1:10" x14ac:dyDescent="0.25">
      <c r="A1262" s="823"/>
      <c r="B1262" s="823"/>
      <c r="C1262" s="157"/>
      <c r="D1262" s="158" t="s">
        <v>700</v>
      </c>
      <c r="E1262" s="158" t="s">
        <v>501</v>
      </c>
      <c r="F1262" s="352" t="s">
        <v>697</v>
      </c>
      <c r="G1262" s="158" t="s">
        <v>702</v>
      </c>
      <c r="H1262" s="158" t="s">
        <v>698</v>
      </c>
      <c r="I1262" s="158" t="s">
        <v>57</v>
      </c>
      <c r="J1262" s="159"/>
    </row>
    <row r="1263" spans="1:10" x14ac:dyDescent="0.25">
      <c r="A1263" s="825"/>
      <c r="B1263" s="824" t="s">
        <v>637</v>
      </c>
      <c r="C1263" s="160"/>
      <c r="D1263" s="161" t="s">
        <v>46</v>
      </c>
      <c r="E1263" s="161" t="s">
        <v>46</v>
      </c>
      <c r="F1263" s="353" t="s">
        <v>767</v>
      </c>
      <c r="G1263" s="161" t="s">
        <v>706</v>
      </c>
      <c r="H1263" s="161" t="s">
        <v>689</v>
      </c>
      <c r="I1263" s="161" t="s">
        <v>707</v>
      </c>
      <c r="J1263" s="159"/>
    </row>
    <row r="1264" spans="1:10" x14ac:dyDescent="0.25">
      <c r="A1264" s="825"/>
      <c r="B1264" s="824" t="s">
        <v>23</v>
      </c>
      <c r="C1264" s="160"/>
      <c r="D1264" s="161" t="s">
        <v>51</v>
      </c>
      <c r="E1264" s="161" t="s">
        <v>51</v>
      </c>
      <c r="F1264" s="161" t="s">
        <v>58</v>
      </c>
      <c r="G1264" s="161" t="s">
        <v>58</v>
      </c>
      <c r="H1264" s="161" t="s">
        <v>439</v>
      </c>
      <c r="I1264" s="161" t="s">
        <v>59</v>
      </c>
      <c r="J1264" s="159"/>
    </row>
    <row r="1265" spans="1:10" x14ac:dyDescent="0.25">
      <c r="A1265" s="825"/>
      <c r="B1265" s="825"/>
      <c r="C1265" s="154"/>
      <c r="D1265" s="161">
        <v>14</v>
      </c>
      <c r="E1265" s="161">
        <v>15</v>
      </c>
      <c r="F1265" s="161">
        <v>16</v>
      </c>
      <c r="G1265" s="161">
        <v>17</v>
      </c>
      <c r="H1265" s="161">
        <v>18</v>
      </c>
      <c r="I1265" s="161">
        <v>19</v>
      </c>
      <c r="J1265" s="159"/>
    </row>
    <row r="1266" spans="1:10" x14ac:dyDescent="0.25">
      <c r="A1266" s="800"/>
      <c r="B1266" s="801" t="s">
        <v>528</v>
      </c>
      <c r="C1266" s="587"/>
      <c r="D1266" s="606"/>
      <c r="E1266" s="606"/>
      <c r="F1266" s="606"/>
      <c r="G1266" s="606"/>
      <c r="H1266" s="606"/>
      <c r="I1266" s="606"/>
      <c r="J1266" s="159"/>
    </row>
    <row r="1267" spans="1:10" x14ac:dyDescent="0.25">
      <c r="A1267" s="457">
        <v>88</v>
      </c>
      <c r="B1267" s="87" t="s">
        <v>864</v>
      </c>
      <c r="C1267" s="705" t="str">
        <f>C$124</f>
        <v>(Specify here)</v>
      </c>
      <c r="D1267" s="763"/>
      <c r="E1267" s="763"/>
      <c r="F1267" s="763"/>
      <c r="G1267" s="763"/>
      <c r="H1267" s="763"/>
      <c r="I1267" s="763"/>
      <c r="J1267" s="159"/>
    </row>
    <row r="1268" spans="1:10" x14ac:dyDescent="0.25">
      <c r="A1268" s="457">
        <f>A1267+1</f>
        <v>89</v>
      </c>
      <c r="B1268" s="858" t="s">
        <v>757</v>
      </c>
      <c r="C1268" s="705" t="str">
        <f>C$125</f>
        <v>(Specify here)</v>
      </c>
      <c r="D1268" s="763"/>
      <c r="E1268" s="763"/>
      <c r="F1268" s="763"/>
      <c r="G1268" s="763"/>
      <c r="H1268" s="763"/>
      <c r="I1268" s="763"/>
      <c r="J1268" s="159"/>
    </row>
    <row r="1269" spans="1:10" x14ac:dyDescent="0.25">
      <c r="A1269" s="457">
        <f>A1268+1</f>
        <v>90</v>
      </c>
      <c r="B1269" s="87" t="s">
        <v>529</v>
      </c>
      <c r="C1269" s="705" t="str">
        <f>C$126</f>
        <v>(Specify here)</v>
      </c>
      <c r="D1269" s="763"/>
      <c r="E1269" s="763"/>
      <c r="F1269" s="763"/>
      <c r="G1269" s="763"/>
      <c r="H1269" s="763"/>
      <c r="I1269" s="763"/>
      <c r="J1269" s="159"/>
    </row>
    <row r="1270" spans="1:10" x14ac:dyDescent="0.25">
      <c r="A1270" s="457">
        <f>A1269+1</f>
        <v>91</v>
      </c>
      <c r="B1270" s="457" t="s">
        <v>530</v>
      </c>
      <c r="C1270" s="548"/>
      <c r="D1270" s="763"/>
      <c r="E1270" s="763"/>
      <c r="F1270" s="763"/>
      <c r="G1270" s="763"/>
      <c r="H1270" s="763"/>
      <c r="I1270" s="763"/>
      <c r="J1270" s="159"/>
    </row>
    <row r="1271" spans="1:10" x14ac:dyDescent="0.25">
      <c r="A1271" s="457">
        <f>A1270+1</f>
        <v>92</v>
      </c>
      <c r="B1271" s="457" t="s">
        <v>471</v>
      </c>
      <c r="C1271" s="563"/>
      <c r="D1271" s="763"/>
      <c r="E1271" s="763"/>
      <c r="F1271" s="763"/>
      <c r="G1271" s="763"/>
      <c r="H1271" s="763"/>
      <c r="I1271" s="763"/>
      <c r="J1271" s="159"/>
    </row>
    <row r="1272" spans="1:10" x14ac:dyDescent="0.25">
      <c r="A1272" s="457">
        <f>A1271+1</f>
        <v>93</v>
      </c>
      <c r="B1272" s="815" t="s">
        <v>813</v>
      </c>
      <c r="C1272" s="705" t="str">
        <f>C$129</f>
        <v>(Specify here)</v>
      </c>
      <c r="D1272" s="763"/>
      <c r="E1272" s="763"/>
      <c r="F1272" s="763"/>
      <c r="G1272" s="763"/>
      <c r="H1272" s="763"/>
      <c r="I1272" s="763"/>
      <c r="J1272" s="159"/>
    </row>
    <row r="1273" spans="1:10" x14ac:dyDescent="0.25">
      <c r="A1273" s="816" t="s">
        <v>367</v>
      </c>
      <c r="B1273" s="815" t="s">
        <v>814</v>
      </c>
      <c r="C1273" s="705" t="str">
        <f>C$130</f>
        <v>(Specify here)</v>
      </c>
      <c r="D1273" s="763"/>
      <c r="E1273" s="763"/>
      <c r="F1273" s="763"/>
      <c r="G1273" s="763"/>
      <c r="H1273" s="763"/>
      <c r="I1273" s="763"/>
      <c r="J1273" s="159"/>
    </row>
    <row r="1274" spans="1:10" x14ac:dyDescent="0.25">
      <c r="A1274" s="816" t="s">
        <v>367</v>
      </c>
      <c r="B1274" s="815" t="s">
        <v>815</v>
      </c>
      <c r="C1274" s="705" t="str">
        <f>C$131</f>
        <v>(Specify here)</v>
      </c>
      <c r="D1274" s="763"/>
      <c r="E1274" s="763"/>
      <c r="F1274" s="763"/>
      <c r="G1274" s="763"/>
      <c r="H1274" s="763"/>
      <c r="I1274" s="763"/>
      <c r="J1274" s="159"/>
    </row>
    <row r="1275" spans="1:10" x14ac:dyDescent="0.25">
      <c r="A1275" s="816"/>
      <c r="B1275" s="457" t="s">
        <v>825</v>
      </c>
      <c r="C1275" s="705" t="str">
        <f>C$132</f>
        <v>(Specify here)</v>
      </c>
      <c r="D1275" s="763"/>
      <c r="E1275" s="763"/>
      <c r="F1275" s="763"/>
      <c r="G1275" s="763"/>
      <c r="H1275" s="763"/>
      <c r="I1275" s="763"/>
      <c r="J1275" s="159"/>
    </row>
    <row r="1276" spans="1:10" x14ac:dyDescent="0.25">
      <c r="A1276" s="816"/>
      <c r="B1276" s="457" t="s">
        <v>826</v>
      </c>
      <c r="C1276" s="705" t="str">
        <f>C$133</f>
        <v>(Specify here)</v>
      </c>
      <c r="D1276" s="763"/>
      <c r="E1276" s="763"/>
      <c r="F1276" s="763"/>
      <c r="G1276" s="763"/>
      <c r="H1276" s="763"/>
      <c r="I1276" s="763"/>
      <c r="J1276" s="159"/>
    </row>
    <row r="1277" spans="1:10" x14ac:dyDescent="0.25">
      <c r="A1277" s="800"/>
      <c r="B1277" s="801" t="s">
        <v>531</v>
      </c>
      <c r="C1277" s="591"/>
      <c r="D1277" s="767"/>
      <c r="E1277" s="767"/>
      <c r="F1277" s="767"/>
      <c r="G1277" s="767"/>
      <c r="H1277" s="767"/>
      <c r="I1277" s="767"/>
      <c r="J1277" s="159"/>
    </row>
    <row r="1278" spans="1:10" x14ac:dyDescent="0.25">
      <c r="A1278" s="457">
        <v>94</v>
      </c>
      <c r="B1278" s="457" t="s">
        <v>627</v>
      </c>
      <c r="C1278" s="548"/>
      <c r="D1278" s="763"/>
      <c r="E1278" s="763"/>
      <c r="F1278" s="763"/>
      <c r="G1278" s="763"/>
      <c r="H1278" s="763"/>
      <c r="I1278" s="763"/>
      <c r="J1278" s="159"/>
    </row>
    <row r="1279" spans="1:10" x14ac:dyDescent="0.25">
      <c r="A1279" s="457">
        <f>A1278+1</f>
        <v>95</v>
      </c>
      <c r="B1279" s="457" t="s">
        <v>532</v>
      </c>
      <c r="C1279" s="548"/>
      <c r="D1279" s="763"/>
      <c r="E1279" s="763"/>
      <c r="F1279" s="763"/>
      <c r="G1279" s="763"/>
      <c r="H1279" s="763"/>
      <c r="I1279" s="763"/>
      <c r="J1279" s="159"/>
    </row>
    <row r="1280" spans="1:10" x14ac:dyDescent="0.25">
      <c r="A1280" s="457">
        <f t="shared" ref="A1280:A1285" si="229">A1279+1</f>
        <v>96</v>
      </c>
      <c r="B1280" s="457" t="s">
        <v>533</v>
      </c>
      <c r="C1280" s="548"/>
      <c r="D1280" s="763"/>
      <c r="E1280" s="763"/>
      <c r="F1280" s="763"/>
      <c r="G1280" s="763"/>
      <c r="H1280" s="763"/>
      <c r="I1280" s="763"/>
      <c r="J1280" s="159"/>
    </row>
    <row r="1281" spans="1:10" x14ac:dyDescent="0.25">
      <c r="A1281" s="457">
        <f t="shared" si="229"/>
        <v>97</v>
      </c>
      <c r="B1281" s="457" t="s">
        <v>534</v>
      </c>
      <c r="C1281" s="563"/>
      <c r="D1281" s="763"/>
      <c r="E1281" s="763"/>
      <c r="F1281" s="763"/>
      <c r="G1281" s="763"/>
      <c r="H1281" s="763"/>
      <c r="I1281" s="763"/>
      <c r="J1281" s="159"/>
    </row>
    <row r="1282" spans="1:10" x14ac:dyDescent="0.25">
      <c r="A1282" s="457">
        <f t="shared" si="229"/>
        <v>98</v>
      </c>
      <c r="B1282" s="457" t="s">
        <v>816</v>
      </c>
      <c r="C1282" s="705" t="str">
        <f>C$139</f>
        <v>(Specify here)</v>
      </c>
      <c r="D1282" s="763"/>
      <c r="E1282" s="763"/>
      <c r="F1282" s="763"/>
      <c r="G1282" s="763"/>
      <c r="H1282" s="763"/>
      <c r="I1282" s="763"/>
      <c r="J1282" s="159"/>
    </row>
    <row r="1283" spans="1:10" x14ac:dyDescent="0.25">
      <c r="A1283" s="457">
        <f t="shared" si="229"/>
        <v>99</v>
      </c>
      <c r="B1283" s="457" t="s">
        <v>817</v>
      </c>
      <c r="C1283" s="705" t="str">
        <f>C$140</f>
        <v>(Specify here)</v>
      </c>
      <c r="D1283" s="763"/>
      <c r="E1283" s="763"/>
      <c r="F1283" s="763"/>
      <c r="G1283" s="763"/>
      <c r="H1283" s="763"/>
      <c r="I1283" s="763"/>
      <c r="J1283" s="159"/>
    </row>
    <row r="1284" spans="1:10" x14ac:dyDescent="0.25">
      <c r="A1284" s="457">
        <f t="shared" si="229"/>
        <v>100</v>
      </c>
      <c r="B1284" s="457" t="s">
        <v>821</v>
      </c>
      <c r="C1284" s="564"/>
      <c r="D1284" s="763"/>
      <c r="E1284" s="763"/>
      <c r="F1284" s="763"/>
      <c r="G1284" s="763"/>
      <c r="H1284" s="763"/>
      <c r="I1284" s="763"/>
      <c r="J1284" s="159"/>
    </row>
    <row r="1285" spans="1:10" x14ac:dyDescent="0.25">
      <c r="A1285" s="457">
        <f t="shared" si="229"/>
        <v>101</v>
      </c>
      <c r="B1285" s="815" t="s">
        <v>758</v>
      </c>
      <c r="C1285" s="547"/>
      <c r="D1285" s="763"/>
      <c r="E1285" s="764"/>
      <c r="F1285" s="763"/>
      <c r="G1285" s="763"/>
      <c r="H1285" s="763"/>
      <c r="I1285" s="763"/>
      <c r="J1285" s="159"/>
    </row>
    <row r="1286" spans="1:10" x14ac:dyDescent="0.25">
      <c r="A1286" s="806"/>
      <c r="B1286" s="806" t="s">
        <v>823</v>
      </c>
      <c r="C1286" s="590"/>
      <c r="D1286" s="752">
        <f>SUM(D1170:D1178)+SUM(D1199)+SUM(D1201:D1208)+SUM(D1223:D1254)+SUM(D1267:D1285)</f>
        <v>0</v>
      </c>
      <c r="E1286" s="752">
        <f>SUM(E1171:E1178)+SUM(E1199)+SUM(E1201:E1208)+SUM(E1223:E1254)+SUM(E1267:E1285)</f>
        <v>0</v>
      </c>
      <c r="F1286" s="752">
        <f>SUM(F1172:F1178)+SUM(F1199)+SUM(F1201:F1208)+SUM(F1223:F1254)+SUM(F1267:F1285)</f>
        <v>0</v>
      </c>
      <c r="G1286" s="752">
        <f>SUM(G1173:G1178)+SUM(G1199)+SUM(G1201:G1208)+SUM(G1223:G1254)+SUM(G1267:G1285)</f>
        <v>0</v>
      </c>
      <c r="H1286" s="752">
        <f>SUM(H1174:H1178)+SUM(H1199)+SUM(H1201:H1208)+SUM(H1223:H1254)+SUM(H1267:H1285)</f>
        <v>0</v>
      </c>
      <c r="I1286" s="752">
        <f>SUM(I1175:I1178)+SUM(I1199)+SUM(I1201:I1208)+SUM(I1223:I1254)+SUM(I1267:I1285)</f>
        <v>0</v>
      </c>
      <c r="J1286" s="159"/>
    </row>
    <row r="1287" spans="1:10" x14ac:dyDescent="0.25">
      <c r="A1287" s="827"/>
      <c r="B1287" s="827"/>
      <c r="C1287" s="164"/>
      <c r="D1287" s="164"/>
      <c r="E1287" s="164"/>
      <c r="F1287" s="164"/>
      <c r="G1287" s="164"/>
      <c r="H1287" s="164"/>
      <c r="I1287" s="164"/>
      <c r="J1287" s="154"/>
    </row>
    <row r="1288" spans="1:10" x14ac:dyDescent="0.25">
      <c r="J1288" s="154"/>
    </row>
    <row r="1289" spans="1:10" x14ac:dyDescent="0.25">
      <c r="J1289" s="154"/>
    </row>
    <row r="1290" spans="1:10" x14ac:dyDescent="0.25">
      <c r="A1290" s="828" t="s">
        <v>422</v>
      </c>
      <c r="J1290" s="154"/>
    </row>
    <row r="1291" spans="1:10" ht="15.6" x14ac:dyDescent="0.3">
      <c r="A1291" s="819" t="s">
        <v>34</v>
      </c>
      <c r="B1291" s="820"/>
      <c r="C1291" s="620"/>
      <c r="D1291" s="621"/>
      <c r="E1291" s="620"/>
      <c r="F1291" s="620"/>
      <c r="G1291" s="620"/>
      <c r="H1291" s="620"/>
      <c r="I1291" s="618" t="s">
        <v>21</v>
      </c>
      <c r="J1291" s="154"/>
    </row>
    <row r="1292" spans="1:10" ht="15.6" x14ac:dyDescent="0.3">
      <c r="A1292" s="819"/>
      <c r="B1292" s="819"/>
      <c r="C1292" s="155"/>
      <c r="D1292" s="155"/>
      <c r="E1292" s="155"/>
      <c r="F1292" s="155"/>
      <c r="G1292" s="155"/>
      <c r="H1292" s="155"/>
      <c r="I1292" s="619" t="s">
        <v>63</v>
      </c>
      <c r="J1292" s="154"/>
    </row>
    <row r="1293" spans="1:10" x14ac:dyDescent="0.25">
      <c r="J1293" s="154"/>
    </row>
    <row r="1294" spans="1:10" x14ac:dyDescent="0.25">
      <c r="A1294" s="821" t="s">
        <v>363</v>
      </c>
      <c r="E1294" s="153" t="s">
        <v>451</v>
      </c>
      <c r="H1294" s="153" t="s">
        <v>365</v>
      </c>
      <c r="J1294" s="154"/>
    </row>
    <row r="1295" spans="1:10" x14ac:dyDescent="0.25">
      <c r="B1295" s="821" t="str">
        <f>'1_1A'!$B$7</f>
        <v>Enter Hospital Name Here</v>
      </c>
      <c r="F1295" s="153" t="str">
        <f>'1_1A'!$H$7</f>
        <v>Enter Provider Number Here</v>
      </c>
      <c r="I1295" s="323" t="str">
        <f>'1_1A'!$P$7</f>
        <v>Enter FYE Here</v>
      </c>
      <c r="J1295" s="154"/>
    </row>
    <row r="1296" spans="1:10" x14ac:dyDescent="0.25">
      <c r="J1296" s="154"/>
    </row>
    <row r="1297" spans="1:10" x14ac:dyDescent="0.25">
      <c r="A1297" s="823"/>
      <c r="B1297" s="823"/>
      <c r="C1297" s="157"/>
      <c r="D1297" s="158" t="s">
        <v>700</v>
      </c>
      <c r="E1297" s="158" t="s">
        <v>501</v>
      </c>
      <c r="F1297" s="352" t="s">
        <v>697</v>
      </c>
      <c r="G1297" s="158" t="s">
        <v>702</v>
      </c>
      <c r="H1297" s="158" t="s">
        <v>698</v>
      </c>
      <c r="I1297" s="158" t="s">
        <v>57</v>
      </c>
      <c r="J1297" s="159"/>
    </row>
    <row r="1298" spans="1:10" x14ac:dyDescent="0.25">
      <c r="A1298" s="825"/>
      <c r="B1298" s="824" t="s">
        <v>637</v>
      </c>
      <c r="C1298" s="160"/>
      <c r="D1298" s="161" t="s">
        <v>46</v>
      </c>
      <c r="E1298" s="161" t="s">
        <v>46</v>
      </c>
      <c r="F1298" s="353" t="s">
        <v>767</v>
      </c>
      <c r="G1298" s="161" t="s">
        <v>706</v>
      </c>
      <c r="H1298" s="161" t="s">
        <v>689</v>
      </c>
      <c r="I1298" s="161" t="s">
        <v>707</v>
      </c>
      <c r="J1298" s="159"/>
    </row>
    <row r="1299" spans="1:10" x14ac:dyDescent="0.25">
      <c r="A1299" s="825"/>
      <c r="B1299" s="824" t="s">
        <v>23</v>
      </c>
      <c r="C1299" s="160"/>
      <c r="D1299" s="161" t="s">
        <v>51</v>
      </c>
      <c r="E1299" s="161" t="s">
        <v>51</v>
      </c>
      <c r="F1299" s="161" t="s">
        <v>58</v>
      </c>
      <c r="G1299" s="161" t="s">
        <v>58</v>
      </c>
      <c r="H1299" s="161" t="s">
        <v>439</v>
      </c>
      <c r="I1299" s="161" t="s">
        <v>59</v>
      </c>
      <c r="J1299" s="159"/>
    </row>
    <row r="1300" spans="1:10" x14ac:dyDescent="0.25">
      <c r="A1300" s="825"/>
      <c r="B1300" s="825"/>
      <c r="C1300" s="154"/>
      <c r="D1300" s="161">
        <v>14</v>
      </c>
      <c r="E1300" s="161">
        <v>15</v>
      </c>
      <c r="F1300" s="161">
        <v>16</v>
      </c>
      <c r="G1300" s="161">
        <v>17</v>
      </c>
      <c r="H1300" s="161">
        <v>18</v>
      </c>
      <c r="I1300" s="161">
        <v>19</v>
      </c>
      <c r="J1300" s="159"/>
    </row>
    <row r="1301" spans="1:10" x14ac:dyDescent="0.25">
      <c r="A1301" s="806"/>
      <c r="B1301" s="806" t="s">
        <v>536</v>
      </c>
      <c r="C1301" s="593"/>
      <c r="D1301" s="606"/>
      <c r="E1301" s="606"/>
      <c r="F1301" s="606"/>
      <c r="G1301" s="606"/>
      <c r="H1301" s="606"/>
      <c r="I1301" s="606"/>
      <c r="J1301" s="159"/>
    </row>
    <row r="1302" spans="1:10" x14ac:dyDescent="0.25">
      <c r="A1302" s="457">
        <v>105</v>
      </c>
      <c r="B1302" s="457" t="s">
        <v>537</v>
      </c>
      <c r="C1302" s="548"/>
      <c r="D1302" s="763"/>
      <c r="E1302" s="763"/>
      <c r="F1302" s="763"/>
      <c r="G1302" s="763"/>
      <c r="H1302" s="763"/>
      <c r="I1302" s="763"/>
      <c r="J1302" s="159"/>
    </row>
    <row r="1303" spans="1:10" x14ac:dyDescent="0.25">
      <c r="A1303" s="457">
        <f t="shared" ref="A1303:A1314" si="230">A1302+1</f>
        <v>106</v>
      </c>
      <c r="B1303" s="457" t="s">
        <v>539</v>
      </c>
      <c r="C1303" s="548"/>
      <c r="D1303" s="763"/>
      <c r="E1303" s="763"/>
      <c r="F1303" s="763"/>
      <c r="G1303" s="763"/>
      <c r="H1303" s="763"/>
      <c r="I1303" s="763"/>
      <c r="J1303" s="159"/>
    </row>
    <row r="1304" spans="1:10" x14ac:dyDescent="0.25">
      <c r="A1304" s="457">
        <f t="shared" si="230"/>
        <v>107</v>
      </c>
      <c r="B1304" s="457" t="s">
        <v>538</v>
      </c>
      <c r="C1304" s="548"/>
      <c r="D1304" s="763"/>
      <c r="E1304" s="763"/>
      <c r="F1304" s="763"/>
      <c r="G1304" s="763"/>
      <c r="H1304" s="763"/>
      <c r="I1304" s="763"/>
      <c r="J1304" s="159"/>
    </row>
    <row r="1305" spans="1:10" x14ac:dyDescent="0.25">
      <c r="A1305" s="457">
        <f t="shared" si="230"/>
        <v>108</v>
      </c>
      <c r="B1305" s="815" t="s">
        <v>759</v>
      </c>
      <c r="C1305" s="547"/>
      <c r="D1305" s="763"/>
      <c r="E1305" s="763"/>
      <c r="F1305" s="763"/>
      <c r="G1305" s="763"/>
      <c r="H1305" s="763"/>
      <c r="I1305" s="763"/>
      <c r="J1305" s="159"/>
    </row>
    <row r="1306" spans="1:10" x14ac:dyDescent="0.25">
      <c r="A1306" s="457">
        <f t="shared" si="230"/>
        <v>109</v>
      </c>
      <c r="B1306" s="815" t="s">
        <v>760</v>
      </c>
      <c r="C1306" s="547"/>
      <c r="D1306" s="763"/>
      <c r="E1306" s="763"/>
      <c r="F1306" s="763"/>
      <c r="G1306" s="763"/>
      <c r="H1306" s="763"/>
      <c r="I1306" s="763"/>
      <c r="J1306" s="159"/>
    </row>
    <row r="1307" spans="1:10" x14ac:dyDescent="0.25">
      <c r="A1307" s="457">
        <f t="shared" si="230"/>
        <v>110</v>
      </c>
      <c r="B1307" s="815" t="s">
        <v>761</v>
      </c>
      <c r="C1307" s="547"/>
      <c r="D1307" s="763"/>
      <c r="E1307" s="763"/>
      <c r="F1307" s="763"/>
      <c r="G1307" s="763"/>
      <c r="H1307" s="763"/>
      <c r="I1307" s="763"/>
      <c r="J1307" s="159"/>
    </row>
    <row r="1308" spans="1:10" x14ac:dyDescent="0.25">
      <c r="A1308" s="457">
        <f t="shared" si="230"/>
        <v>111</v>
      </c>
      <c r="B1308" s="815" t="s">
        <v>762</v>
      </c>
      <c r="C1308" s="547"/>
      <c r="D1308" s="763"/>
      <c r="E1308" s="763"/>
      <c r="F1308" s="763"/>
      <c r="G1308" s="763"/>
      <c r="H1308" s="763"/>
      <c r="I1308" s="763"/>
      <c r="J1308" s="159"/>
    </row>
    <row r="1309" spans="1:10" x14ac:dyDescent="0.25">
      <c r="A1309" s="457">
        <f t="shared" si="230"/>
        <v>112</v>
      </c>
      <c r="B1309" s="457" t="s">
        <v>824</v>
      </c>
      <c r="C1309" s="705" t="str">
        <f>C$166</f>
        <v>(Specify here)</v>
      </c>
      <c r="D1309" s="763"/>
      <c r="E1309" s="763"/>
      <c r="F1309" s="763"/>
      <c r="G1309" s="763"/>
      <c r="H1309" s="763"/>
      <c r="I1309" s="763"/>
      <c r="J1309" s="159"/>
    </row>
    <row r="1310" spans="1:10" x14ac:dyDescent="0.25">
      <c r="A1310" s="457">
        <f t="shared" si="230"/>
        <v>113</v>
      </c>
      <c r="B1310" s="457" t="s">
        <v>540</v>
      </c>
      <c r="C1310" s="548"/>
      <c r="D1310" s="763"/>
      <c r="E1310" s="763"/>
      <c r="F1310" s="763"/>
      <c r="G1310" s="763"/>
      <c r="H1310" s="763"/>
      <c r="I1310" s="763"/>
      <c r="J1310" s="159"/>
    </row>
    <row r="1311" spans="1:10" x14ac:dyDescent="0.25">
      <c r="A1311" s="457">
        <f t="shared" si="230"/>
        <v>114</v>
      </c>
      <c r="B1311" s="457" t="s">
        <v>629</v>
      </c>
      <c r="C1311" s="548"/>
      <c r="D1311" s="763"/>
      <c r="E1311" s="763"/>
      <c r="F1311" s="763"/>
      <c r="G1311" s="763"/>
      <c r="H1311" s="763"/>
      <c r="I1311" s="763"/>
      <c r="J1311" s="159"/>
    </row>
    <row r="1312" spans="1:10" x14ac:dyDescent="0.25">
      <c r="A1312" s="457">
        <f t="shared" si="230"/>
        <v>115</v>
      </c>
      <c r="B1312" s="457" t="s">
        <v>974</v>
      </c>
      <c r="C1312" s="547"/>
      <c r="D1312" s="763"/>
      <c r="E1312" s="763"/>
      <c r="F1312" s="763"/>
      <c r="G1312" s="763"/>
      <c r="H1312" s="763"/>
      <c r="I1312" s="763"/>
      <c r="J1312" s="159"/>
    </row>
    <row r="1313" spans="1:10" x14ac:dyDescent="0.25">
      <c r="A1313" s="457">
        <f t="shared" si="230"/>
        <v>116</v>
      </c>
      <c r="B1313" s="457" t="s">
        <v>541</v>
      </c>
      <c r="C1313" s="548"/>
      <c r="D1313" s="763"/>
      <c r="E1313" s="763"/>
      <c r="F1313" s="763"/>
      <c r="G1313" s="763"/>
      <c r="H1313" s="763"/>
      <c r="I1313" s="763"/>
      <c r="J1313" s="159"/>
    </row>
    <row r="1314" spans="1:10" x14ac:dyDescent="0.25">
      <c r="A1314" s="457">
        <f t="shared" si="230"/>
        <v>117</v>
      </c>
      <c r="B1314" s="457" t="s">
        <v>866</v>
      </c>
      <c r="C1314" s="705" t="str">
        <f>C$171</f>
        <v>(Specify here)</v>
      </c>
      <c r="D1314" s="763"/>
      <c r="E1314" s="763"/>
      <c r="F1314" s="763"/>
      <c r="G1314" s="763"/>
      <c r="H1314" s="763"/>
      <c r="I1314" s="763"/>
      <c r="J1314" s="159"/>
    </row>
    <row r="1315" spans="1:10" x14ac:dyDescent="0.25">
      <c r="A1315" s="801"/>
      <c r="B1315" s="801" t="s">
        <v>805</v>
      </c>
      <c r="C1315" s="587"/>
      <c r="D1315" s="752">
        <f t="shared" ref="D1315:I1315" si="231">D1286+SUM(D1302:D1314)</f>
        <v>0</v>
      </c>
      <c r="E1315" s="752">
        <f t="shared" si="231"/>
        <v>0</v>
      </c>
      <c r="F1315" s="752">
        <f t="shared" si="231"/>
        <v>0</v>
      </c>
      <c r="G1315" s="752">
        <f t="shared" si="231"/>
        <v>0</v>
      </c>
      <c r="H1315" s="752">
        <f t="shared" si="231"/>
        <v>0</v>
      </c>
      <c r="I1315" s="752">
        <f t="shared" si="231"/>
        <v>0</v>
      </c>
      <c r="J1315" s="159"/>
    </row>
    <row r="1316" spans="1:10" x14ac:dyDescent="0.25">
      <c r="A1316" s="800"/>
      <c r="B1316" s="586" t="s">
        <v>911</v>
      </c>
      <c r="C1316" s="587"/>
      <c r="D1316" s="767"/>
      <c r="E1316" s="767"/>
      <c r="F1316" s="767"/>
      <c r="G1316" s="767"/>
      <c r="H1316" s="767"/>
      <c r="I1316" s="767"/>
      <c r="J1316" s="159"/>
    </row>
    <row r="1317" spans="1:10" x14ac:dyDescent="0.25">
      <c r="A1317" s="457">
        <v>190</v>
      </c>
      <c r="B1317" s="457" t="s">
        <v>542</v>
      </c>
      <c r="C1317" s="548"/>
      <c r="D1317" s="763"/>
      <c r="E1317" s="763"/>
      <c r="F1317" s="763"/>
      <c r="G1317" s="763"/>
      <c r="H1317" s="763"/>
      <c r="I1317" s="763"/>
      <c r="J1317" s="159"/>
    </row>
    <row r="1318" spans="1:10" x14ac:dyDescent="0.25">
      <c r="A1318" s="457">
        <v>191</v>
      </c>
      <c r="B1318" s="802" t="s">
        <v>133</v>
      </c>
      <c r="C1318" s="546"/>
      <c r="D1318" s="763"/>
      <c r="E1318" s="763"/>
      <c r="F1318" s="763"/>
      <c r="G1318" s="763"/>
      <c r="H1318" s="763"/>
      <c r="I1318" s="763"/>
      <c r="J1318" s="159"/>
    </row>
    <row r="1319" spans="1:10" x14ac:dyDescent="0.25">
      <c r="A1319" s="457">
        <v>192</v>
      </c>
      <c r="B1319" s="802" t="s">
        <v>134</v>
      </c>
      <c r="C1319" s="546"/>
      <c r="D1319" s="763"/>
      <c r="E1319" s="763"/>
      <c r="F1319" s="763"/>
      <c r="G1319" s="763"/>
      <c r="H1319" s="763"/>
      <c r="I1319" s="763"/>
      <c r="J1319" s="159"/>
    </row>
    <row r="1320" spans="1:10" x14ac:dyDescent="0.25">
      <c r="A1320" s="457">
        <v>193</v>
      </c>
      <c r="B1320" s="802" t="s">
        <v>135</v>
      </c>
      <c r="C1320" s="546"/>
      <c r="D1320" s="763"/>
      <c r="E1320" s="763"/>
      <c r="F1320" s="763"/>
      <c r="G1320" s="763"/>
      <c r="H1320" s="763"/>
      <c r="I1320" s="763"/>
      <c r="J1320" s="159"/>
    </row>
    <row r="1321" spans="1:10" x14ac:dyDescent="0.25">
      <c r="A1321" s="457">
        <v>194</v>
      </c>
      <c r="B1321" s="457" t="s">
        <v>820</v>
      </c>
      <c r="C1321" s="546"/>
      <c r="D1321" s="763"/>
      <c r="E1321" s="763"/>
      <c r="F1321" s="763"/>
      <c r="G1321" s="763"/>
      <c r="H1321" s="763"/>
      <c r="I1321" s="763"/>
      <c r="J1321" s="159"/>
    </row>
    <row r="1322" spans="1:10" x14ac:dyDescent="0.25">
      <c r="A1322" s="457"/>
      <c r="B1322" s="802" t="s">
        <v>772</v>
      </c>
      <c r="C1322" s="705" t="str">
        <f>C$179</f>
        <v>(Specify here)</v>
      </c>
      <c r="D1322" s="763"/>
      <c r="E1322" s="763"/>
      <c r="F1322" s="763"/>
      <c r="G1322" s="763"/>
      <c r="H1322" s="763"/>
      <c r="I1322" s="763"/>
      <c r="J1322" s="159"/>
    </row>
    <row r="1323" spans="1:10" x14ac:dyDescent="0.25">
      <c r="A1323" s="813"/>
      <c r="B1323" s="802" t="s">
        <v>773</v>
      </c>
      <c r="C1323" s="705" t="str">
        <f>C$180</f>
        <v>(Specify here)</v>
      </c>
      <c r="D1323" s="763"/>
      <c r="E1323" s="763"/>
      <c r="F1323" s="763"/>
      <c r="G1323" s="763"/>
      <c r="H1323" s="763"/>
      <c r="I1323" s="763"/>
      <c r="J1323" s="159"/>
    </row>
    <row r="1324" spans="1:10" x14ac:dyDescent="0.25">
      <c r="A1324" s="813"/>
      <c r="B1324" s="802" t="s">
        <v>774</v>
      </c>
      <c r="C1324" s="705" t="str">
        <f>C$181</f>
        <v>(Specify here)</v>
      </c>
      <c r="D1324" s="763"/>
      <c r="E1324" s="763"/>
      <c r="F1324" s="763"/>
      <c r="G1324" s="763"/>
      <c r="H1324" s="763"/>
      <c r="I1324" s="763"/>
      <c r="J1324" s="159"/>
    </row>
    <row r="1325" spans="1:10" x14ac:dyDescent="0.25">
      <c r="A1325" s="813"/>
      <c r="B1325" s="802" t="s">
        <v>775</v>
      </c>
      <c r="C1325" s="705" t="str">
        <f>C$182</f>
        <v>(Specify here)</v>
      </c>
      <c r="D1325" s="763"/>
      <c r="E1325" s="763"/>
      <c r="F1325" s="763"/>
      <c r="G1325" s="763"/>
      <c r="H1325" s="763"/>
      <c r="I1325" s="763"/>
      <c r="J1325" s="159"/>
    </row>
    <row r="1326" spans="1:10" x14ac:dyDescent="0.25">
      <c r="A1326" s="813"/>
      <c r="B1326" s="802" t="s">
        <v>776</v>
      </c>
      <c r="C1326" s="705" t="str">
        <f>C$183</f>
        <v>(Specify here)</v>
      </c>
      <c r="D1326" s="763"/>
      <c r="E1326" s="763"/>
      <c r="F1326" s="763"/>
      <c r="G1326" s="763"/>
      <c r="H1326" s="763"/>
      <c r="I1326" s="763"/>
      <c r="J1326" s="159"/>
    </row>
    <row r="1327" spans="1:10" x14ac:dyDescent="0.25">
      <c r="A1327" s="801">
        <v>200</v>
      </c>
      <c r="B1327" s="801" t="s">
        <v>806</v>
      </c>
      <c r="C1327" s="587"/>
      <c r="D1327" s="752">
        <f t="shared" ref="D1327:I1327" si="232">SUM(D1315:D1326)</f>
        <v>0</v>
      </c>
      <c r="E1327" s="752">
        <f t="shared" si="232"/>
        <v>0</v>
      </c>
      <c r="F1327" s="752">
        <f t="shared" si="232"/>
        <v>0</v>
      </c>
      <c r="G1327" s="752">
        <f t="shared" si="232"/>
        <v>0</v>
      </c>
      <c r="H1327" s="752">
        <f t="shared" si="232"/>
        <v>0</v>
      </c>
      <c r="I1327" s="752">
        <f t="shared" si="232"/>
        <v>0</v>
      </c>
      <c r="J1327" s="159"/>
    </row>
    <row r="1328" spans="1:10" s="350" customFormat="1" x14ac:dyDescent="0.25">
      <c r="A1328" s="833"/>
      <c r="B1328" s="833"/>
      <c r="C1328" s="345"/>
      <c r="D1328" s="349"/>
      <c r="E1328" s="349"/>
      <c r="F1328" s="349"/>
      <c r="G1328" s="349"/>
      <c r="H1328" s="349"/>
      <c r="I1328" s="349"/>
      <c r="J1328" s="159"/>
    </row>
    <row r="1329" spans="1:10" s="350" customFormat="1" x14ac:dyDescent="0.25">
      <c r="A1329" s="827" t="s">
        <v>419</v>
      </c>
      <c r="B1329" s="834"/>
      <c r="C1329" s="346"/>
      <c r="D1329" s="346"/>
      <c r="E1329" s="346"/>
      <c r="F1329" s="346"/>
      <c r="G1329" s="346"/>
      <c r="H1329" s="346"/>
      <c r="I1329" s="346"/>
      <c r="J1329" s="346"/>
    </row>
    <row r="1330" spans="1:10" x14ac:dyDescent="0.25">
      <c r="A1330" s="821" t="s">
        <v>900</v>
      </c>
      <c r="J1330" s="154"/>
    </row>
    <row r="1331" spans="1:10" x14ac:dyDescent="0.25">
      <c r="A1331" s="821" t="s">
        <v>975</v>
      </c>
      <c r="J1331" s="154"/>
    </row>
    <row r="1332" spans="1:10" x14ac:dyDescent="0.25">
      <c r="J1332" s="154"/>
    </row>
    <row r="1333" spans="1:10" x14ac:dyDescent="0.25">
      <c r="A1333" s="828" t="s">
        <v>422</v>
      </c>
      <c r="J1333" s="154"/>
    </row>
    <row r="1334" spans="1:10" ht="15.6" x14ac:dyDescent="0.3">
      <c r="A1334" s="819" t="s">
        <v>34</v>
      </c>
      <c r="B1334" s="820"/>
      <c r="C1334" s="620"/>
      <c r="D1334" s="621"/>
      <c r="E1334" s="620"/>
      <c r="F1334" s="620"/>
      <c r="G1334" s="620"/>
      <c r="H1334" s="620"/>
      <c r="I1334" s="618" t="s">
        <v>21</v>
      </c>
      <c r="J1334" s="154"/>
    </row>
    <row r="1335" spans="1:10" ht="15.6" x14ac:dyDescent="0.3">
      <c r="A1335" s="819"/>
      <c r="B1335" s="819"/>
      <c r="C1335" s="155"/>
      <c r="D1335" s="155"/>
      <c r="E1335" s="155"/>
      <c r="F1335" s="155"/>
      <c r="G1335" s="155"/>
      <c r="H1335" s="155"/>
      <c r="I1335" s="619" t="s">
        <v>64</v>
      </c>
      <c r="J1335" s="154"/>
    </row>
    <row r="1336" spans="1:10" x14ac:dyDescent="0.25">
      <c r="J1336" s="154"/>
    </row>
    <row r="1337" spans="1:10" x14ac:dyDescent="0.25">
      <c r="A1337" s="821" t="s">
        <v>363</v>
      </c>
      <c r="E1337" s="153" t="s">
        <v>451</v>
      </c>
      <c r="H1337" s="153" t="s">
        <v>365</v>
      </c>
      <c r="J1337" s="154"/>
    </row>
    <row r="1338" spans="1:10" x14ac:dyDescent="0.25">
      <c r="B1338" s="821" t="str">
        <f>'1_1A'!$B$7</f>
        <v>Enter Hospital Name Here</v>
      </c>
      <c r="F1338" s="153" t="str">
        <f>'1_1A'!$H$7</f>
        <v>Enter Provider Number Here</v>
      </c>
      <c r="I1338" s="323" t="str">
        <f>'1_1A'!$P$7</f>
        <v>Enter FYE Here</v>
      </c>
      <c r="J1338" s="154"/>
    </row>
    <row r="1339" spans="1:10" x14ac:dyDescent="0.25">
      <c r="J1339" s="154"/>
    </row>
    <row r="1340" spans="1:10" x14ac:dyDescent="0.25">
      <c r="A1340" s="823"/>
      <c r="B1340" s="823"/>
      <c r="C1340" s="157"/>
      <c r="D1340" s="158" t="s">
        <v>504</v>
      </c>
      <c r="E1340" s="158" t="s">
        <v>8</v>
      </c>
      <c r="F1340" s="158" t="s">
        <v>8</v>
      </c>
      <c r="G1340" s="158" t="s">
        <v>65</v>
      </c>
      <c r="H1340" s="156"/>
      <c r="I1340" s="156"/>
      <c r="J1340" s="159"/>
    </row>
    <row r="1341" spans="1:10" x14ac:dyDescent="0.25">
      <c r="A1341" s="825"/>
      <c r="B1341" s="824" t="s">
        <v>637</v>
      </c>
      <c r="C1341" s="160"/>
      <c r="D1341" s="161" t="s">
        <v>66</v>
      </c>
      <c r="E1341" s="161" t="s">
        <v>14</v>
      </c>
      <c r="F1341" s="161" t="s">
        <v>67</v>
      </c>
      <c r="G1341" s="161" t="s">
        <v>516</v>
      </c>
      <c r="H1341" s="159"/>
      <c r="I1341" s="159"/>
      <c r="J1341" s="159"/>
    </row>
    <row r="1342" spans="1:10" x14ac:dyDescent="0.25">
      <c r="A1342" s="825"/>
      <c r="B1342" s="824" t="s">
        <v>23</v>
      </c>
      <c r="C1342" s="160"/>
      <c r="D1342" s="161" t="s">
        <v>68</v>
      </c>
      <c r="E1342" s="161" t="s">
        <v>69</v>
      </c>
      <c r="F1342" s="161" t="s">
        <v>69</v>
      </c>
      <c r="G1342" s="161" t="s">
        <v>69</v>
      </c>
      <c r="H1342" s="159"/>
      <c r="I1342" s="159"/>
      <c r="J1342" s="159"/>
    </row>
    <row r="1343" spans="1:10" x14ac:dyDescent="0.25">
      <c r="A1343" s="825"/>
      <c r="B1343" s="825"/>
      <c r="C1343" s="154"/>
      <c r="D1343" s="161">
        <v>20</v>
      </c>
      <c r="E1343" s="161">
        <v>21</v>
      </c>
      <c r="F1343" s="161">
        <v>22</v>
      </c>
      <c r="G1343" s="161">
        <v>23</v>
      </c>
      <c r="H1343" s="159"/>
      <c r="I1343" s="159"/>
      <c r="J1343" s="159"/>
    </row>
    <row r="1344" spans="1:10" x14ac:dyDescent="0.25">
      <c r="A1344" s="800"/>
      <c r="B1344" s="801" t="s">
        <v>490</v>
      </c>
      <c r="C1344" s="597"/>
      <c r="D1344" s="606"/>
      <c r="E1344" s="606"/>
      <c r="F1344" s="606"/>
      <c r="G1344" s="606"/>
      <c r="H1344" s="156"/>
      <c r="I1344" s="156"/>
      <c r="J1344" s="159"/>
    </row>
    <row r="1345" spans="1:10" x14ac:dyDescent="0.25">
      <c r="A1345" s="457">
        <v>1</v>
      </c>
      <c r="B1345" s="802" t="s">
        <v>740</v>
      </c>
      <c r="C1345" s="562"/>
      <c r="D1345" s="755"/>
      <c r="E1345" s="755"/>
      <c r="F1345" s="755"/>
      <c r="G1345" s="755"/>
      <c r="H1345" s="156"/>
      <c r="I1345" s="156"/>
      <c r="J1345" s="159"/>
    </row>
    <row r="1346" spans="1:10" x14ac:dyDescent="0.25">
      <c r="A1346" s="457">
        <v>2</v>
      </c>
      <c r="B1346" s="802" t="s">
        <v>739</v>
      </c>
      <c r="C1346" s="562"/>
      <c r="D1346" s="755"/>
      <c r="E1346" s="755"/>
      <c r="F1346" s="755"/>
      <c r="G1346" s="755"/>
      <c r="H1346" s="156"/>
      <c r="I1346" s="156"/>
      <c r="J1346" s="159"/>
    </row>
    <row r="1347" spans="1:10" x14ac:dyDescent="0.25">
      <c r="A1347" s="457">
        <v>3</v>
      </c>
      <c r="B1347" s="802" t="s">
        <v>741</v>
      </c>
      <c r="C1347" s="562"/>
      <c r="D1347" s="755"/>
      <c r="E1347" s="755"/>
      <c r="F1347" s="755"/>
      <c r="G1347" s="755"/>
      <c r="H1347" s="156"/>
      <c r="I1347" s="156"/>
      <c r="J1347" s="159"/>
    </row>
    <row r="1348" spans="1:10" x14ac:dyDescent="0.25">
      <c r="A1348" s="457">
        <v>4</v>
      </c>
      <c r="B1348" s="457" t="s">
        <v>491</v>
      </c>
      <c r="C1348" s="90"/>
      <c r="D1348" s="755"/>
      <c r="E1348" s="755"/>
      <c r="F1348" s="755"/>
      <c r="G1348" s="755"/>
      <c r="H1348" s="156"/>
      <c r="I1348" s="156"/>
      <c r="J1348" s="159"/>
    </row>
    <row r="1349" spans="1:10" x14ac:dyDescent="0.25">
      <c r="A1349" s="457">
        <v>5</v>
      </c>
      <c r="B1349" s="457" t="s">
        <v>492</v>
      </c>
      <c r="C1349" s="90"/>
      <c r="D1349" s="755"/>
      <c r="E1349" s="755"/>
      <c r="F1349" s="755"/>
      <c r="G1349" s="755"/>
      <c r="H1349" s="156"/>
      <c r="I1349" s="156"/>
      <c r="J1349" s="159"/>
    </row>
    <row r="1350" spans="1:10" x14ac:dyDescent="0.25">
      <c r="A1350" s="457">
        <v>6</v>
      </c>
      <c r="B1350" s="802" t="s">
        <v>742</v>
      </c>
      <c r="C1350" s="562"/>
      <c r="D1350" s="755"/>
      <c r="E1350" s="755"/>
      <c r="F1350" s="755"/>
      <c r="G1350" s="755"/>
      <c r="H1350" s="156"/>
      <c r="I1350" s="156"/>
      <c r="J1350" s="159"/>
    </row>
    <row r="1351" spans="1:10" x14ac:dyDescent="0.25">
      <c r="A1351" s="457">
        <v>7</v>
      </c>
      <c r="B1351" s="457" t="s">
        <v>493</v>
      </c>
      <c r="C1351" s="90"/>
      <c r="D1351" s="755"/>
      <c r="E1351" s="755"/>
      <c r="F1351" s="755"/>
      <c r="G1351" s="755"/>
      <c r="H1351" s="156"/>
      <c r="I1351" s="156"/>
      <c r="J1351" s="159"/>
    </row>
    <row r="1352" spans="1:10" x14ac:dyDescent="0.25">
      <c r="A1352" s="457">
        <v>8</v>
      </c>
      <c r="B1352" s="457" t="s">
        <v>494</v>
      </c>
      <c r="C1352" s="90"/>
      <c r="D1352" s="755"/>
      <c r="E1352" s="755"/>
      <c r="F1352" s="755"/>
      <c r="G1352" s="755"/>
      <c r="H1352" s="156"/>
      <c r="I1352" s="156"/>
      <c r="J1352" s="159"/>
    </row>
    <row r="1353" spans="1:10" x14ac:dyDescent="0.25">
      <c r="A1353" s="457">
        <v>9</v>
      </c>
      <c r="B1353" s="457" t="s">
        <v>495</v>
      </c>
      <c r="C1353" s="90"/>
      <c r="D1353" s="755"/>
      <c r="E1353" s="755"/>
      <c r="F1353" s="755"/>
      <c r="G1353" s="755"/>
      <c r="H1353" s="156"/>
      <c r="I1353" s="156"/>
      <c r="J1353" s="159"/>
    </row>
    <row r="1354" spans="1:10" x14ac:dyDescent="0.25">
      <c r="A1354" s="457">
        <v>10</v>
      </c>
      <c r="B1354" s="457" t="s">
        <v>496</v>
      </c>
      <c r="C1354" s="90"/>
      <c r="D1354" s="755"/>
      <c r="E1354" s="755"/>
      <c r="F1354" s="755"/>
      <c r="G1354" s="755"/>
      <c r="H1354" s="156"/>
      <c r="I1354" s="156"/>
      <c r="J1354" s="159"/>
    </row>
    <row r="1355" spans="1:10" x14ac:dyDescent="0.25">
      <c r="A1355" s="457">
        <v>11</v>
      </c>
      <c r="B1355" s="457" t="s">
        <v>497</v>
      </c>
      <c r="C1355" s="90"/>
      <c r="D1355" s="755"/>
      <c r="E1355" s="755"/>
      <c r="F1355" s="755"/>
      <c r="G1355" s="755"/>
      <c r="H1355" s="156"/>
      <c r="I1355" s="156"/>
      <c r="J1355" s="159"/>
    </row>
    <row r="1356" spans="1:10" x14ac:dyDescent="0.25">
      <c r="A1356" s="457">
        <v>12</v>
      </c>
      <c r="B1356" s="457" t="s">
        <v>498</v>
      </c>
      <c r="C1356" s="90"/>
      <c r="D1356" s="755"/>
      <c r="E1356" s="755"/>
      <c r="F1356" s="755"/>
      <c r="G1356" s="755"/>
      <c r="H1356" s="156"/>
      <c r="I1356" s="156"/>
      <c r="J1356" s="159"/>
    </row>
    <row r="1357" spans="1:10" x14ac:dyDescent="0.25">
      <c r="A1357" s="457">
        <v>13</v>
      </c>
      <c r="B1357" s="457" t="s">
        <v>499</v>
      </c>
      <c r="C1357" s="90"/>
      <c r="D1357" s="755"/>
      <c r="E1357" s="755"/>
      <c r="F1357" s="755"/>
      <c r="G1357" s="755"/>
      <c r="H1357" s="156"/>
      <c r="I1357" s="156"/>
      <c r="J1357" s="159"/>
    </row>
    <row r="1358" spans="1:10" x14ac:dyDescent="0.25">
      <c r="A1358" s="457">
        <v>14</v>
      </c>
      <c r="B1358" s="457" t="s">
        <v>500</v>
      </c>
      <c r="C1358" s="90"/>
      <c r="D1358" s="755"/>
      <c r="E1358" s="755"/>
      <c r="F1358" s="755"/>
      <c r="G1358" s="755"/>
      <c r="H1358" s="156"/>
      <c r="I1358" s="156"/>
      <c r="J1358" s="159"/>
    </row>
    <row r="1359" spans="1:10" x14ac:dyDescent="0.25">
      <c r="A1359" s="457">
        <v>15</v>
      </c>
      <c r="B1359" s="457" t="s">
        <v>501</v>
      </c>
      <c r="C1359" s="90"/>
      <c r="D1359" s="755"/>
      <c r="E1359" s="755"/>
      <c r="F1359" s="755"/>
      <c r="G1359" s="755"/>
      <c r="H1359" s="156"/>
      <c r="I1359" s="156"/>
      <c r="J1359" s="159"/>
    </row>
    <row r="1360" spans="1:10" x14ac:dyDescent="0.25">
      <c r="A1360" s="457">
        <v>16</v>
      </c>
      <c r="B1360" s="802" t="s">
        <v>743</v>
      </c>
      <c r="C1360" s="562"/>
      <c r="D1360" s="755"/>
      <c r="E1360" s="755"/>
      <c r="F1360" s="755"/>
      <c r="G1360" s="755"/>
      <c r="H1360" s="156"/>
      <c r="I1360" s="156"/>
      <c r="J1360" s="159"/>
    </row>
    <row r="1361" spans="1:10" x14ac:dyDescent="0.25">
      <c r="A1361" s="457">
        <v>17</v>
      </c>
      <c r="B1361" s="457" t="s">
        <v>502</v>
      </c>
      <c r="C1361" s="90"/>
      <c r="D1361" s="755"/>
      <c r="E1361" s="755"/>
      <c r="F1361" s="755"/>
      <c r="G1361" s="755"/>
      <c r="H1361" s="156"/>
      <c r="I1361" s="156"/>
      <c r="J1361" s="159"/>
    </row>
    <row r="1362" spans="1:10" x14ac:dyDescent="0.25">
      <c r="A1362" s="457">
        <v>18</v>
      </c>
      <c r="B1362" s="457" t="s">
        <v>819</v>
      </c>
      <c r="C1362" s="705" t="str">
        <f>C$29</f>
        <v>(Specify here)</v>
      </c>
      <c r="D1362" s="755"/>
      <c r="E1362" s="755"/>
      <c r="F1362" s="755"/>
      <c r="G1362" s="755"/>
      <c r="H1362" s="156"/>
      <c r="I1362" s="156"/>
      <c r="J1362" s="159"/>
    </row>
    <row r="1363" spans="1:10" x14ac:dyDescent="0.25">
      <c r="A1363" s="457">
        <v>19</v>
      </c>
      <c r="B1363" s="457" t="s">
        <v>503</v>
      </c>
      <c r="C1363" s="373"/>
      <c r="D1363" s="755"/>
      <c r="E1363" s="755"/>
      <c r="F1363" s="755"/>
      <c r="G1363" s="755"/>
      <c r="H1363" s="156"/>
      <c r="I1363" s="156"/>
      <c r="J1363" s="159"/>
    </row>
    <row r="1364" spans="1:10" x14ac:dyDescent="0.25">
      <c r="A1364" s="457">
        <v>20</v>
      </c>
      <c r="B1364" s="457" t="s">
        <v>504</v>
      </c>
      <c r="C1364" s="90"/>
      <c r="D1364" s="752">
        <f>D$1516</f>
        <v>0</v>
      </c>
      <c r="E1364" s="755"/>
      <c r="F1364" s="755"/>
      <c r="G1364" s="755"/>
      <c r="H1364" s="156"/>
      <c r="I1364" s="156"/>
      <c r="J1364" s="159"/>
    </row>
    <row r="1365" spans="1:10" x14ac:dyDescent="0.25">
      <c r="A1365" s="457">
        <v>21</v>
      </c>
      <c r="B1365" s="457" t="s">
        <v>505</v>
      </c>
      <c r="C1365" s="90"/>
      <c r="D1365" s="763"/>
      <c r="E1365" s="752">
        <f>E$1516</f>
        <v>0</v>
      </c>
      <c r="F1365" s="755"/>
      <c r="G1365" s="755"/>
      <c r="H1365" s="156"/>
      <c r="I1365" s="156"/>
      <c r="J1365" s="159"/>
    </row>
    <row r="1366" spans="1:10" x14ac:dyDescent="0.25">
      <c r="A1366" s="457">
        <v>22</v>
      </c>
      <c r="B1366" s="457" t="s">
        <v>506</v>
      </c>
      <c r="C1366" s="90"/>
      <c r="D1366" s="763"/>
      <c r="E1366" s="763"/>
      <c r="F1366" s="752">
        <f>F$1516</f>
        <v>0</v>
      </c>
      <c r="G1366" s="755"/>
      <c r="H1366" s="156"/>
      <c r="I1366" s="156"/>
      <c r="J1366" s="159"/>
    </row>
    <row r="1367" spans="1:10" x14ac:dyDescent="0.25">
      <c r="A1367" s="457">
        <v>23</v>
      </c>
      <c r="B1367" s="457" t="s">
        <v>818</v>
      </c>
      <c r="C1367" s="705" t="str">
        <f>C$34</f>
        <v>(Specify here)</v>
      </c>
      <c r="D1367" s="763"/>
      <c r="E1367" s="763"/>
      <c r="F1367" s="763"/>
      <c r="G1367" s="752">
        <f>G$1516</f>
        <v>0</v>
      </c>
      <c r="H1367" s="156"/>
      <c r="I1367" s="156"/>
      <c r="J1367" s="159"/>
    </row>
    <row r="1368" spans="1:10" x14ac:dyDescent="0.25">
      <c r="A1368" s="826" t="s">
        <v>422</v>
      </c>
      <c r="B1368" s="827"/>
      <c r="C1368" s="164"/>
      <c r="D1368" s="164"/>
      <c r="E1368" s="164"/>
      <c r="F1368" s="164"/>
      <c r="G1368" s="164"/>
      <c r="H1368" s="164"/>
      <c r="I1368" s="164"/>
      <c r="J1368" s="154"/>
    </row>
    <row r="1369" spans="1:10" ht="15.6" x14ac:dyDescent="0.3">
      <c r="A1369" s="819" t="s">
        <v>34</v>
      </c>
      <c r="B1369" s="820"/>
      <c r="C1369" s="620"/>
      <c r="D1369" s="621"/>
      <c r="E1369" s="620"/>
      <c r="F1369" s="620"/>
      <c r="G1369" s="620"/>
      <c r="H1369" s="620"/>
      <c r="I1369" s="618" t="s">
        <v>21</v>
      </c>
      <c r="J1369" s="154"/>
    </row>
    <row r="1370" spans="1:10" ht="15.6" x14ac:dyDescent="0.3">
      <c r="A1370" s="819"/>
      <c r="B1370" s="819"/>
      <c r="C1370" s="155"/>
      <c r="D1370" s="155"/>
      <c r="E1370" s="155"/>
      <c r="F1370" s="155"/>
      <c r="G1370" s="155"/>
      <c r="H1370" s="155"/>
      <c r="I1370" s="619" t="s">
        <v>70</v>
      </c>
      <c r="J1370" s="154"/>
    </row>
    <row r="1371" spans="1:10" x14ac:dyDescent="0.25">
      <c r="J1371" s="154"/>
    </row>
    <row r="1372" spans="1:10" x14ac:dyDescent="0.25">
      <c r="A1372" s="821" t="s">
        <v>363</v>
      </c>
      <c r="E1372" s="153" t="s">
        <v>451</v>
      </c>
      <c r="H1372" s="153" t="s">
        <v>365</v>
      </c>
      <c r="J1372" s="154"/>
    </row>
    <row r="1373" spans="1:10" x14ac:dyDescent="0.25">
      <c r="B1373" s="821" t="str">
        <f>'1_1A'!$B$7</f>
        <v>Enter Hospital Name Here</v>
      </c>
      <c r="F1373" s="153" t="str">
        <f>'1_1A'!$H$7</f>
        <v>Enter Provider Number Here</v>
      </c>
      <c r="I1373" s="323" t="str">
        <f>'1_1A'!$P$7</f>
        <v>Enter FYE Here</v>
      </c>
      <c r="J1373" s="154"/>
    </row>
    <row r="1374" spans="1:10" x14ac:dyDescent="0.25">
      <c r="J1374" s="154"/>
    </row>
    <row r="1375" spans="1:10" x14ac:dyDescent="0.25">
      <c r="A1375" s="823"/>
      <c r="B1375" s="823"/>
      <c r="C1375" s="157"/>
      <c r="D1375" s="158" t="s">
        <v>504</v>
      </c>
      <c r="E1375" s="158" t="s">
        <v>8</v>
      </c>
      <c r="F1375" s="158" t="s">
        <v>8</v>
      </c>
      <c r="G1375" s="158" t="s">
        <v>65</v>
      </c>
      <c r="H1375" s="156"/>
      <c r="I1375" s="156"/>
      <c r="J1375" s="159"/>
    </row>
    <row r="1376" spans="1:10" x14ac:dyDescent="0.25">
      <c r="A1376" s="825"/>
      <c r="B1376" s="824" t="s">
        <v>637</v>
      </c>
      <c r="C1376" s="160"/>
      <c r="D1376" s="161" t="s">
        <v>66</v>
      </c>
      <c r="E1376" s="161" t="s">
        <v>14</v>
      </c>
      <c r="F1376" s="161" t="s">
        <v>67</v>
      </c>
      <c r="G1376" s="161" t="s">
        <v>516</v>
      </c>
      <c r="H1376" s="159"/>
      <c r="I1376" s="159"/>
      <c r="J1376" s="159"/>
    </row>
    <row r="1377" spans="1:10" x14ac:dyDescent="0.25">
      <c r="A1377" s="825"/>
      <c r="B1377" s="824" t="s">
        <v>23</v>
      </c>
      <c r="C1377" s="160"/>
      <c r="D1377" s="161" t="s">
        <v>68</v>
      </c>
      <c r="E1377" s="161" t="s">
        <v>69</v>
      </c>
      <c r="F1377" s="161" t="s">
        <v>69</v>
      </c>
      <c r="G1377" s="161" t="s">
        <v>69</v>
      </c>
      <c r="H1377" s="159"/>
      <c r="I1377" s="159"/>
      <c r="J1377" s="159"/>
    </row>
    <row r="1378" spans="1:10" x14ac:dyDescent="0.25">
      <c r="A1378" s="825"/>
      <c r="B1378" s="825"/>
      <c r="C1378" s="154"/>
      <c r="D1378" s="161">
        <v>20</v>
      </c>
      <c r="E1378" s="161">
        <v>21</v>
      </c>
      <c r="F1378" s="161">
        <v>22</v>
      </c>
      <c r="G1378" s="161">
        <v>23</v>
      </c>
      <c r="H1378" s="159"/>
      <c r="I1378" s="159"/>
      <c r="J1378" s="159"/>
    </row>
    <row r="1379" spans="1:10" x14ac:dyDescent="0.25">
      <c r="A1379" s="806"/>
      <c r="B1379" s="806" t="s">
        <v>508</v>
      </c>
      <c r="C1379" s="593"/>
      <c r="D1379" s="606"/>
      <c r="E1379" s="606"/>
      <c r="F1379" s="606"/>
      <c r="G1379" s="606"/>
      <c r="H1379" s="156"/>
      <c r="I1379" s="156"/>
      <c r="J1379" s="159"/>
    </row>
    <row r="1380" spans="1:10" x14ac:dyDescent="0.25">
      <c r="A1380" s="807">
        <v>30</v>
      </c>
      <c r="B1380" s="808" t="s">
        <v>744</v>
      </c>
      <c r="C1380" s="558"/>
      <c r="D1380" s="763"/>
      <c r="E1380" s="763"/>
      <c r="F1380" s="763"/>
      <c r="G1380" s="763"/>
      <c r="H1380" s="156"/>
      <c r="I1380" s="156"/>
      <c r="J1380" s="159"/>
    </row>
    <row r="1381" spans="1:10" x14ac:dyDescent="0.25">
      <c r="A1381" s="807">
        <v>31</v>
      </c>
      <c r="B1381" s="807" t="s">
        <v>405</v>
      </c>
      <c r="C1381" s="553"/>
      <c r="D1381" s="763"/>
      <c r="E1381" s="763"/>
      <c r="F1381" s="763"/>
      <c r="G1381" s="763"/>
      <c r="H1381" s="156"/>
      <c r="I1381" s="156"/>
      <c r="J1381" s="159"/>
    </row>
    <row r="1382" spans="1:10" s="347" customFormat="1" x14ac:dyDescent="0.25">
      <c r="A1382" s="807"/>
      <c r="B1382" s="807" t="s">
        <v>406</v>
      </c>
      <c r="C1382" s="553"/>
      <c r="D1382" s="764"/>
      <c r="E1382" s="764"/>
      <c r="F1382" s="764"/>
      <c r="G1382" s="764"/>
      <c r="H1382" s="378"/>
      <c r="I1382" s="378"/>
      <c r="J1382" s="391"/>
    </row>
    <row r="1383" spans="1:10" s="347" customFormat="1" x14ac:dyDescent="0.25">
      <c r="A1383" s="807"/>
      <c r="B1383" s="807" t="s">
        <v>407</v>
      </c>
      <c r="C1383" s="553"/>
      <c r="D1383" s="764"/>
      <c r="E1383" s="764"/>
      <c r="F1383" s="764"/>
      <c r="G1383" s="764"/>
      <c r="H1383" s="378"/>
      <c r="I1383" s="378"/>
      <c r="J1383" s="391"/>
    </row>
    <row r="1384" spans="1:10" x14ac:dyDescent="0.25">
      <c r="A1384" s="807">
        <v>32</v>
      </c>
      <c r="B1384" s="807" t="s">
        <v>408</v>
      </c>
      <c r="C1384" s="553"/>
      <c r="D1384" s="763"/>
      <c r="E1384" s="763"/>
      <c r="F1384" s="763"/>
      <c r="G1384" s="763"/>
      <c r="H1384" s="156"/>
      <c r="I1384" s="156"/>
      <c r="J1384" s="159"/>
    </row>
    <row r="1385" spans="1:10" x14ac:dyDescent="0.25">
      <c r="A1385" s="807">
        <v>33</v>
      </c>
      <c r="B1385" s="807" t="s">
        <v>409</v>
      </c>
      <c r="C1385" s="553"/>
      <c r="D1385" s="763"/>
      <c r="E1385" s="763"/>
      <c r="F1385" s="763"/>
      <c r="G1385" s="763"/>
      <c r="H1385" s="156"/>
      <c r="I1385" s="156"/>
      <c r="J1385" s="159"/>
    </row>
    <row r="1386" spans="1:10" x14ac:dyDescent="0.25">
      <c r="A1386" s="807">
        <v>34</v>
      </c>
      <c r="B1386" s="807" t="s">
        <v>410</v>
      </c>
      <c r="C1386" s="553"/>
      <c r="D1386" s="763"/>
      <c r="E1386" s="763"/>
      <c r="F1386" s="763"/>
      <c r="G1386" s="763"/>
      <c r="H1386" s="156"/>
      <c r="I1386" s="156"/>
      <c r="J1386" s="159"/>
    </row>
    <row r="1387" spans="1:10" x14ac:dyDescent="0.25">
      <c r="A1387" s="807">
        <v>35</v>
      </c>
      <c r="B1387" s="809" t="s">
        <v>822</v>
      </c>
      <c r="C1387" s="705" t="str">
        <f>C$54</f>
        <v>(Specify here)</v>
      </c>
      <c r="D1387" s="763"/>
      <c r="E1387" s="763"/>
      <c r="F1387" s="763"/>
      <c r="G1387" s="763"/>
      <c r="H1387" s="156"/>
      <c r="I1387" s="156"/>
      <c r="J1387" s="159"/>
    </row>
    <row r="1388" spans="1:10" x14ac:dyDescent="0.25">
      <c r="A1388" s="810"/>
      <c r="B1388" s="806" t="s">
        <v>804</v>
      </c>
      <c r="C1388" s="593"/>
      <c r="D1388" s="752">
        <f>SUM(D1380:D1387)</f>
        <v>0</v>
      </c>
      <c r="E1388" s="752">
        <f>SUM(E1380:E1387)</f>
        <v>0</v>
      </c>
      <c r="F1388" s="752">
        <f>SUM(F1380:F1387)</f>
        <v>0</v>
      </c>
      <c r="G1388" s="752">
        <f>SUM(G1380:G1387)</f>
        <v>0</v>
      </c>
      <c r="H1388" s="156"/>
      <c r="I1388" s="156"/>
      <c r="J1388" s="159"/>
    </row>
    <row r="1389" spans="1:10" x14ac:dyDescent="0.25">
      <c r="A1389" s="811"/>
      <c r="B1389" s="812" t="s">
        <v>748</v>
      </c>
      <c r="C1389" s="596"/>
      <c r="D1389" s="752"/>
      <c r="E1389" s="752"/>
      <c r="F1389" s="752"/>
      <c r="G1389" s="752"/>
      <c r="H1389" s="156"/>
      <c r="I1389" s="156"/>
      <c r="J1389" s="159"/>
    </row>
    <row r="1390" spans="1:10" x14ac:dyDescent="0.25">
      <c r="A1390" s="813">
        <v>40</v>
      </c>
      <c r="B1390" s="802" t="s">
        <v>882</v>
      </c>
      <c r="C1390" s="546"/>
      <c r="D1390" s="763"/>
      <c r="E1390" s="763"/>
      <c r="F1390" s="763"/>
      <c r="G1390" s="763"/>
      <c r="H1390" s="156"/>
      <c r="I1390" s="156"/>
      <c r="J1390" s="159"/>
    </row>
    <row r="1391" spans="1:10" x14ac:dyDescent="0.25">
      <c r="A1391" s="813">
        <v>41</v>
      </c>
      <c r="B1391" s="802" t="s">
        <v>883</v>
      </c>
      <c r="C1391" s="546"/>
      <c r="D1391" s="763"/>
      <c r="E1391" s="763"/>
      <c r="F1391" s="763"/>
      <c r="G1391" s="763"/>
      <c r="H1391" s="156"/>
      <c r="I1391" s="156"/>
      <c r="J1391" s="159"/>
    </row>
    <row r="1392" spans="1:10" x14ac:dyDescent="0.25">
      <c r="A1392" s="457">
        <v>42</v>
      </c>
      <c r="B1392" s="457" t="s">
        <v>884</v>
      </c>
      <c r="C1392" s="705" t="str">
        <f>C$59</f>
        <v>(Specify here)</v>
      </c>
      <c r="D1392" s="1159"/>
      <c r="E1392" s="763"/>
      <c r="F1392" s="763"/>
      <c r="G1392" s="763"/>
      <c r="H1392" s="156"/>
      <c r="I1392" s="156"/>
      <c r="J1392" s="159"/>
    </row>
    <row r="1393" spans="1:10" x14ac:dyDescent="0.25">
      <c r="A1393" s="813">
        <v>43</v>
      </c>
      <c r="B1393" s="802" t="s">
        <v>416</v>
      </c>
      <c r="C1393" s="550"/>
      <c r="D1393" s="763"/>
      <c r="E1393" s="763"/>
      <c r="F1393" s="763"/>
      <c r="G1393" s="763"/>
      <c r="H1393" s="156"/>
      <c r="I1393" s="156"/>
      <c r="J1393" s="159"/>
    </row>
    <row r="1394" spans="1:10" x14ac:dyDescent="0.25">
      <c r="A1394" s="457">
        <v>44</v>
      </c>
      <c r="B1394" s="814" t="s">
        <v>885</v>
      </c>
      <c r="C1394" s="545"/>
      <c r="D1394" s="763"/>
      <c r="E1394" s="763"/>
      <c r="F1394" s="763"/>
      <c r="G1394" s="763"/>
      <c r="H1394" s="156"/>
      <c r="I1394" s="156"/>
      <c r="J1394" s="159"/>
    </row>
    <row r="1395" spans="1:10" x14ac:dyDescent="0.25">
      <c r="A1395" s="457"/>
      <c r="B1395" s="814" t="s">
        <v>778</v>
      </c>
      <c r="C1395" s="545"/>
      <c r="D1395" s="763"/>
      <c r="E1395" s="763"/>
      <c r="F1395" s="763"/>
      <c r="G1395" s="763"/>
      <c r="H1395" s="156"/>
      <c r="I1395" s="156"/>
      <c r="J1395" s="159"/>
    </row>
    <row r="1396" spans="1:10" x14ac:dyDescent="0.25">
      <c r="A1396" s="813">
        <v>45</v>
      </c>
      <c r="B1396" s="815" t="s">
        <v>886</v>
      </c>
      <c r="C1396" s="547"/>
      <c r="D1396" s="763"/>
      <c r="E1396" s="763"/>
      <c r="F1396" s="763"/>
      <c r="G1396" s="763"/>
      <c r="H1396" s="156"/>
      <c r="I1396" s="156"/>
      <c r="J1396" s="159"/>
    </row>
    <row r="1397" spans="1:10" x14ac:dyDescent="0.25">
      <c r="A1397" s="457">
        <v>46</v>
      </c>
      <c r="B1397" s="457" t="s">
        <v>417</v>
      </c>
      <c r="C1397" s="705" t="str">
        <f>'5'!C$71</f>
        <v>(Specify here)</v>
      </c>
      <c r="D1397" s="763"/>
      <c r="E1397" s="763"/>
      <c r="F1397" s="763"/>
      <c r="G1397" s="763"/>
      <c r="H1397" s="156"/>
      <c r="I1397" s="156"/>
      <c r="J1397" s="159"/>
    </row>
    <row r="1398" spans="1:10" x14ac:dyDescent="0.25">
      <c r="A1398" s="827" t="s">
        <v>419</v>
      </c>
      <c r="B1398" s="827"/>
      <c r="C1398" s="164"/>
      <c r="D1398" s="164"/>
      <c r="E1398" s="164"/>
      <c r="F1398" s="164"/>
      <c r="G1398" s="164"/>
      <c r="H1398" s="164"/>
      <c r="I1398" s="164"/>
      <c r="J1398" s="154"/>
    </row>
    <row r="1399" spans="1:10" x14ac:dyDescent="0.25">
      <c r="A1399" s="821" t="s">
        <v>900</v>
      </c>
      <c r="J1399" s="154"/>
    </row>
    <row r="1400" spans="1:10" x14ac:dyDescent="0.25">
      <c r="J1400" s="154"/>
    </row>
    <row r="1401" spans="1:10" x14ac:dyDescent="0.25">
      <c r="A1401" s="828" t="s">
        <v>422</v>
      </c>
      <c r="J1401" s="154"/>
    </row>
    <row r="1402" spans="1:10" ht="15.6" x14ac:dyDescent="0.3">
      <c r="A1402" s="819" t="s">
        <v>34</v>
      </c>
      <c r="B1402" s="820"/>
      <c r="C1402" s="620"/>
      <c r="D1402" s="621"/>
      <c r="E1402" s="620"/>
      <c r="F1402" s="620"/>
      <c r="G1402" s="620"/>
      <c r="H1402" s="620"/>
      <c r="I1402" s="618" t="s">
        <v>21</v>
      </c>
      <c r="J1402" s="154"/>
    </row>
    <row r="1403" spans="1:10" ht="15.6" x14ac:dyDescent="0.3">
      <c r="A1403" s="819"/>
      <c r="B1403" s="819"/>
      <c r="C1403" s="155"/>
      <c r="D1403" s="155"/>
      <c r="E1403" s="155"/>
      <c r="F1403" s="155"/>
      <c r="G1403" s="155"/>
      <c r="H1403" s="155"/>
      <c r="I1403" s="619" t="s">
        <v>71</v>
      </c>
      <c r="J1403" s="154"/>
    </row>
    <row r="1404" spans="1:10" x14ac:dyDescent="0.25">
      <c r="J1404" s="154"/>
    </row>
    <row r="1405" spans="1:10" x14ac:dyDescent="0.25">
      <c r="A1405" s="821" t="s">
        <v>363</v>
      </c>
      <c r="E1405" s="153" t="s">
        <v>451</v>
      </c>
      <c r="H1405" s="153" t="s">
        <v>365</v>
      </c>
      <c r="J1405" s="154"/>
    </row>
    <row r="1406" spans="1:10" x14ac:dyDescent="0.25">
      <c r="B1406" s="821" t="str">
        <f>'1_1A'!$B$7</f>
        <v>Enter Hospital Name Here</v>
      </c>
      <c r="F1406" s="153" t="str">
        <f>'1_1A'!$H$7</f>
        <v>Enter Provider Number Here</v>
      </c>
      <c r="I1406" s="323" t="str">
        <f>'1_1A'!$P$7</f>
        <v>Enter FYE Here</v>
      </c>
      <c r="J1406" s="154"/>
    </row>
    <row r="1407" spans="1:10" x14ac:dyDescent="0.25">
      <c r="A1407" s="823"/>
      <c r="B1407" s="823"/>
      <c r="C1407" s="157"/>
      <c r="D1407" s="158" t="s">
        <v>504</v>
      </c>
      <c r="E1407" s="158" t="s">
        <v>8</v>
      </c>
      <c r="F1407" s="158" t="s">
        <v>8</v>
      </c>
      <c r="G1407" s="158" t="s">
        <v>65</v>
      </c>
      <c r="H1407" s="156"/>
      <c r="I1407" s="156"/>
      <c r="J1407" s="159"/>
    </row>
    <row r="1408" spans="1:10" x14ac:dyDescent="0.25">
      <c r="A1408" s="825"/>
      <c r="B1408" s="824" t="s">
        <v>637</v>
      </c>
      <c r="C1408" s="160"/>
      <c r="D1408" s="161" t="s">
        <v>66</v>
      </c>
      <c r="E1408" s="161" t="s">
        <v>14</v>
      </c>
      <c r="F1408" s="161" t="s">
        <v>67</v>
      </c>
      <c r="G1408" s="161" t="s">
        <v>516</v>
      </c>
      <c r="H1408" s="159"/>
      <c r="I1408" s="159"/>
      <c r="J1408" s="159"/>
    </row>
    <row r="1409" spans="1:10" x14ac:dyDescent="0.25">
      <c r="A1409" s="825"/>
      <c r="B1409" s="824" t="s">
        <v>23</v>
      </c>
      <c r="C1409" s="160"/>
      <c r="D1409" s="161" t="s">
        <v>68</v>
      </c>
      <c r="E1409" s="161" t="s">
        <v>69</v>
      </c>
      <c r="F1409" s="161" t="s">
        <v>69</v>
      </c>
      <c r="G1409" s="161" t="s">
        <v>69</v>
      </c>
      <c r="H1409" s="159"/>
      <c r="I1409" s="159"/>
      <c r="J1409" s="159"/>
    </row>
    <row r="1410" spans="1:10" x14ac:dyDescent="0.25">
      <c r="A1410" s="825"/>
      <c r="B1410" s="825"/>
      <c r="C1410" s="154"/>
      <c r="D1410" s="161">
        <v>20</v>
      </c>
      <c r="E1410" s="161">
        <v>21</v>
      </c>
      <c r="F1410" s="161">
        <v>22</v>
      </c>
      <c r="G1410" s="161">
        <v>23</v>
      </c>
      <c r="H1410" s="159"/>
      <c r="I1410" s="159"/>
      <c r="J1410" s="159"/>
    </row>
    <row r="1411" spans="1:10" x14ac:dyDescent="0.25">
      <c r="A1411" s="800"/>
      <c r="B1411" s="801" t="s">
        <v>511</v>
      </c>
      <c r="C1411" s="587"/>
      <c r="D1411" s="606"/>
      <c r="E1411" s="606"/>
      <c r="F1411" s="606"/>
      <c r="G1411" s="606"/>
      <c r="H1411" s="156"/>
      <c r="I1411" s="156"/>
      <c r="J1411" s="159"/>
    </row>
    <row r="1412" spans="1:10" x14ac:dyDescent="0.25">
      <c r="A1412" s="457">
        <v>50</v>
      </c>
      <c r="B1412" s="815" t="s">
        <v>749</v>
      </c>
      <c r="C1412" s="547"/>
      <c r="D1412" s="763"/>
      <c r="E1412" s="763"/>
      <c r="F1412" s="763"/>
      <c r="G1412" s="763"/>
      <c r="H1412" s="156"/>
      <c r="I1412" s="156"/>
      <c r="J1412" s="159"/>
    </row>
    <row r="1413" spans="1:10" x14ac:dyDescent="0.25">
      <c r="A1413" s="457">
        <v>51</v>
      </c>
      <c r="B1413" s="815" t="s">
        <v>750</v>
      </c>
      <c r="C1413" s="547"/>
      <c r="D1413" s="763"/>
      <c r="E1413" s="763"/>
      <c r="F1413" s="763"/>
      <c r="G1413" s="763"/>
      <c r="H1413" s="156"/>
      <c r="I1413" s="156"/>
      <c r="J1413" s="159"/>
    </row>
    <row r="1414" spans="1:10" x14ac:dyDescent="0.25">
      <c r="A1414" s="813">
        <v>52</v>
      </c>
      <c r="B1414" s="457" t="s">
        <v>512</v>
      </c>
      <c r="C1414" s="548"/>
      <c r="D1414" s="763"/>
      <c r="E1414" s="763"/>
      <c r="F1414" s="763"/>
      <c r="G1414" s="763"/>
      <c r="H1414" s="156"/>
      <c r="I1414" s="156"/>
      <c r="J1414" s="159"/>
    </row>
    <row r="1415" spans="1:10" x14ac:dyDescent="0.25">
      <c r="A1415" s="457">
        <f>A1414+1</f>
        <v>53</v>
      </c>
      <c r="B1415" s="457" t="s">
        <v>513</v>
      </c>
      <c r="C1415" s="548"/>
      <c r="D1415" s="763"/>
      <c r="E1415" s="763"/>
      <c r="F1415" s="763"/>
      <c r="G1415" s="763"/>
      <c r="H1415" s="156"/>
      <c r="I1415" s="156"/>
      <c r="J1415" s="159"/>
    </row>
    <row r="1416" spans="1:10" x14ac:dyDescent="0.25">
      <c r="A1416" s="457">
        <f t="shared" ref="A1416:A1438" si="233">A1415+1</f>
        <v>54</v>
      </c>
      <c r="B1416" s="457" t="s">
        <v>514</v>
      </c>
      <c r="C1416" s="548"/>
      <c r="D1416" s="763"/>
      <c r="E1416" s="763"/>
      <c r="F1416" s="763"/>
      <c r="G1416" s="763"/>
      <c r="H1416" s="156"/>
      <c r="I1416" s="156"/>
      <c r="J1416" s="159"/>
    </row>
    <row r="1417" spans="1:10" x14ac:dyDescent="0.25">
      <c r="A1417" s="457">
        <f t="shared" si="233"/>
        <v>55</v>
      </c>
      <c r="B1417" s="457" t="s">
        <v>515</v>
      </c>
      <c r="C1417" s="548"/>
      <c r="D1417" s="763"/>
      <c r="E1417" s="763"/>
      <c r="F1417" s="763"/>
      <c r="G1417" s="763"/>
      <c r="H1417" s="156"/>
      <c r="I1417" s="156"/>
      <c r="J1417" s="159"/>
    </row>
    <row r="1418" spans="1:10" x14ac:dyDescent="0.25">
      <c r="A1418" s="457">
        <f t="shared" si="233"/>
        <v>56</v>
      </c>
      <c r="B1418" s="815" t="s">
        <v>751</v>
      </c>
      <c r="C1418" s="547"/>
      <c r="D1418" s="763"/>
      <c r="E1418" s="763"/>
      <c r="F1418" s="763"/>
      <c r="G1418" s="763"/>
      <c r="H1418" s="156"/>
      <c r="I1418" s="156"/>
      <c r="J1418" s="159"/>
    </row>
    <row r="1419" spans="1:10" x14ac:dyDescent="0.25">
      <c r="A1419" s="457">
        <f t="shared" si="233"/>
        <v>57</v>
      </c>
      <c r="B1419" s="815" t="s">
        <v>768</v>
      </c>
      <c r="C1419" s="547"/>
      <c r="D1419" s="763"/>
      <c r="E1419" s="763"/>
      <c r="F1419" s="763"/>
      <c r="G1419" s="763"/>
      <c r="H1419" s="156"/>
      <c r="I1419" s="156"/>
      <c r="J1419" s="159"/>
    </row>
    <row r="1420" spans="1:10" x14ac:dyDescent="0.25">
      <c r="A1420" s="457">
        <f t="shared" si="233"/>
        <v>58</v>
      </c>
      <c r="B1420" s="815" t="s">
        <v>752</v>
      </c>
      <c r="C1420" s="547"/>
      <c r="D1420" s="763"/>
      <c r="E1420" s="763"/>
      <c r="F1420" s="763"/>
      <c r="G1420" s="763"/>
      <c r="H1420" s="156"/>
      <c r="I1420" s="156"/>
      <c r="J1420" s="159"/>
    </row>
    <row r="1421" spans="1:10" x14ac:dyDescent="0.25">
      <c r="A1421" s="457">
        <f t="shared" si="233"/>
        <v>59</v>
      </c>
      <c r="B1421" s="815" t="s">
        <v>769</v>
      </c>
      <c r="C1421" s="547"/>
      <c r="D1421" s="763"/>
      <c r="E1421" s="763"/>
      <c r="F1421" s="763"/>
      <c r="G1421" s="763"/>
      <c r="H1421" s="156"/>
      <c r="I1421" s="156"/>
      <c r="J1421" s="159"/>
    </row>
    <row r="1422" spans="1:10" x14ac:dyDescent="0.25">
      <c r="A1422" s="457">
        <f t="shared" si="233"/>
        <v>60</v>
      </c>
      <c r="B1422" s="815" t="s">
        <v>516</v>
      </c>
      <c r="C1422" s="547"/>
      <c r="D1422" s="763"/>
      <c r="E1422" s="763"/>
      <c r="F1422" s="763"/>
      <c r="G1422" s="763"/>
      <c r="H1422" s="156"/>
      <c r="I1422" s="156"/>
      <c r="J1422" s="159"/>
    </row>
    <row r="1423" spans="1:10" x14ac:dyDescent="0.25">
      <c r="A1423" s="457">
        <f t="shared" si="233"/>
        <v>61</v>
      </c>
      <c r="B1423" s="457" t="s">
        <v>517</v>
      </c>
      <c r="C1423" s="548"/>
      <c r="D1423" s="763"/>
      <c r="E1423" s="763"/>
      <c r="F1423" s="763"/>
      <c r="G1423" s="763"/>
      <c r="H1423" s="156"/>
      <c r="I1423" s="156"/>
      <c r="J1423" s="159"/>
    </row>
    <row r="1424" spans="1:10" x14ac:dyDescent="0.25">
      <c r="A1424" s="457">
        <f t="shared" si="233"/>
        <v>62</v>
      </c>
      <c r="B1424" s="457" t="s">
        <v>518</v>
      </c>
      <c r="C1424" s="548"/>
      <c r="D1424" s="763"/>
      <c r="E1424" s="763"/>
      <c r="F1424" s="763"/>
      <c r="G1424" s="763"/>
      <c r="H1424" s="156"/>
      <c r="I1424" s="156"/>
      <c r="J1424" s="159"/>
    </row>
    <row r="1425" spans="1:10" x14ac:dyDescent="0.25">
      <c r="A1425" s="457">
        <f t="shared" si="233"/>
        <v>63</v>
      </c>
      <c r="B1425" s="815" t="s">
        <v>753</v>
      </c>
      <c r="C1425" s="547"/>
      <c r="D1425" s="763"/>
      <c r="E1425" s="763"/>
      <c r="F1425" s="763"/>
      <c r="G1425" s="763"/>
      <c r="H1425" s="156"/>
      <c r="I1425" s="156"/>
      <c r="J1425" s="159"/>
    </row>
    <row r="1426" spans="1:10" x14ac:dyDescent="0.25">
      <c r="A1426" s="457">
        <f t="shared" si="233"/>
        <v>64</v>
      </c>
      <c r="B1426" s="457" t="s">
        <v>519</v>
      </c>
      <c r="C1426" s="548"/>
      <c r="D1426" s="763"/>
      <c r="E1426" s="763"/>
      <c r="F1426" s="763"/>
      <c r="G1426" s="763"/>
      <c r="H1426" s="156"/>
      <c r="I1426" s="156"/>
      <c r="J1426" s="159"/>
    </row>
    <row r="1427" spans="1:10" x14ac:dyDescent="0.25">
      <c r="A1427" s="457">
        <f t="shared" si="233"/>
        <v>65</v>
      </c>
      <c r="B1427" s="457" t="s">
        <v>788</v>
      </c>
      <c r="C1427" s="548"/>
      <c r="D1427" s="763"/>
      <c r="E1427" s="763"/>
      <c r="F1427" s="763"/>
      <c r="G1427" s="763"/>
      <c r="H1427" s="156"/>
      <c r="I1427" s="156"/>
      <c r="J1427" s="159"/>
    </row>
    <row r="1428" spans="1:10" x14ac:dyDescent="0.25">
      <c r="A1428" s="457">
        <f t="shared" si="233"/>
        <v>66</v>
      </c>
      <c r="B1428" s="457" t="s">
        <v>520</v>
      </c>
      <c r="C1428" s="548"/>
      <c r="D1428" s="763"/>
      <c r="E1428" s="763"/>
      <c r="F1428" s="763"/>
      <c r="G1428" s="763"/>
      <c r="H1428" s="156"/>
      <c r="I1428" s="156"/>
      <c r="J1428" s="159"/>
    </row>
    <row r="1429" spans="1:10" x14ac:dyDescent="0.25">
      <c r="A1429" s="457">
        <f t="shared" si="233"/>
        <v>67</v>
      </c>
      <c r="B1429" s="457" t="s">
        <v>521</v>
      </c>
      <c r="C1429" s="548"/>
      <c r="D1429" s="763"/>
      <c r="E1429" s="763"/>
      <c r="F1429" s="763"/>
      <c r="G1429" s="763"/>
      <c r="H1429" s="156"/>
      <c r="I1429" s="156"/>
      <c r="J1429" s="159"/>
    </row>
    <row r="1430" spans="1:10" x14ac:dyDescent="0.25">
      <c r="A1430" s="457">
        <f t="shared" si="233"/>
        <v>68</v>
      </c>
      <c r="B1430" s="815" t="s">
        <v>754</v>
      </c>
      <c r="C1430" s="547"/>
      <c r="D1430" s="763"/>
      <c r="E1430" s="763"/>
      <c r="F1430" s="763"/>
      <c r="G1430" s="763"/>
      <c r="H1430" s="156"/>
      <c r="I1430" s="156"/>
      <c r="J1430" s="159"/>
    </row>
    <row r="1431" spans="1:10" x14ac:dyDescent="0.25">
      <c r="A1431" s="457">
        <f t="shared" si="233"/>
        <v>69</v>
      </c>
      <c r="B1431" s="457" t="s">
        <v>522</v>
      </c>
      <c r="C1431" s="548"/>
      <c r="D1431" s="763"/>
      <c r="E1431" s="763"/>
      <c r="F1431" s="763"/>
      <c r="G1431" s="763"/>
      <c r="H1431" s="156"/>
      <c r="I1431" s="156"/>
      <c r="J1431" s="159"/>
    </row>
    <row r="1432" spans="1:10" x14ac:dyDescent="0.25">
      <c r="A1432" s="457">
        <f t="shared" si="233"/>
        <v>70</v>
      </c>
      <c r="B1432" s="457" t="s">
        <v>523</v>
      </c>
      <c r="C1432" s="548"/>
      <c r="D1432" s="763"/>
      <c r="E1432" s="763"/>
      <c r="F1432" s="763"/>
      <c r="G1432" s="763"/>
      <c r="H1432" s="156"/>
      <c r="I1432" s="156"/>
      <c r="J1432" s="159"/>
    </row>
    <row r="1433" spans="1:10" x14ac:dyDescent="0.25">
      <c r="A1433" s="457">
        <f t="shared" si="233"/>
        <v>71</v>
      </c>
      <c r="B1433" s="457" t="s">
        <v>524</v>
      </c>
      <c r="C1433" s="548"/>
      <c r="D1433" s="763"/>
      <c r="E1433" s="763"/>
      <c r="F1433" s="763"/>
      <c r="G1433" s="763"/>
      <c r="H1433" s="156"/>
      <c r="I1433" s="156"/>
      <c r="J1433" s="159"/>
    </row>
    <row r="1434" spans="1:10" x14ac:dyDescent="0.25">
      <c r="A1434" s="457">
        <f t="shared" si="233"/>
        <v>72</v>
      </c>
      <c r="B1434" s="815" t="s">
        <v>755</v>
      </c>
      <c r="C1434" s="547"/>
      <c r="D1434" s="763"/>
      <c r="E1434" s="763"/>
      <c r="F1434" s="763"/>
      <c r="G1434" s="763"/>
      <c r="H1434" s="156"/>
      <c r="I1434" s="156"/>
      <c r="J1434" s="159"/>
    </row>
    <row r="1435" spans="1:10" x14ac:dyDescent="0.25">
      <c r="A1435" s="457">
        <f t="shared" si="233"/>
        <v>73</v>
      </c>
      <c r="B1435" s="457" t="s">
        <v>525</v>
      </c>
      <c r="C1435" s="548"/>
      <c r="D1435" s="763"/>
      <c r="E1435" s="763"/>
      <c r="F1435" s="763"/>
      <c r="G1435" s="763"/>
      <c r="H1435" s="156"/>
      <c r="I1435" s="156"/>
      <c r="J1435" s="159"/>
    </row>
    <row r="1436" spans="1:10" x14ac:dyDescent="0.25">
      <c r="A1436" s="457">
        <f t="shared" si="233"/>
        <v>74</v>
      </c>
      <c r="B1436" s="457" t="s">
        <v>469</v>
      </c>
      <c r="C1436" s="548"/>
      <c r="D1436" s="763"/>
      <c r="E1436" s="763"/>
      <c r="F1436" s="763"/>
      <c r="G1436" s="763"/>
      <c r="H1436" s="156"/>
      <c r="I1436" s="156"/>
      <c r="J1436" s="159"/>
    </row>
    <row r="1437" spans="1:10" x14ac:dyDescent="0.25">
      <c r="A1437" s="457">
        <f t="shared" si="233"/>
        <v>75</v>
      </c>
      <c r="B1437" s="457" t="s">
        <v>625</v>
      </c>
      <c r="C1437" s="548"/>
      <c r="D1437" s="763"/>
      <c r="E1437" s="763"/>
      <c r="F1437" s="763"/>
      <c r="G1437" s="763"/>
      <c r="H1437" s="156"/>
      <c r="I1437" s="156"/>
      <c r="J1437" s="159"/>
    </row>
    <row r="1438" spans="1:10" x14ac:dyDescent="0.25">
      <c r="A1438" s="457">
        <f t="shared" si="233"/>
        <v>76</v>
      </c>
      <c r="B1438" s="457" t="s">
        <v>812</v>
      </c>
      <c r="C1438" s="607"/>
      <c r="D1438" s="763"/>
      <c r="E1438" s="763"/>
      <c r="F1438" s="763"/>
      <c r="G1438" s="763"/>
      <c r="H1438" s="156"/>
      <c r="I1438" s="156"/>
      <c r="J1438" s="159"/>
    </row>
    <row r="1439" spans="1:10" x14ac:dyDescent="0.25">
      <c r="A1439" s="816" t="s">
        <v>367</v>
      </c>
      <c r="B1439" s="815" t="s">
        <v>807</v>
      </c>
      <c r="C1439" s="705" t="str">
        <f>C$106</f>
        <v>(Specify here)</v>
      </c>
      <c r="D1439" s="763"/>
      <c r="E1439" s="763"/>
      <c r="F1439" s="763"/>
      <c r="G1439" s="763"/>
      <c r="H1439" s="156"/>
      <c r="I1439" s="156"/>
      <c r="J1439" s="159"/>
    </row>
    <row r="1440" spans="1:10" x14ac:dyDescent="0.25">
      <c r="A1440" s="813"/>
      <c r="B1440" s="815" t="s">
        <v>808</v>
      </c>
      <c r="C1440" s="705" t="str">
        <f>C$107</f>
        <v>(Specify here)</v>
      </c>
      <c r="D1440" s="763"/>
      <c r="E1440" s="763"/>
      <c r="F1440" s="763"/>
      <c r="G1440" s="763"/>
      <c r="H1440" s="156"/>
      <c r="I1440" s="156"/>
      <c r="J1440" s="159"/>
    </row>
    <row r="1441" spans="1:10" x14ac:dyDescent="0.25">
      <c r="A1441" s="813"/>
      <c r="B1441" s="815" t="s">
        <v>809</v>
      </c>
      <c r="C1441" s="705" t="str">
        <f>C$108</f>
        <v>(Specify here)</v>
      </c>
      <c r="D1441" s="763"/>
      <c r="E1441" s="763"/>
      <c r="F1441" s="763"/>
      <c r="G1441" s="763"/>
      <c r="H1441" s="156"/>
      <c r="I1441" s="156"/>
      <c r="J1441" s="159"/>
    </row>
    <row r="1442" spans="1:10" x14ac:dyDescent="0.25">
      <c r="A1442" s="813"/>
      <c r="B1442" s="457" t="s">
        <v>810</v>
      </c>
      <c r="C1442" s="705" t="str">
        <f>C$109</f>
        <v>(Specify here)</v>
      </c>
      <c r="D1442" s="763"/>
      <c r="E1442" s="763"/>
      <c r="F1442" s="763"/>
      <c r="G1442" s="763"/>
      <c r="H1442" s="156"/>
      <c r="I1442" s="360"/>
      <c r="J1442" s="346"/>
    </row>
    <row r="1443" spans="1:10" x14ac:dyDescent="0.25">
      <c r="A1443" s="817"/>
      <c r="B1443" s="818" t="s">
        <v>811</v>
      </c>
      <c r="C1443" s="705" t="str">
        <f>C$110</f>
        <v>(Specify here)</v>
      </c>
      <c r="D1443" s="763"/>
      <c r="E1443" s="763"/>
      <c r="F1443" s="763"/>
      <c r="G1443" s="763"/>
      <c r="H1443" s="156"/>
      <c r="I1443" s="360"/>
      <c r="J1443" s="346"/>
    </row>
    <row r="1444" spans="1:10" x14ac:dyDescent="0.25">
      <c r="A1444" s="826" t="s">
        <v>422</v>
      </c>
      <c r="B1444" s="827"/>
      <c r="C1444" s="164"/>
      <c r="D1444" s="164"/>
      <c r="E1444" s="164"/>
      <c r="F1444" s="164"/>
      <c r="G1444" s="164"/>
      <c r="H1444" s="164"/>
      <c r="I1444" s="351"/>
      <c r="J1444" s="154"/>
    </row>
    <row r="1445" spans="1:10" ht="15.6" x14ac:dyDescent="0.3">
      <c r="A1445" s="819" t="s">
        <v>34</v>
      </c>
      <c r="B1445" s="820"/>
      <c r="C1445" s="620"/>
      <c r="D1445" s="621"/>
      <c r="E1445" s="620"/>
      <c r="F1445" s="620"/>
      <c r="G1445" s="620"/>
      <c r="H1445" s="620"/>
      <c r="I1445" s="618" t="s">
        <v>21</v>
      </c>
      <c r="J1445" s="154"/>
    </row>
    <row r="1446" spans="1:10" ht="15.6" x14ac:dyDescent="0.3">
      <c r="A1446" s="819"/>
      <c r="B1446" s="819"/>
      <c r="C1446" s="155"/>
      <c r="D1446" s="155"/>
      <c r="E1446" s="155"/>
      <c r="F1446" s="155"/>
      <c r="G1446" s="155"/>
      <c r="H1446" s="155"/>
      <c r="I1446" s="619" t="s">
        <v>72</v>
      </c>
      <c r="J1446" s="154"/>
    </row>
    <row r="1447" spans="1:10" x14ac:dyDescent="0.25">
      <c r="J1447" s="154"/>
    </row>
    <row r="1448" spans="1:10" x14ac:dyDescent="0.25">
      <c r="A1448" s="821" t="s">
        <v>363</v>
      </c>
      <c r="E1448" s="153" t="s">
        <v>451</v>
      </c>
      <c r="H1448" s="153" t="s">
        <v>365</v>
      </c>
      <c r="J1448" s="154"/>
    </row>
    <row r="1449" spans="1:10" x14ac:dyDescent="0.25">
      <c r="B1449" s="821" t="str">
        <f>'1_1A'!$B$7</f>
        <v>Enter Hospital Name Here</v>
      </c>
      <c r="F1449" s="153" t="str">
        <f>'1_1A'!$H$7</f>
        <v>Enter Provider Number Here</v>
      </c>
      <c r="I1449" s="323" t="str">
        <f>'1_1A'!$P$7</f>
        <v>Enter FYE Here</v>
      </c>
      <c r="J1449" s="154"/>
    </row>
    <row r="1450" spans="1:10" x14ac:dyDescent="0.25">
      <c r="I1450" s="165" t="s">
        <v>367</v>
      </c>
      <c r="J1450" s="154"/>
    </row>
    <row r="1451" spans="1:10" x14ac:dyDescent="0.25">
      <c r="A1451" s="823"/>
      <c r="B1451" s="823"/>
      <c r="C1451" s="157"/>
      <c r="D1451" s="158" t="s">
        <v>504</v>
      </c>
      <c r="E1451" s="158" t="s">
        <v>8</v>
      </c>
      <c r="F1451" s="158" t="s">
        <v>8</v>
      </c>
      <c r="G1451" s="158" t="s">
        <v>65</v>
      </c>
      <c r="H1451" s="156"/>
      <c r="I1451" s="156"/>
      <c r="J1451" s="159"/>
    </row>
    <row r="1452" spans="1:10" x14ac:dyDescent="0.25">
      <c r="A1452" s="825"/>
      <c r="B1452" s="824" t="s">
        <v>637</v>
      </c>
      <c r="C1452" s="160"/>
      <c r="D1452" s="161" t="s">
        <v>66</v>
      </c>
      <c r="E1452" s="161" t="s">
        <v>14</v>
      </c>
      <c r="F1452" s="161" t="s">
        <v>67</v>
      </c>
      <c r="G1452" s="161" t="s">
        <v>516</v>
      </c>
      <c r="H1452" s="159"/>
      <c r="I1452" s="159"/>
      <c r="J1452" s="159"/>
    </row>
    <row r="1453" spans="1:10" x14ac:dyDescent="0.25">
      <c r="A1453" s="825"/>
      <c r="B1453" s="824" t="s">
        <v>23</v>
      </c>
      <c r="C1453" s="160"/>
      <c r="D1453" s="161" t="s">
        <v>68</v>
      </c>
      <c r="E1453" s="161" t="s">
        <v>69</v>
      </c>
      <c r="F1453" s="161" t="s">
        <v>69</v>
      </c>
      <c r="G1453" s="161" t="s">
        <v>69</v>
      </c>
      <c r="H1453" s="159"/>
      <c r="I1453" s="159"/>
      <c r="J1453" s="159"/>
    </row>
    <row r="1454" spans="1:10" x14ac:dyDescent="0.25">
      <c r="A1454" s="825"/>
      <c r="B1454" s="825"/>
      <c r="C1454" s="154"/>
      <c r="D1454" s="161">
        <v>20</v>
      </c>
      <c r="E1454" s="161">
        <v>21</v>
      </c>
      <c r="F1454" s="161">
        <v>22</v>
      </c>
      <c r="G1454" s="161">
        <v>23</v>
      </c>
      <c r="H1454" s="159"/>
      <c r="I1454" s="159"/>
      <c r="J1454" s="159"/>
    </row>
    <row r="1455" spans="1:10" x14ac:dyDescent="0.25">
      <c r="A1455" s="800"/>
      <c r="B1455" s="801" t="s">
        <v>528</v>
      </c>
      <c r="C1455" s="587"/>
      <c r="D1455" s="606"/>
      <c r="E1455" s="606"/>
      <c r="F1455" s="606"/>
      <c r="G1455" s="606"/>
      <c r="H1455" s="156"/>
      <c r="I1455" s="156"/>
      <c r="J1455" s="159"/>
    </row>
    <row r="1456" spans="1:10" x14ac:dyDescent="0.25">
      <c r="A1456" s="457">
        <v>88</v>
      </c>
      <c r="B1456" s="87" t="s">
        <v>864</v>
      </c>
      <c r="C1456" s="705" t="str">
        <f>C$124</f>
        <v>(Specify here)</v>
      </c>
      <c r="D1456" s="763"/>
      <c r="E1456" s="763"/>
      <c r="F1456" s="763"/>
      <c r="G1456" s="763"/>
      <c r="H1456" s="156"/>
      <c r="I1456" s="156"/>
      <c r="J1456" s="159"/>
    </row>
    <row r="1457" spans="1:10" x14ac:dyDescent="0.25">
      <c r="A1457" s="457">
        <f>A1456+1</f>
        <v>89</v>
      </c>
      <c r="B1457" s="858" t="s">
        <v>757</v>
      </c>
      <c r="C1457" s="705" t="str">
        <f>C$125</f>
        <v>(Specify here)</v>
      </c>
      <c r="D1457" s="763"/>
      <c r="E1457" s="763"/>
      <c r="F1457" s="763"/>
      <c r="G1457" s="763"/>
      <c r="H1457" s="156"/>
      <c r="I1457" s="156"/>
      <c r="J1457" s="159"/>
    </row>
    <row r="1458" spans="1:10" x14ac:dyDescent="0.25">
      <c r="A1458" s="457">
        <f>A1457+1</f>
        <v>90</v>
      </c>
      <c r="B1458" s="87" t="s">
        <v>529</v>
      </c>
      <c r="C1458" s="705" t="str">
        <f>C$126</f>
        <v>(Specify here)</v>
      </c>
      <c r="D1458" s="763"/>
      <c r="E1458" s="763"/>
      <c r="F1458" s="763"/>
      <c r="G1458" s="763"/>
      <c r="H1458" s="156"/>
      <c r="I1458" s="156"/>
      <c r="J1458" s="159"/>
    </row>
    <row r="1459" spans="1:10" x14ac:dyDescent="0.25">
      <c r="A1459" s="457">
        <f>A1458+1</f>
        <v>91</v>
      </c>
      <c r="B1459" s="457" t="s">
        <v>530</v>
      </c>
      <c r="C1459" s="548"/>
      <c r="D1459" s="763"/>
      <c r="E1459" s="763"/>
      <c r="F1459" s="763"/>
      <c r="G1459" s="763"/>
      <c r="H1459" s="156"/>
      <c r="I1459" s="156"/>
      <c r="J1459" s="159"/>
    </row>
    <row r="1460" spans="1:10" x14ac:dyDescent="0.25">
      <c r="A1460" s="457">
        <f>A1459+1</f>
        <v>92</v>
      </c>
      <c r="B1460" s="457" t="s">
        <v>471</v>
      </c>
      <c r="C1460" s="563"/>
      <c r="D1460" s="763"/>
      <c r="E1460" s="763"/>
      <c r="F1460" s="763"/>
      <c r="G1460" s="763"/>
      <c r="H1460" s="156"/>
      <c r="I1460" s="156"/>
      <c r="J1460" s="159"/>
    </row>
    <row r="1461" spans="1:10" x14ac:dyDescent="0.25">
      <c r="A1461" s="457">
        <f>A1460+1</f>
        <v>93</v>
      </c>
      <c r="B1461" s="815" t="s">
        <v>813</v>
      </c>
      <c r="C1461" s="705" t="str">
        <f>C$129</f>
        <v>(Specify here)</v>
      </c>
      <c r="D1461" s="763"/>
      <c r="E1461" s="763"/>
      <c r="F1461" s="763"/>
      <c r="G1461" s="763"/>
      <c r="H1461" s="156"/>
      <c r="I1461" s="156"/>
      <c r="J1461" s="159"/>
    </row>
    <row r="1462" spans="1:10" x14ac:dyDescent="0.25">
      <c r="A1462" s="816" t="s">
        <v>367</v>
      </c>
      <c r="B1462" s="815" t="s">
        <v>814</v>
      </c>
      <c r="C1462" s="705" t="str">
        <f>C$130</f>
        <v>(Specify here)</v>
      </c>
      <c r="D1462" s="763"/>
      <c r="E1462" s="763"/>
      <c r="F1462" s="763"/>
      <c r="G1462" s="763"/>
      <c r="H1462" s="156"/>
      <c r="I1462" s="156"/>
      <c r="J1462" s="159"/>
    </row>
    <row r="1463" spans="1:10" x14ac:dyDescent="0.25">
      <c r="A1463" s="816" t="s">
        <v>367</v>
      </c>
      <c r="B1463" s="815" t="s">
        <v>815</v>
      </c>
      <c r="C1463" s="705" t="str">
        <f>C$131</f>
        <v>(Specify here)</v>
      </c>
      <c r="D1463" s="763"/>
      <c r="E1463" s="763"/>
      <c r="F1463" s="763"/>
      <c r="G1463" s="763"/>
      <c r="H1463" s="156"/>
      <c r="I1463" s="156"/>
      <c r="J1463" s="159"/>
    </row>
    <row r="1464" spans="1:10" x14ac:dyDescent="0.25">
      <c r="A1464" s="816"/>
      <c r="B1464" s="457" t="s">
        <v>825</v>
      </c>
      <c r="C1464" s="705" t="str">
        <f>C$132</f>
        <v>(Specify here)</v>
      </c>
      <c r="D1464" s="763"/>
      <c r="E1464" s="763"/>
      <c r="F1464" s="763"/>
      <c r="G1464" s="763"/>
      <c r="H1464" s="156"/>
      <c r="I1464" s="156"/>
      <c r="J1464" s="159"/>
    </row>
    <row r="1465" spans="1:10" x14ac:dyDescent="0.25">
      <c r="A1465" s="816"/>
      <c r="B1465" s="457" t="s">
        <v>826</v>
      </c>
      <c r="C1465" s="705" t="str">
        <f>C$133</f>
        <v>(Specify here)</v>
      </c>
      <c r="D1465" s="763"/>
      <c r="E1465" s="763"/>
      <c r="F1465" s="763"/>
      <c r="G1465" s="763"/>
      <c r="H1465" s="156"/>
      <c r="I1465" s="156"/>
      <c r="J1465" s="159"/>
    </row>
    <row r="1466" spans="1:10" x14ac:dyDescent="0.25">
      <c r="A1466" s="800"/>
      <c r="B1466" s="801" t="s">
        <v>531</v>
      </c>
      <c r="C1466" s="591"/>
      <c r="D1466" s="767"/>
      <c r="E1466" s="767"/>
      <c r="F1466" s="767"/>
      <c r="G1466" s="767"/>
      <c r="H1466" s="156"/>
      <c r="I1466" s="156"/>
      <c r="J1466" s="159"/>
    </row>
    <row r="1467" spans="1:10" x14ac:dyDescent="0.25">
      <c r="A1467" s="457">
        <v>94</v>
      </c>
      <c r="B1467" s="457" t="s">
        <v>627</v>
      </c>
      <c r="C1467" s="548"/>
      <c r="D1467" s="763"/>
      <c r="E1467" s="763"/>
      <c r="F1467" s="763"/>
      <c r="G1467" s="763"/>
      <c r="H1467" s="156"/>
      <c r="I1467" s="156"/>
      <c r="J1467" s="159"/>
    </row>
    <row r="1468" spans="1:10" x14ac:dyDescent="0.25">
      <c r="A1468" s="457">
        <f>A1467+1</f>
        <v>95</v>
      </c>
      <c r="B1468" s="457" t="s">
        <v>532</v>
      </c>
      <c r="C1468" s="548"/>
      <c r="D1468" s="763"/>
      <c r="E1468" s="763"/>
      <c r="F1468" s="763"/>
      <c r="G1468" s="763"/>
      <c r="H1468" s="156"/>
      <c r="I1468" s="156"/>
      <c r="J1468" s="159"/>
    </row>
    <row r="1469" spans="1:10" x14ac:dyDescent="0.25">
      <c r="A1469" s="457">
        <f t="shared" ref="A1469:A1474" si="234">A1468+1</f>
        <v>96</v>
      </c>
      <c r="B1469" s="457" t="s">
        <v>533</v>
      </c>
      <c r="C1469" s="548"/>
      <c r="D1469" s="763"/>
      <c r="E1469" s="763"/>
      <c r="F1469" s="763"/>
      <c r="G1469" s="763"/>
      <c r="H1469" s="156"/>
      <c r="I1469" s="156"/>
      <c r="J1469" s="159"/>
    </row>
    <row r="1470" spans="1:10" x14ac:dyDescent="0.25">
      <c r="A1470" s="457">
        <f t="shared" si="234"/>
        <v>97</v>
      </c>
      <c r="B1470" s="457" t="s">
        <v>534</v>
      </c>
      <c r="C1470" s="563"/>
      <c r="D1470" s="763"/>
      <c r="E1470" s="763"/>
      <c r="F1470" s="763"/>
      <c r="G1470" s="763"/>
      <c r="H1470" s="156"/>
      <c r="I1470" s="156"/>
      <c r="J1470" s="159"/>
    </row>
    <row r="1471" spans="1:10" x14ac:dyDescent="0.25">
      <c r="A1471" s="457">
        <f t="shared" si="234"/>
        <v>98</v>
      </c>
      <c r="B1471" s="457" t="s">
        <v>816</v>
      </c>
      <c r="C1471" s="705" t="str">
        <f>C$139</f>
        <v>(Specify here)</v>
      </c>
      <c r="D1471" s="763"/>
      <c r="E1471" s="763"/>
      <c r="F1471" s="763"/>
      <c r="G1471" s="763"/>
      <c r="H1471" s="156"/>
      <c r="I1471" s="156"/>
      <c r="J1471" s="159"/>
    </row>
    <row r="1472" spans="1:10" x14ac:dyDescent="0.25">
      <c r="A1472" s="457">
        <f t="shared" si="234"/>
        <v>99</v>
      </c>
      <c r="B1472" s="457" t="s">
        <v>817</v>
      </c>
      <c r="C1472" s="705" t="str">
        <f>C$140</f>
        <v>(Specify here)</v>
      </c>
      <c r="D1472" s="763"/>
      <c r="E1472" s="763"/>
      <c r="F1472" s="763"/>
      <c r="G1472" s="763"/>
      <c r="H1472" s="156"/>
      <c r="I1472" s="156"/>
      <c r="J1472" s="159"/>
    </row>
    <row r="1473" spans="1:10" x14ac:dyDescent="0.25">
      <c r="A1473" s="457">
        <f t="shared" si="234"/>
        <v>100</v>
      </c>
      <c r="B1473" s="457" t="s">
        <v>821</v>
      </c>
      <c r="C1473" s="564"/>
      <c r="D1473" s="763"/>
      <c r="E1473" s="763"/>
      <c r="F1473" s="763"/>
      <c r="G1473" s="763"/>
      <c r="H1473" s="156"/>
      <c r="I1473" s="156"/>
      <c r="J1473" s="159"/>
    </row>
    <row r="1474" spans="1:10" x14ac:dyDescent="0.25">
      <c r="A1474" s="457">
        <f t="shared" si="234"/>
        <v>101</v>
      </c>
      <c r="B1474" s="815" t="s">
        <v>758</v>
      </c>
      <c r="C1474" s="547"/>
      <c r="D1474" s="763"/>
      <c r="E1474" s="763"/>
      <c r="F1474" s="763"/>
      <c r="G1474" s="763"/>
      <c r="H1474" s="156"/>
      <c r="I1474" s="156"/>
      <c r="J1474" s="159"/>
    </row>
    <row r="1475" spans="1:10" x14ac:dyDescent="0.25">
      <c r="A1475" s="806"/>
      <c r="B1475" s="806" t="s">
        <v>823</v>
      </c>
      <c r="C1475" s="590"/>
      <c r="D1475" s="752">
        <f>SUM(D1365:D1367)+SUM(D1388)+SUM(D1390:D1397)+SUM(D1412:D1443)+SUM(D1456:D1474)</f>
        <v>0</v>
      </c>
      <c r="E1475" s="752">
        <f>SUM(E1366:E1367)+SUM(E1388)+SUM(E1390:E1397)+SUM(E1412:E1443)+SUM(E1456:E1474)</f>
        <v>0</v>
      </c>
      <c r="F1475" s="752">
        <f>SUM(F1367)+SUM(F1388)+SUM(F1390:F1397)+SUM(F1412:F1443)+SUM(F1456:F1474)</f>
        <v>0</v>
      </c>
      <c r="G1475" s="752">
        <f>SUM(G1388)+SUM(G1390:G1397)+SUM(G1412:G1443)+SUM(G1456:G1474)</f>
        <v>0</v>
      </c>
      <c r="H1475" s="156"/>
      <c r="I1475" s="156"/>
      <c r="J1475" s="159"/>
    </row>
    <row r="1476" spans="1:10" x14ac:dyDescent="0.25">
      <c r="A1476" s="826"/>
      <c r="B1476" s="826"/>
      <c r="C1476" s="163"/>
      <c r="D1476" s="168"/>
      <c r="E1476" s="168"/>
      <c r="F1476" s="168"/>
      <c r="G1476" s="168"/>
      <c r="H1476" s="164"/>
      <c r="I1476" s="164"/>
      <c r="J1476" s="154"/>
    </row>
    <row r="1477" spans="1:10" x14ac:dyDescent="0.25">
      <c r="J1477" s="154"/>
    </row>
    <row r="1478" spans="1:10" x14ac:dyDescent="0.25">
      <c r="J1478" s="154"/>
    </row>
    <row r="1479" spans="1:10" x14ac:dyDescent="0.25">
      <c r="A1479" s="828" t="s">
        <v>422</v>
      </c>
      <c r="J1479" s="154"/>
    </row>
    <row r="1480" spans="1:10" ht="15.6" x14ac:dyDescent="0.3">
      <c r="A1480" s="819" t="s">
        <v>34</v>
      </c>
      <c r="B1480" s="820"/>
      <c r="C1480" s="620"/>
      <c r="D1480" s="621"/>
      <c r="E1480" s="620"/>
      <c r="F1480" s="620"/>
      <c r="G1480" s="620"/>
      <c r="H1480" s="620"/>
      <c r="I1480" s="618" t="s">
        <v>21</v>
      </c>
      <c r="J1480" s="154"/>
    </row>
    <row r="1481" spans="1:10" ht="15.6" x14ac:dyDescent="0.3">
      <c r="A1481" s="819"/>
      <c r="B1481" s="819"/>
      <c r="C1481" s="155"/>
      <c r="D1481" s="155"/>
      <c r="E1481" s="155"/>
      <c r="F1481" s="155"/>
      <c r="G1481" s="155"/>
      <c r="H1481" s="155"/>
      <c r="I1481" s="619" t="s">
        <v>73</v>
      </c>
      <c r="J1481" s="154"/>
    </row>
    <row r="1482" spans="1:10" x14ac:dyDescent="0.25">
      <c r="J1482" s="154"/>
    </row>
    <row r="1483" spans="1:10" x14ac:dyDescent="0.25">
      <c r="A1483" s="821" t="s">
        <v>363</v>
      </c>
      <c r="E1483" s="153" t="s">
        <v>451</v>
      </c>
      <c r="H1483" s="153" t="s">
        <v>365</v>
      </c>
      <c r="J1483" s="154"/>
    </row>
    <row r="1484" spans="1:10" x14ac:dyDescent="0.25">
      <c r="B1484" s="821" t="str">
        <f>'1_1A'!$B$7</f>
        <v>Enter Hospital Name Here</v>
      </c>
      <c r="F1484" s="153" t="str">
        <f>'1_1A'!$H$7</f>
        <v>Enter Provider Number Here</v>
      </c>
      <c r="I1484" s="323" t="str">
        <f>'1_1A'!$P$7</f>
        <v>Enter FYE Here</v>
      </c>
      <c r="J1484" s="154"/>
    </row>
    <row r="1485" spans="1:10" x14ac:dyDescent="0.25">
      <c r="J1485" s="154"/>
    </row>
    <row r="1486" spans="1:10" x14ac:dyDescent="0.25">
      <c r="A1486" s="823"/>
      <c r="B1486" s="823"/>
      <c r="C1486" s="157"/>
      <c r="D1486" s="158" t="s">
        <v>504</v>
      </c>
      <c r="E1486" s="158" t="s">
        <v>8</v>
      </c>
      <c r="F1486" s="158" t="s">
        <v>8</v>
      </c>
      <c r="G1486" s="158" t="s">
        <v>65</v>
      </c>
      <c r="H1486" s="156"/>
      <c r="I1486" s="156"/>
      <c r="J1486" s="159"/>
    </row>
    <row r="1487" spans="1:10" x14ac:dyDescent="0.25">
      <c r="A1487" s="825"/>
      <c r="B1487" s="824" t="s">
        <v>637</v>
      </c>
      <c r="C1487" s="160"/>
      <c r="D1487" s="161" t="s">
        <v>66</v>
      </c>
      <c r="E1487" s="161" t="s">
        <v>14</v>
      </c>
      <c r="F1487" s="161" t="s">
        <v>67</v>
      </c>
      <c r="G1487" s="161" t="s">
        <v>516</v>
      </c>
      <c r="H1487" s="159"/>
      <c r="I1487" s="159"/>
      <c r="J1487" s="159"/>
    </row>
    <row r="1488" spans="1:10" x14ac:dyDescent="0.25">
      <c r="A1488" s="825"/>
      <c r="B1488" s="824" t="s">
        <v>23</v>
      </c>
      <c r="C1488" s="160"/>
      <c r="D1488" s="161" t="s">
        <v>68</v>
      </c>
      <c r="E1488" s="161" t="s">
        <v>69</v>
      </c>
      <c r="F1488" s="161" t="s">
        <v>69</v>
      </c>
      <c r="G1488" s="161" t="s">
        <v>69</v>
      </c>
      <c r="H1488" s="159"/>
      <c r="I1488" s="159"/>
      <c r="J1488" s="159"/>
    </row>
    <row r="1489" spans="1:10" x14ac:dyDescent="0.25">
      <c r="A1489" s="825"/>
      <c r="B1489" s="825"/>
      <c r="C1489" s="154"/>
      <c r="D1489" s="161">
        <v>20</v>
      </c>
      <c r="E1489" s="161">
        <v>21</v>
      </c>
      <c r="F1489" s="161">
        <v>22</v>
      </c>
      <c r="G1489" s="161">
        <v>23</v>
      </c>
      <c r="H1489" s="159"/>
      <c r="I1489" s="159"/>
      <c r="J1489" s="159"/>
    </row>
    <row r="1490" spans="1:10" x14ac:dyDescent="0.25">
      <c r="A1490" s="806"/>
      <c r="B1490" s="806" t="s">
        <v>536</v>
      </c>
      <c r="C1490" s="593"/>
      <c r="D1490" s="603"/>
      <c r="E1490" s="603"/>
      <c r="F1490" s="603"/>
      <c r="G1490" s="603"/>
      <c r="H1490" s="156"/>
      <c r="I1490" s="156"/>
      <c r="J1490" s="159"/>
    </row>
    <row r="1491" spans="1:10" x14ac:dyDescent="0.25">
      <c r="A1491" s="457">
        <v>105</v>
      </c>
      <c r="B1491" s="457" t="s">
        <v>537</v>
      </c>
      <c r="C1491" s="548"/>
      <c r="D1491" s="763"/>
      <c r="E1491" s="763"/>
      <c r="F1491" s="763"/>
      <c r="G1491" s="763"/>
      <c r="H1491" s="156"/>
      <c r="I1491" s="156"/>
      <c r="J1491" s="159"/>
    </row>
    <row r="1492" spans="1:10" x14ac:dyDescent="0.25">
      <c r="A1492" s="457">
        <f t="shared" ref="A1492:A1503" si="235">A1491+1</f>
        <v>106</v>
      </c>
      <c r="B1492" s="457" t="s">
        <v>539</v>
      </c>
      <c r="C1492" s="548"/>
      <c r="D1492" s="763"/>
      <c r="E1492" s="763"/>
      <c r="F1492" s="763"/>
      <c r="G1492" s="763"/>
      <c r="H1492" s="156"/>
      <c r="I1492" s="156"/>
      <c r="J1492" s="159"/>
    </row>
    <row r="1493" spans="1:10" x14ac:dyDescent="0.25">
      <c r="A1493" s="457">
        <f t="shared" si="235"/>
        <v>107</v>
      </c>
      <c r="B1493" s="457" t="s">
        <v>538</v>
      </c>
      <c r="C1493" s="548"/>
      <c r="D1493" s="763"/>
      <c r="E1493" s="763"/>
      <c r="F1493" s="763"/>
      <c r="G1493" s="763"/>
      <c r="H1493" s="156"/>
      <c r="I1493" s="156"/>
      <c r="J1493" s="159"/>
    </row>
    <row r="1494" spans="1:10" x14ac:dyDescent="0.25">
      <c r="A1494" s="457">
        <f t="shared" si="235"/>
        <v>108</v>
      </c>
      <c r="B1494" s="815" t="s">
        <v>759</v>
      </c>
      <c r="C1494" s="547"/>
      <c r="D1494" s="763"/>
      <c r="E1494" s="763"/>
      <c r="F1494" s="763"/>
      <c r="G1494" s="763"/>
      <c r="H1494" s="156"/>
      <c r="I1494" s="156"/>
      <c r="J1494" s="159"/>
    </row>
    <row r="1495" spans="1:10" x14ac:dyDescent="0.25">
      <c r="A1495" s="457">
        <f t="shared" si="235"/>
        <v>109</v>
      </c>
      <c r="B1495" s="815" t="s">
        <v>760</v>
      </c>
      <c r="C1495" s="547"/>
      <c r="D1495" s="763"/>
      <c r="E1495" s="763"/>
      <c r="F1495" s="763"/>
      <c r="G1495" s="763"/>
      <c r="H1495" s="156"/>
      <c r="I1495" s="156"/>
      <c r="J1495" s="159"/>
    </row>
    <row r="1496" spans="1:10" x14ac:dyDescent="0.25">
      <c r="A1496" s="457">
        <f t="shared" si="235"/>
        <v>110</v>
      </c>
      <c r="B1496" s="815" t="s">
        <v>761</v>
      </c>
      <c r="C1496" s="547"/>
      <c r="D1496" s="763"/>
      <c r="E1496" s="763"/>
      <c r="F1496" s="763"/>
      <c r="G1496" s="763"/>
      <c r="H1496" s="156"/>
      <c r="I1496" s="156"/>
      <c r="J1496" s="159"/>
    </row>
    <row r="1497" spans="1:10" x14ac:dyDescent="0.25">
      <c r="A1497" s="457">
        <f t="shared" si="235"/>
        <v>111</v>
      </c>
      <c r="B1497" s="815" t="s">
        <v>762</v>
      </c>
      <c r="C1497" s="547"/>
      <c r="D1497" s="763"/>
      <c r="E1497" s="763"/>
      <c r="F1497" s="763"/>
      <c r="G1497" s="763"/>
      <c r="H1497" s="156"/>
      <c r="I1497" s="156"/>
      <c r="J1497" s="159"/>
    </row>
    <row r="1498" spans="1:10" x14ac:dyDescent="0.25">
      <c r="A1498" s="457">
        <f t="shared" si="235"/>
        <v>112</v>
      </c>
      <c r="B1498" s="457" t="s">
        <v>824</v>
      </c>
      <c r="C1498" s="705" t="str">
        <f>C$166</f>
        <v>(Specify here)</v>
      </c>
      <c r="D1498" s="763"/>
      <c r="E1498" s="763"/>
      <c r="F1498" s="763"/>
      <c r="G1498" s="763"/>
      <c r="H1498" s="156"/>
      <c r="I1498" s="156"/>
      <c r="J1498" s="159"/>
    </row>
    <row r="1499" spans="1:10" x14ac:dyDescent="0.25">
      <c r="A1499" s="457">
        <f t="shared" si="235"/>
        <v>113</v>
      </c>
      <c r="B1499" s="457" t="s">
        <v>540</v>
      </c>
      <c r="C1499" s="548"/>
      <c r="D1499" s="763"/>
      <c r="E1499" s="763"/>
      <c r="F1499" s="763"/>
      <c r="G1499" s="763"/>
      <c r="H1499" s="156"/>
      <c r="I1499" s="156"/>
      <c r="J1499" s="159"/>
    </row>
    <row r="1500" spans="1:10" x14ac:dyDescent="0.25">
      <c r="A1500" s="457">
        <f t="shared" si="235"/>
        <v>114</v>
      </c>
      <c r="B1500" s="457" t="s">
        <v>629</v>
      </c>
      <c r="C1500" s="548"/>
      <c r="D1500" s="763"/>
      <c r="E1500" s="763"/>
      <c r="F1500" s="763"/>
      <c r="G1500" s="763"/>
      <c r="H1500" s="156"/>
      <c r="I1500" s="156"/>
      <c r="J1500" s="159"/>
    </row>
    <row r="1501" spans="1:10" x14ac:dyDescent="0.25">
      <c r="A1501" s="457">
        <f t="shared" si="235"/>
        <v>115</v>
      </c>
      <c r="B1501" s="457" t="s">
        <v>974</v>
      </c>
      <c r="C1501" s="547"/>
      <c r="D1501" s="763"/>
      <c r="E1501" s="763"/>
      <c r="F1501" s="763"/>
      <c r="G1501" s="763"/>
      <c r="H1501" s="156"/>
      <c r="I1501" s="156"/>
      <c r="J1501" s="159"/>
    </row>
    <row r="1502" spans="1:10" x14ac:dyDescent="0.25">
      <c r="A1502" s="457">
        <f t="shared" si="235"/>
        <v>116</v>
      </c>
      <c r="B1502" s="457" t="s">
        <v>541</v>
      </c>
      <c r="C1502" s="548"/>
      <c r="D1502" s="763"/>
      <c r="E1502" s="763"/>
      <c r="F1502" s="763"/>
      <c r="G1502" s="763"/>
      <c r="H1502" s="156"/>
      <c r="I1502" s="156"/>
      <c r="J1502" s="159"/>
    </row>
    <row r="1503" spans="1:10" x14ac:dyDescent="0.25">
      <c r="A1503" s="457">
        <f t="shared" si="235"/>
        <v>117</v>
      </c>
      <c r="B1503" s="457" t="s">
        <v>866</v>
      </c>
      <c r="C1503" s="705" t="str">
        <f>C$171</f>
        <v>(Specify here)</v>
      </c>
      <c r="D1503" s="763"/>
      <c r="E1503" s="763"/>
      <c r="F1503" s="763"/>
      <c r="G1503" s="763"/>
      <c r="H1503" s="156"/>
      <c r="I1503" s="156"/>
      <c r="J1503" s="159"/>
    </row>
    <row r="1504" spans="1:10" x14ac:dyDescent="0.25">
      <c r="A1504" s="801"/>
      <c r="B1504" s="801" t="s">
        <v>805</v>
      </c>
      <c r="C1504" s="587"/>
      <c r="D1504" s="752">
        <f>D1475+SUM(D1491:D1503)</f>
        <v>0</v>
      </c>
      <c r="E1504" s="752">
        <f>E1475+SUM(E1491:E1503)</f>
        <v>0</v>
      </c>
      <c r="F1504" s="752">
        <f>F1475+SUM(F1491:F1503)</f>
        <v>0</v>
      </c>
      <c r="G1504" s="752">
        <f>G1475+SUM(G1491:G1503)</f>
        <v>0</v>
      </c>
      <c r="H1504" s="156"/>
      <c r="I1504" s="156"/>
      <c r="J1504" s="159"/>
    </row>
    <row r="1505" spans="1:11" x14ac:dyDescent="0.25">
      <c r="A1505" s="800"/>
      <c r="B1505" s="586" t="s">
        <v>911</v>
      </c>
      <c r="C1505" s="587"/>
      <c r="D1505" s="752"/>
      <c r="E1505" s="767"/>
      <c r="F1505" s="767"/>
      <c r="G1505" s="767"/>
      <c r="H1505" s="156"/>
      <c r="I1505" s="156"/>
      <c r="J1505" s="159"/>
    </row>
    <row r="1506" spans="1:11" x14ac:dyDescent="0.25">
      <c r="A1506" s="457">
        <v>190</v>
      </c>
      <c r="B1506" s="457" t="s">
        <v>542</v>
      </c>
      <c r="C1506" s="548"/>
      <c r="D1506" s="763"/>
      <c r="E1506" s="763"/>
      <c r="F1506" s="763"/>
      <c r="G1506" s="763"/>
      <c r="H1506" s="156"/>
      <c r="I1506" s="156"/>
      <c r="J1506" s="159"/>
    </row>
    <row r="1507" spans="1:11" x14ac:dyDescent="0.25">
      <c r="A1507" s="457">
        <v>191</v>
      </c>
      <c r="B1507" s="802" t="s">
        <v>133</v>
      </c>
      <c r="C1507" s="546"/>
      <c r="D1507" s="763"/>
      <c r="E1507" s="763"/>
      <c r="F1507" s="763"/>
      <c r="G1507" s="763"/>
      <c r="H1507" s="156"/>
      <c r="I1507" s="156"/>
      <c r="J1507" s="159"/>
    </row>
    <row r="1508" spans="1:11" x14ac:dyDescent="0.25">
      <c r="A1508" s="457">
        <v>192</v>
      </c>
      <c r="B1508" s="802" t="s">
        <v>134</v>
      </c>
      <c r="C1508" s="546"/>
      <c r="D1508" s="763"/>
      <c r="E1508" s="763"/>
      <c r="F1508" s="763"/>
      <c r="G1508" s="763"/>
      <c r="H1508" s="156"/>
      <c r="I1508" s="156"/>
      <c r="J1508" s="159"/>
    </row>
    <row r="1509" spans="1:11" x14ac:dyDescent="0.25">
      <c r="A1509" s="457">
        <v>193</v>
      </c>
      <c r="B1509" s="802" t="s">
        <v>135</v>
      </c>
      <c r="C1509" s="546"/>
      <c r="D1509" s="763"/>
      <c r="E1509" s="763"/>
      <c r="F1509" s="763"/>
      <c r="G1509" s="763"/>
      <c r="H1509" s="156"/>
      <c r="I1509" s="156"/>
      <c r="J1509" s="159"/>
    </row>
    <row r="1510" spans="1:11" x14ac:dyDescent="0.25">
      <c r="A1510" s="457">
        <v>194</v>
      </c>
      <c r="B1510" s="457" t="s">
        <v>820</v>
      </c>
      <c r="C1510" s="546"/>
      <c r="D1510" s="763"/>
      <c r="E1510" s="763"/>
      <c r="F1510" s="763"/>
      <c r="G1510" s="763"/>
      <c r="H1510" s="156"/>
      <c r="I1510" s="156"/>
      <c r="J1510" s="159"/>
    </row>
    <row r="1511" spans="1:11" x14ac:dyDescent="0.25">
      <c r="A1511" s="457"/>
      <c r="B1511" s="802" t="s">
        <v>772</v>
      </c>
      <c r="C1511" s="705" t="str">
        <f>C$179</f>
        <v>(Specify here)</v>
      </c>
      <c r="D1511" s="763"/>
      <c r="E1511" s="763"/>
      <c r="F1511" s="763"/>
      <c r="G1511" s="763"/>
      <c r="H1511" s="156"/>
      <c r="I1511" s="156"/>
      <c r="J1511" s="159"/>
    </row>
    <row r="1512" spans="1:11" x14ac:dyDescent="0.25">
      <c r="A1512" s="813"/>
      <c r="B1512" s="802" t="s">
        <v>773</v>
      </c>
      <c r="C1512" s="705" t="str">
        <f>C$180</f>
        <v>(Specify here)</v>
      </c>
      <c r="D1512" s="763"/>
      <c r="E1512" s="763"/>
      <c r="F1512" s="763"/>
      <c r="G1512" s="763"/>
      <c r="H1512" s="156"/>
      <c r="I1512" s="156"/>
      <c r="J1512" s="159"/>
    </row>
    <row r="1513" spans="1:11" x14ac:dyDescent="0.25">
      <c r="A1513" s="813"/>
      <c r="B1513" s="802" t="s">
        <v>774</v>
      </c>
      <c r="C1513" s="705" t="str">
        <f>C$181</f>
        <v>(Specify here)</v>
      </c>
      <c r="D1513" s="763"/>
      <c r="E1513" s="763"/>
      <c r="F1513" s="763"/>
      <c r="G1513" s="763"/>
      <c r="H1513" s="156"/>
      <c r="I1513" s="156"/>
      <c r="J1513" s="159"/>
    </row>
    <row r="1514" spans="1:11" x14ac:dyDescent="0.25">
      <c r="A1514" s="813"/>
      <c r="B1514" s="802" t="s">
        <v>775</v>
      </c>
      <c r="C1514" s="705" t="str">
        <f>C$182</f>
        <v>(Specify here)</v>
      </c>
      <c r="D1514" s="763"/>
      <c r="E1514" s="763"/>
      <c r="F1514" s="763"/>
      <c r="G1514" s="763"/>
      <c r="H1514" s="156"/>
      <c r="I1514" s="156"/>
      <c r="J1514" s="159"/>
    </row>
    <row r="1515" spans="1:11" x14ac:dyDescent="0.25">
      <c r="A1515" s="813"/>
      <c r="B1515" s="802" t="s">
        <v>776</v>
      </c>
      <c r="C1515" s="705" t="str">
        <f>C$183</f>
        <v>(Specify here)</v>
      </c>
      <c r="D1515" s="837"/>
      <c r="E1515" s="763"/>
      <c r="F1515" s="763"/>
      <c r="G1515" s="763"/>
      <c r="H1515" s="156"/>
      <c r="I1515" s="156"/>
      <c r="J1515" s="159"/>
    </row>
    <row r="1516" spans="1:11" x14ac:dyDescent="0.25">
      <c r="A1516" s="801">
        <v>200</v>
      </c>
      <c r="B1516" s="801" t="s">
        <v>806</v>
      </c>
      <c r="C1516" s="587"/>
      <c r="D1516" s="752">
        <f>SUM(D1504:D1515)</f>
        <v>0</v>
      </c>
      <c r="E1516" s="752">
        <f>SUM(E1504:E1515)</f>
        <v>0</v>
      </c>
      <c r="F1516" s="752">
        <f>SUM(F1504:F1515)</f>
        <v>0</v>
      </c>
      <c r="G1516" s="752">
        <f>SUM(G1504:G1515)</f>
        <v>0</v>
      </c>
      <c r="H1516" s="156"/>
      <c r="I1516" s="156"/>
      <c r="J1516" s="159"/>
    </row>
    <row r="1517" spans="1:11" s="350" customFormat="1" x14ac:dyDescent="0.25">
      <c r="A1517" s="833"/>
      <c r="B1517" s="833"/>
      <c r="C1517" s="345"/>
      <c r="D1517" s="349"/>
      <c r="E1517" s="349"/>
      <c r="F1517" s="349"/>
      <c r="G1517" s="349"/>
      <c r="H1517" s="349"/>
      <c r="I1517" s="349"/>
      <c r="J1517" s="159"/>
    </row>
    <row r="1518" spans="1:11" s="350" customFormat="1" x14ac:dyDescent="0.25">
      <c r="A1518" s="827" t="s">
        <v>419</v>
      </c>
      <c r="B1518" s="834"/>
      <c r="C1518" s="346"/>
      <c r="D1518" s="346"/>
      <c r="E1518" s="346"/>
      <c r="F1518" s="346"/>
      <c r="G1518" s="346"/>
      <c r="H1518" s="346"/>
      <c r="I1518" s="346"/>
      <c r="J1518" s="346"/>
    </row>
    <row r="1519" spans="1:11" x14ac:dyDescent="0.25">
      <c r="A1519" s="821" t="s">
        <v>900</v>
      </c>
      <c r="J1519" s="154"/>
    </row>
    <row r="1520" spans="1:11" x14ac:dyDescent="0.25">
      <c r="A1520" s="821" t="s">
        <v>975</v>
      </c>
      <c r="K1520" s="154"/>
    </row>
    <row r="1521" spans="11:11" x14ac:dyDescent="0.25">
      <c r="K1521" s="154"/>
    </row>
  </sheetData>
  <sheetProtection selectLockedCells="1"/>
  <phoneticPr fontId="0" type="noConversion"/>
  <printOptions horizontalCentered="1"/>
  <pageMargins left="0.5" right="0.5" top="0.7" bottom="0.61" header="0.35" footer="0.37"/>
  <pageSetup scale="71" fitToHeight="0" orientation="landscape" horizontalDpi="300" verticalDpi="300" r:id="rId1"/>
  <headerFooter alignWithMargins="0">
    <oddFooter>&amp;C&amp;9Rev. 12/01/11</oddFooter>
  </headerFooter>
  <rowBreaks count="39" manualBreakCount="39">
    <brk id="35" max="9" man="1"/>
    <brk id="67" max="9" man="1"/>
    <brk id="111" max="9" man="1"/>
    <brk id="146" max="9" man="1"/>
    <brk id="190" max="9" man="1"/>
    <brk id="226" max="9" man="1"/>
    <brk id="257" max="9" man="1"/>
    <brk id="300" max="9" man="1"/>
    <brk id="335" max="9" man="1"/>
    <brk id="379" max="9" man="1"/>
    <brk id="415" max="9" man="1"/>
    <brk id="446" max="9" man="1"/>
    <brk id="489" max="9" man="1"/>
    <brk id="523" max="9" man="1"/>
    <brk id="566" max="9" man="1"/>
    <brk id="602" max="9" man="1"/>
    <brk id="633" max="9" man="1"/>
    <brk id="677" max="9" man="1"/>
    <brk id="710" max="9" man="1"/>
    <brk id="754" max="9" man="1"/>
    <brk id="792" max="9" man="1"/>
    <brk id="826" max="9" man="1"/>
    <brk id="873" max="9" man="1"/>
    <brk id="909" max="9" man="1"/>
    <brk id="954" max="9" man="1"/>
    <brk id="990" max="9" man="1"/>
    <brk id="1022" max="9" man="1"/>
    <brk id="1066" max="9" man="1"/>
    <brk id="1100" max="9" man="1"/>
    <brk id="1143" max="9" man="1"/>
    <brk id="1179" max="9" man="1"/>
    <brk id="1211" max="9" man="1"/>
    <brk id="1255" max="9" man="1"/>
    <brk id="1289" max="9" man="1"/>
    <brk id="1332" max="9" man="1"/>
    <brk id="1368" max="9" man="1"/>
    <brk id="1400" max="9" man="1"/>
    <brk id="1444" max="9" man="1"/>
    <brk id="147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42"/>
  <sheetViews>
    <sheetView showOutlineSymbols="0" topLeftCell="A110" zoomScaleNormal="100" workbookViewId="0">
      <selection activeCell="C118" sqref="C118"/>
    </sheetView>
  </sheetViews>
  <sheetFormatPr defaultColWidth="9.6328125" defaultRowHeight="15" x14ac:dyDescent="0.25"/>
  <cols>
    <col min="1" max="1" width="7.6328125" style="170" customWidth="1"/>
    <col min="2" max="2" width="27.1796875" style="170" customWidth="1"/>
    <col min="3" max="3" width="16.08984375" style="170" customWidth="1"/>
    <col min="4" max="4" width="11.6328125" style="624" customWidth="1"/>
    <col min="5" max="5" width="14.54296875" style="624" bestFit="1" customWidth="1"/>
    <col min="6" max="6" width="16.6328125" style="624" customWidth="1"/>
    <col min="7" max="7" width="18.6328125" style="624" customWidth="1"/>
    <col min="8" max="9" width="9.6328125" style="170" customWidth="1"/>
    <col min="10" max="10" width="13.54296875" style="170" customWidth="1"/>
    <col min="11" max="11" width="35.36328125" style="170" bestFit="1" customWidth="1"/>
    <col min="12" max="12" width="17.453125" style="170" customWidth="1"/>
    <col min="13" max="16384" width="9.6328125" style="170"/>
  </cols>
  <sheetData>
    <row r="1" spans="1:12" ht="15.6" x14ac:dyDescent="0.3">
      <c r="A1" s="171" t="s">
        <v>76</v>
      </c>
      <c r="B1" s="632"/>
      <c r="C1" s="632"/>
      <c r="D1" s="633"/>
      <c r="E1" s="633"/>
      <c r="F1" s="633"/>
      <c r="G1" s="634" t="s">
        <v>74</v>
      </c>
      <c r="H1" s="169"/>
      <c r="I1" s="169"/>
      <c r="J1" s="169"/>
      <c r="K1" s="169"/>
    </row>
    <row r="2" spans="1:12" x14ac:dyDescent="0.25">
      <c r="A2" s="169"/>
      <c r="B2" s="169"/>
      <c r="C2" s="169"/>
      <c r="D2" s="416"/>
      <c r="E2" s="416"/>
      <c r="F2" s="416"/>
      <c r="G2" s="625" t="s">
        <v>75</v>
      </c>
      <c r="H2" s="169"/>
      <c r="I2" s="169"/>
      <c r="J2" s="169"/>
      <c r="K2" s="169"/>
    </row>
    <row r="3" spans="1:12" x14ac:dyDescent="0.25">
      <c r="A3" s="169"/>
      <c r="B3" s="169"/>
      <c r="C3" s="169"/>
      <c r="D3" s="416"/>
      <c r="E3" s="416"/>
      <c r="F3" s="416"/>
      <c r="G3" s="416"/>
      <c r="H3" s="169"/>
      <c r="I3" s="169"/>
      <c r="J3" s="169"/>
      <c r="K3" s="169"/>
    </row>
    <row r="4" spans="1:12" x14ac:dyDescent="0.25">
      <c r="A4" s="170" t="s">
        <v>363</v>
      </c>
      <c r="B4" s="169"/>
      <c r="C4" s="169"/>
      <c r="D4" s="624" t="s">
        <v>451</v>
      </c>
      <c r="E4" s="170"/>
      <c r="F4" s="625" t="s">
        <v>365</v>
      </c>
      <c r="G4" s="170"/>
      <c r="H4" s="169"/>
      <c r="I4" s="169"/>
      <c r="J4" s="169"/>
      <c r="K4" s="169"/>
    </row>
    <row r="5" spans="1:12" x14ac:dyDescent="0.25">
      <c r="B5" s="175" t="str">
        <f>'1_1A'!B$7:C$7</f>
        <v>Enter Hospital Name Here</v>
      </c>
      <c r="C5" s="169"/>
      <c r="E5" s="416" t="str">
        <f>'1_1A'!$H$7</f>
        <v>Enter Provider Number Here</v>
      </c>
      <c r="F5" s="625"/>
      <c r="G5" s="635" t="str">
        <f>'1_1A'!$P$7</f>
        <v>Enter FYE Here</v>
      </c>
      <c r="H5" s="169"/>
      <c r="I5" s="169"/>
      <c r="J5" s="169"/>
      <c r="K5" s="169"/>
    </row>
    <row r="6" spans="1:12" ht="15" customHeight="1" x14ac:dyDescent="0.3">
      <c r="A6" s="169"/>
      <c r="B6" s="169"/>
      <c r="C6" s="169"/>
      <c r="D6" s="416"/>
      <c r="E6" s="416"/>
      <c r="F6" s="416"/>
      <c r="G6" s="416"/>
      <c r="H6" s="169"/>
      <c r="I6" s="169"/>
      <c r="J6" s="169"/>
      <c r="K6" s="169"/>
      <c r="L6" s="431"/>
    </row>
    <row r="7" spans="1:12" ht="15" customHeight="1" x14ac:dyDescent="0.3">
      <c r="A7" s="1160"/>
      <c r="B7" s="1161"/>
      <c r="C7" s="1162"/>
      <c r="D7" s="1163" t="s">
        <v>77</v>
      </c>
      <c r="E7" s="1163" t="s">
        <v>78</v>
      </c>
      <c r="F7" s="1163" t="s">
        <v>79</v>
      </c>
      <c r="G7" s="1164" t="s">
        <v>80</v>
      </c>
      <c r="H7" s="375"/>
      <c r="I7" s="169"/>
      <c r="J7" s="169"/>
      <c r="K7" s="169"/>
      <c r="L7" s="431"/>
    </row>
    <row r="8" spans="1:12" ht="15" customHeight="1" x14ac:dyDescent="0.3">
      <c r="A8" s="1165"/>
      <c r="B8" s="173" t="s">
        <v>484</v>
      </c>
      <c r="C8" s="1166"/>
      <c r="D8" s="417" t="s">
        <v>81</v>
      </c>
      <c r="E8" s="417" t="s">
        <v>82</v>
      </c>
      <c r="F8" s="1167" t="s">
        <v>83</v>
      </c>
      <c r="G8" s="1168" t="s">
        <v>894</v>
      </c>
      <c r="H8" s="375"/>
      <c r="I8" s="169"/>
      <c r="J8" s="169"/>
      <c r="K8" s="169"/>
      <c r="L8" s="431"/>
    </row>
    <row r="9" spans="1:12" ht="15" customHeight="1" x14ac:dyDescent="0.3">
      <c r="A9" s="1165"/>
      <c r="B9" s="172"/>
      <c r="C9" s="375"/>
      <c r="D9" s="417" t="s">
        <v>85</v>
      </c>
      <c r="E9" s="418"/>
      <c r="F9" s="417" t="s">
        <v>86</v>
      </c>
      <c r="G9" s="1168" t="s">
        <v>84</v>
      </c>
      <c r="H9" s="375"/>
      <c r="I9" s="169"/>
      <c r="J9" s="169"/>
      <c r="K9" s="169"/>
      <c r="L9" s="431"/>
    </row>
    <row r="10" spans="1:12" ht="15" customHeight="1" x14ac:dyDescent="0.3">
      <c r="A10" s="1165"/>
      <c r="B10" s="172"/>
      <c r="C10" s="375"/>
      <c r="D10" s="417"/>
      <c r="E10" s="418"/>
      <c r="F10" s="417"/>
      <c r="G10" s="1168" t="s">
        <v>895</v>
      </c>
      <c r="H10" s="375"/>
      <c r="I10" s="169"/>
      <c r="J10" s="169"/>
      <c r="K10" s="169"/>
      <c r="L10" s="431"/>
    </row>
    <row r="11" spans="1:12" ht="15.6" x14ac:dyDescent="0.3">
      <c r="A11" s="1165"/>
      <c r="B11" s="172"/>
      <c r="C11" s="375"/>
      <c r="D11" s="417" t="s">
        <v>384</v>
      </c>
      <c r="E11" s="417" t="s">
        <v>385</v>
      </c>
      <c r="F11" s="417" t="s">
        <v>386</v>
      </c>
      <c r="G11" s="1168" t="s">
        <v>387</v>
      </c>
      <c r="H11" s="375"/>
      <c r="I11" s="169"/>
      <c r="J11" s="300"/>
      <c r="K11" s="169"/>
      <c r="L11" s="431"/>
    </row>
    <row r="12" spans="1:12" x14ac:dyDescent="0.25">
      <c r="A12" s="1037"/>
      <c r="B12" s="589" t="s">
        <v>508</v>
      </c>
      <c r="C12" s="593"/>
      <c r="D12" s="636"/>
      <c r="E12" s="636"/>
      <c r="F12" s="636"/>
      <c r="G12" s="1169"/>
      <c r="H12" s="375"/>
      <c r="I12" s="169"/>
      <c r="J12" s="175"/>
      <c r="K12" s="169"/>
    </row>
    <row r="13" spans="1:12" x14ac:dyDescent="0.25">
      <c r="A13" s="1039">
        <v>30</v>
      </c>
      <c r="B13" s="45" t="s">
        <v>896</v>
      </c>
      <c r="C13" s="558"/>
      <c r="D13" s="420" t="e">
        <f>IF(OR(('6_6A'!H629&gt;0), ('6_6A'!H693&gt;0)),'6_6A'!H614, '6_6A'!H614-D28-D81)</f>
        <v>#DIV/0!</v>
      </c>
      <c r="E13" s="420">
        <f>'1_1A'!I14</f>
        <v>0</v>
      </c>
      <c r="F13" s="420">
        <f>'8_8B'!$J178</f>
        <v>0</v>
      </c>
      <c r="G13" s="1170">
        <f>IF(E13=0,0,('6_6A'!H614+'6_6A'!H629+'6_6A'!H693)/(E13+E28+E81))</f>
        <v>0</v>
      </c>
      <c r="H13" s="375"/>
      <c r="I13" s="169"/>
      <c r="J13" s="175"/>
      <c r="K13" s="169"/>
    </row>
    <row r="14" spans="1:12" x14ac:dyDescent="0.25">
      <c r="A14" s="1039">
        <v>31</v>
      </c>
      <c r="B14" s="45" t="s">
        <v>405</v>
      </c>
      <c r="C14" s="553"/>
      <c r="D14" s="420">
        <f>'6_6A'!H615</f>
        <v>0</v>
      </c>
      <c r="E14" s="420">
        <f>'1_1A'!I15</f>
        <v>0</v>
      </c>
      <c r="F14" s="420">
        <f>'8_8B'!$J179</f>
        <v>0</v>
      </c>
      <c r="G14" s="1170">
        <f>IF(E14=0,0,D14/(E14))</f>
        <v>0</v>
      </c>
      <c r="H14" s="375"/>
      <c r="I14" s="169"/>
      <c r="J14" s="169"/>
      <c r="K14" s="169"/>
    </row>
    <row r="15" spans="1:12" x14ac:dyDescent="0.25">
      <c r="A15" s="1039"/>
      <c r="B15" s="45" t="s">
        <v>406</v>
      </c>
      <c r="C15" s="553"/>
      <c r="D15" s="420">
        <f>'6_6A'!H616</f>
        <v>0</v>
      </c>
      <c r="E15" s="420">
        <f>'1_1A'!I16</f>
        <v>0</v>
      </c>
      <c r="F15" s="420">
        <f>'8_8B'!$J180</f>
        <v>0</v>
      </c>
      <c r="G15" s="1170">
        <f>IF(E15=0,0,D15/(E15))</f>
        <v>0</v>
      </c>
      <c r="H15" s="375"/>
      <c r="I15" s="169"/>
      <c r="J15" s="175"/>
      <c r="K15" s="169"/>
    </row>
    <row r="16" spans="1:12" x14ac:dyDescent="0.25">
      <c r="A16" s="1039"/>
      <c r="B16" s="45" t="s">
        <v>407</v>
      </c>
      <c r="C16" s="553"/>
      <c r="D16" s="420">
        <f>'6_6A'!H617</f>
        <v>0</v>
      </c>
      <c r="E16" s="420">
        <f>'1_1A'!I17</f>
        <v>0</v>
      </c>
      <c r="F16" s="420">
        <f>'8_8B'!$J181</f>
        <v>0</v>
      </c>
      <c r="G16" s="1170">
        <f>IF(E16=0,0,D16/(E16))</f>
        <v>0</v>
      </c>
      <c r="H16" s="375"/>
      <c r="I16" s="169"/>
      <c r="J16" s="175"/>
      <c r="K16" s="169"/>
    </row>
    <row r="17" spans="1:11" x14ac:dyDescent="0.25">
      <c r="A17" s="1039">
        <v>32</v>
      </c>
      <c r="B17" s="45" t="s">
        <v>408</v>
      </c>
      <c r="C17" s="553"/>
      <c r="D17" s="420">
        <f>'6_6A'!H618</f>
        <v>0</v>
      </c>
      <c r="E17" s="420">
        <f>'1_1A'!I18</f>
        <v>0</v>
      </c>
      <c r="F17" s="420">
        <f>'8_8B'!$J182</f>
        <v>0</v>
      </c>
      <c r="G17" s="1170">
        <f>IF(E17=0,0,D17/E17)</f>
        <v>0</v>
      </c>
      <c r="H17" s="375"/>
      <c r="I17" s="169"/>
      <c r="J17" s="175"/>
      <c r="K17" s="169"/>
    </row>
    <row r="18" spans="1:11" x14ac:dyDescent="0.25">
      <c r="A18" s="1039">
        <v>33</v>
      </c>
      <c r="B18" s="45" t="s">
        <v>409</v>
      </c>
      <c r="C18" s="553"/>
      <c r="D18" s="420">
        <f>'6_6A'!H619</f>
        <v>0</v>
      </c>
      <c r="E18" s="420">
        <f>'1_1A'!I19</f>
        <v>0</v>
      </c>
      <c r="F18" s="420">
        <f>'8_8B'!$J183</f>
        <v>0</v>
      </c>
      <c r="G18" s="1170">
        <f>IF(E18=0,0,D18/E18)</f>
        <v>0</v>
      </c>
      <c r="H18" s="375"/>
      <c r="I18" s="169"/>
      <c r="J18" s="169"/>
      <c r="K18" s="169"/>
    </row>
    <row r="19" spans="1:11" ht="15.6" x14ac:dyDescent="0.3">
      <c r="A19" s="1039">
        <v>34</v>
      </c>
      <c r="B19" s="45" t="s">
        <v>410</v>
      </c>
      <c r="C19" s="553"/>
      <c r="D19" s="420">
        <f>'6_6A'!H620</f>
        <v>0</v>
      </c>
      <c r="E19" s="420">
        <f>'1_1A'!I20</f>
        <v>0</v>
      </c>
      <c r="F19" s="420">
        <f>'8_8B'!$J184</f>
        <v>0</v>
      </c>
      <c r="G19" s="1170">
        <f>IF(E19=0,0,D19/E19)</f>
        <v>0</v>
      </c>
      <c r="H19" s="375"/>
      <c r="I19" s="169"/>
      <c r="J19" s="300"/>
      <c r="K19" s="169"/>
    </row>
    <row r="20" spans="1:11" x14ac:dyDescent="0.25">
      <c r="A20" s="1039">
        <v>35</v>
      </c>
      <c r="B20" s="1171" t="s">
        <v>822</v>
      </c>
      <c r="C20" s="705" t="str">
        <f>'5'!$C$61</f>
        <v>(Specify here)</v>
      </c>
      <c r="D20" s="420">
        <f>'6_6A'!H621</f>
        <v>0</v>
      </c>
      <c r="E20" s="420">
        <f>'1_1A'!I21</f>
        <v>0</v>
      </c>
      <c r="F20" s="420">
        <f>'8_8B'!$J185</f>
        <v>0</v>
      </c>
      <c r="G20" s="1170">
        <f>IF(E20=0,0,D20/E20)</f>
        <v>0</v>
      </c>
      <c r="H20" s="375"/>
      <c r="I20" s="169"/>
      <c r="J20" s="175"/>
      <c r="K20" s="169"/>
    </row>
    <row r="21" spans="1:11" x14ac:dyDescent="0.25">
      <c r="A21" s="1040"/>
      <c r="B21" s="589" t="s">
        <v>804</v>
      </c>
      <c r="C21" s="593"/>
      <c r="D21" s="637" t="e">
        <f>SUM(D13:D20)</f>
        <v>#DIV/0!</v>
      </c>
      <c r="E21" s="637">
        <f>SUM(E13:E20)</f>
        <v>0</v>
      </c>
      <c r="F21" s="637">
        <f>SUM(F13:F20)</f>
        <v>0</v>
      </c>
      <c r="G21" s="1169">
        <f>IF(E21=0,0,D21/(E21))</f>
        <v>0</v>
      </c>
      <c r="H21" s="375"/>
      <c r="I21" s="169"/>
      <c r="J21" s="175"/>
      <c r="K21" s="169"/>
    </row>
    <row r="22" spans="1:11" x14ac:dyDescent="0.25">
      <c r="A22" s="1042"/>
      <c r="B22" s="586" t="s">
        <v>893</v>
      </c>
      <c r="C22" s="596"/>
      <c r="D22" s="637"/>
      <c r="E22" s="637"/>
      <c r="F22" s="637"/>
      <c r="G22" s="1169"/>
      <c r="H22" s="375"/>
      <c r="I22" s="169"/>
      <c r="J22" s="175"/>
      <c r="K22" s="169"/>
    </row>
    <row r="23" spans="1:11" x14ac:dyDescent="0.25">
      <c r="A23" s="965">
        <v>40</v>
      </c>
      <c r="B23" s="338" t="s">
        <v>882</v>
      </c>
      <c r="C23" s="546"/>
      <c r="D23" s="420">
        <f>'6_6A'!H624</f>
        <v>0</v>
      </c>
      <c r="E23" s="420">
        <f>'1_1A'!I24</f>
        <v>0</v>
      </c>
      <c r="F23" s="420">
        <f>'8_8B'!$J188</f>
        <v>0</v>
      </c>
      <c r="G23" s="1170">
        <f t="shared" ref="G23:G30" si="0">IF(E23=0,0,D23/E23)</f>
        <v>0</v>
      </c>
      <c r="H23" s="375"/>
      <c r="I23" s="169"/>
      <c r="J23" s="169"/>
      <c r="K23" s="169"/>
    </row>
    <row r="24" spans="1:11" x14ac:dyDescent="0.25">
      <c r="A24" s="965">
        <v>41</v>
      </c>
      <c r="B24" s="338" t="s">
        <v>883</v>
      </c>
      <c r="C24" s="546"/>
      <c r="D24" s="420">
        <f>'6_6A'!H625</f>
        <v>0</v>
      </c>
      <c r="E24" s="420">
        <f>'1_1A'!I25</f>
        <v>0</v>
      </c>
      <c r="F24" s="420">
        <f>'8_8B'!$J189</f>
        <v>0</v>
      </c>
      <c r="G24" s="1170">
        <f t="shared" si="0"/>
        <v>0</v>
      </c>
      <c r="H24" s="375"/>
      <c r="I24" s="169"/>
      <c r="J24" s="169"/>
      <c r="K24" s="169"/>
    </row>
    <row r="25" spans="1:11" x14ac:dyDescent="0.25">
      <c r="A25" s="966">
        <v>42</v>
      </c>
      <c r="B25" s="457" t="s">
        <v>884</v>
      </c>
      <c r="C25" s="705" t="str">
        <f>'5'!$C$66</f>
        <v>(Specify here)</v>
      </c>
      <c r="D25" s="420">
        <f>'6_6A'!H626</f>
        <v>0</v>
      </c>
      <c r="E25" s="420">
        <f>'1_1A'!I26</f>
        <v>0</v>
      </c>
      <c r="F25" s="420">
        <f>'8_8B'!$J190</f>
        <v>0</v>
      </c>
      <c r="G25" s="1170">
        <f t="shared" si="0"/>
        <v>0</v>
      </c>
      <c r="H25" s="375"/>
      <c r="I25" s="169"/>
      <c r="J25" s="169"/>
      <c r="K25" s="169"/>
    </row>
    <row r="26" spans="1:11" x14ac:dyDescent="0.25">
      <c r="A26" s="965">
        <v>43</v>
      </c>
      <c r="B26" s="338" t="s">
        <v>416</v>
      </c>
      <c r="C26" s="546"/>
      <c r="D26" s="420">
        <f>'6_6A'!H627</f>
        <v>0</v>
      </c>
      <c r="E26" s="420">
        <f>'1_1A'!I27</f>
        <v>0</v>
      </c>
      <c r="F26" s="420">
        <f>'8_8B'!$J191</f>
        <v>0</v>
      </c>
      <c r="G26" s="1170">
        <f t="shared" si="0"/>
        <v>0</v>
      </c>
      <c r="H26" s="375"/>
      <c r="I26" s="169"/>
      <c r="J26" s="169"/>
      <c r="K26" s="169"/>
    </row>
    <row r="27" spans="1:11" x14ac:dyDescent="0.25">
      <c r="A27" s="966">
        <v>44</v>
      </c>
      <c r="B27" s="238" t="s">
        <v>885</v>
      </c>
      <c r="C27" s="545"/>
      <c r="D27" s="420">
        <f>'6_6A'!H628</f>
        <v>0</v>
      </c>
      <c r="E27" s="420">
        <f>'1_1A'!I28</f>
        <v>0</v>
      </c>
      <c r="F27" s="420">
        <f>'8_8B'!$J192</f>
        <v>0</v>
      </c>
      <c r="G27" s="1170">
        <f t="shared" si="0"/>
        <v>0</v>
      </c>
      <c r="H27" s="375"/>
      <c r="I27" s="169"/>
      <c r="J27" s="169"/>
      <c r="K27" s="169"/>
    </row>
    <row r="28" spans="1:11" x14ac:dyDescent="0.25">
      <c r="A28" s="966"/>
      <c r="B28" s="238" t="s">
        <v>897</v>
      </c>
      <c r="C28" s="545"/>
      <c r="D28" s="420">
        <f>IF('6_6A'!H629&gt;0, '6_6A'!H629, E28*G28)</f>
        <v>0</v>
      </c>
      <c r="E28" s="420">
        <f>'1_1A'!I29</f>
        <v>0</v>
      </c>
      <c r="F28" s="420">
        <f>'8_8B'!$J193</f>
        <v>0</v>
      </c>
      <c r="G28" s="1170">
        <f>IF('6_6A'!H629&gt;0, D28/E28, G$13)</f>
        <v>0</v>
      </c>
      <c r="H28" s="375"/>
      <c r="I28" s="169"/>
      <c r="J28" s="169"/>
      <c r="K28" s="169"/>
    </row>
    <row r="29" spans="1:11" x14ac:dyDescent="0.25">
      <c r="A29" s="965">
        <v>45</v>
      </c>
      <c r="B29" s="87" t="s">
        <v>886</v>
      </c>
      <c r="C29" s="547"/>
      <c r="D29" s="420">
        <f>'6_6A'!H630</f>
        <v>0</v>
      </c>
      <c r="E29" s="420">
        <f>'1_1A'!I30</f>
        <v>0</v>
      </c>
      <c r="F29" s="420">
        <f>'8_8B'!$J194</f>
        <v>0</v>
      </c>
      <c r="G29" s="1170">
        <f t="shared" si="0"/>
        <v>0</v>
      </c>
      <c r="H29" s="375"/>
      <c r="I29" s="169"/>
      <c r="J29" s="169"/>
      <c r="K29" s="169"/>
    </row>
    <row r="30" spans="1:11" x14ac:dyDescent="0.25">
      <c r="A30" s="966">
        <v>46</v>
      </c>
      <c r="B30" s="87" t="s">
        <v>417</v>
      </c>
      <c r="C30" s="1172"/>
      <c r="D30" s="420">
        <f>'6_6A'!H631</f>
        <v>0</v>
      </c>
      <c r="E30" s="420">
        <f>'1_1A'!I31</f>
        <v>0</v>
      </c>
      <c r="F30" s="420">
        <f>'8_8B'!$J195</f>
        <v>0</v>
      </c>
      <c r="G30" s="1170">
        <f t="shared" si="0"/>
        <v>0</v>
      </c>
      <c r="H30" s="375"/>
      <c r="I30" s="169"/>
      <c r="J30" s="169"/>
      <c r="K30" s="169"/>
    </row>
    <row r="31" spans="1:11" x14ac:dyDescent="0.25">
      <c r="A31" s="1021"/>
      <c r="B31" s="586" t="s">
        <v>511</v>
      </c>
      <c r="C31" s="587"/>
      <c r="D31" s="637"/>
      <c r="E31" s="636"/>
      <c r="F31" s="637"/>
      <c r="G31" s="1169"/>
      <c r="H31" s="375"/>
      <c r="I31" s="169"/>
      <c r="J31" s="169"/>
      <c r="K31" s="169"/>
    </row>
    <row r="32" spans="1:11" x14ac:dyDescent="0.25">
      <c r="A32" s="966">
        <v>50</v>
      </c>
      <c r="B32" s="340" t="s">
        <v>749</v>
      </c>
      <c r="C32" s="547"/>
      <c r="D32" s="420">
        <f>'6_6A'!H645</f>
        <v>0</v>
      </c>
      <c r="E32" s="636"/>
      <c r="F32" s="420">
        <f>'8_8B'!$J212</f>
        <v>0</v>
      </c>
      <c r="G32" s="1170">
        <f t="shared" ref="G32:G48" si="1">IF(F32=0,0,D32/F32)</f>
        <v>0</v>
      </c>
      <c r="H32" s="375"/>
      <c r="I32" s="169"/>
      <c r="J32" s="169"/>
      <c r="K32" s="169"/>
    </row>
    <row r="33" spans="1:11" x14ac:dyDescent="0.25">
      <c r="A33" s="966">
        <v>51</v>
      </c>
      <c r="B33" s="340" t="s">
        <v>750</v>
      </c>
      <c r="C33" s="547"/>
      <c r="D33" s="420">
        <f>'6_6A'!H646</f>
        <v>0</v>
      </c>
      <c r="E33" s="636"/>
      <c r="F33" s="420">
        <f>'8_8B'!$J213</f>
        <v>0</v>
      </c>
      <c r="G33" s="1170">
        <f t="shared" si="1"/>
        <v>0</v>
      </c>
      <c r="H33" s="375"/>
      <c r="I33" s="169"/>
      <c r="J33" s="169"/>
      <c r="K33" s="169"/>
    </row>
    <row r="34" spans="1:11" x14ac:dyDescent="0.25">
      <c r="A34" s="965">
        <v>52</v>
      </c>
      <c r="B34" s="87" t="s">
        <v>512</v>
      </c>
      <c r="C34" s="548"/>
      <c r="D34" s="420">
        <f>'6_6A'!H647</f>
        <v>0</v>
      </c>
      <c r="E34" s="636"/>
      <c r="F34" s="420">
        <f>'8_8B'!$J214</f>
        <v>0</v>
      </c>
      <c r="G34" s="1170">
        <f t="shared" si="1"/>
        <v>0</v>
      </c>
      <c r="H34" s="375"/>
      <c r="I34" s="169"/>
      <c r="J34" s="169"/>
      <c r="K34" s="169"/>
    </row>
    <row r="35" spans="1:11" x14ac:dyDescent="0.25">
      <c r="A35" s="966">
        <f>A34+1</f>
        <v>53</v>
      </c>
      <c r="B35" s="87" t="s">
        <v>513</v>
      </c>
      <c r="C35" s="548"/>
      <c r="D35" s="420">
        <f>'6_6A'!H648</f>
        <v>0</v>
      </c>
      <c r="E35" s="636"/>
      <c r="F35" s="420">
        <f>'8_8B'!$J215</f>
        <v>0</v>
      </c>
      <c r="G35" s="1170">
        <f t="shared" si="1"/>
        <v>0</v>
      </c>
      <c r="H35" s="375"/>
      <c r="I35" s="169"/>
      <c r="J35" s="169"/>
      <c r="K35" s="169"/>
    </row>
    <row r="36" spans="1:11" x14ac:dyDescent="0.25">
      <c r="A36" s="966">
        <f t="shared" ref="A36:A58" si="2">A35+1</f>
        <v>54</v>
      </c>
      <c r="B36" s="87" t="s">
        <v>514</v>
      </c>
      <c r="C36" s="548"/>
      <c r="D36" s="420">
        <f>'6_6A'!H649</f>
        <v>0</v>
      </c>
      <c r="E36" s="636"/>
      <c r="F36" s="420">
        <f>'8_8B'!$J216</f>
        <v>0</v>
      </c>
      <c r="G36" s="1170">
        <f t="shared" si="1"/>
        <v>0</v>
      </c>
      <c r="H36" s="375"/>
      <c r="I36" s="169"/>
      <c r="J36" s="169"/>
      <c r="K36" s="169"/>
    </row>
    <row r="37" spans="1:11" x14ac:dyDescent="0.25">
      <c r="A37" s="966">
        <f t="shared" si="2"/>
        <v>55</v>
      </c>
      <c r="B37" s="87" t="s">
        <v>515</v>
      </c>
      <c r="C37" s="548"/>
      <c r="D37" s="420">
        <f>'6_6A'!H650</f>
        <v>0</v>
      </c>
      <c r="E37" s="636"/>
      <c r="F37" s="420">
        <f>'8_8B'!$J217</f>
        <v>0</v>
      </c>
      <c r="G37" s="1170">
        <f t="shared" si="1"/>
        <v>0</v>
      </c>
      <c r="H37" s="375"/>
      <c r="I37" s="169"/>
      <c r="J37" s="169"/>
      <c r="K37" s="169"/>
    </row>
    <row r="38" spans="1:11" x14ac:dyDescent="0.25">
      <c r="A38" s="966">
        <f t="shared" si="2"/>
        <v>56</v>
      </c>
      <c r="B38" s="340" t="s">
        <v>751</v>
      </c>
      <c r="C38" s="547"/>
      <c r="D38" s="420">
        <f>'6_6A'!H651</f>
        <v>0</v>
      </c>
      <c r="E38" s="636"/>
      <c r="F38" s="420">
        <f>'8_8B'!$J218</f>
        <v>0</v>
      </c>
      <c r="G38" s="1170">
        <f t="shared" si="1"/>
        <v>0</v>
      </c>
      <c r="H38" s="375"/>
      <c r="I38" s="169"/>
      <c r="J38" s="169"/>
      <c r="K38" s="169"/>
    </row>
    <row r="39" spans="1:11" x14ac:dyDescent="0.25">
      <c r="A39" s="966">
        <f t="shared" si="2"/>
        <v>57</v>
      </c>
      <c r="B39" s="340" t="s">
        <v>768</v>
      </c>
      <c r="C39" s="547"/>
      <c r="D39" s="420">
        <f>'6_6A'!H652</f>
        <v>0</v>
      </c>
      <c r="E39" s="636"/>
      <c r="F39" s="420">
        <f>'8_8B'!$J219</f>
        <v>0</v>
      </c>
      <c r="G39" s="1170">
        <f t="shared" si="1"/>
        <v>0</v>
      </c>
      <c r="H39" s="375"/>
      <c r="I39" s="169"/>
      <c r="J39" s="169"/>
      <c r="K39" s="169"/>
    </row>
    <row r="40" spans="1:11" x14ac:dyDescent="0.25">
      <c r="A40" s="966">
        <f t="shared" si="2"/>
        <v>58</v>
      </c>
      <c r="B40" s="340" t="s">
        <v>752</v>
      </c>
      <c r="C40" s="547"/>
      <c r="D40" s="420">
        <f>'6_6A'!H653</f>
        <v>0</v>
      </c>
      <c r="E40" s="636"/>
      <c r="F40" s="420">
        <f>'8_8B'!$J220</f>
        <v>0</v>
      </c>
      <c r="G40" s="1170">
        <f t="shared" si="1"/>
        <v>0</v>
      </c>
      <c r="H40" s="375"/>
      <c r="I40" s="169"/>
      <c r="J40" s="169"/>
      <c r="K40" s="169"/>
    </row>
    <row r="41" spans="1:11" x14ac:dyDescent="0.25">
      <c r="A41" s="966">
        <f t="shared" si="2"/>
        <v>59</v>
      </c>
      <c r="B41" s="340" t="s">
        <v>769</v>
      </c>
      <c r="C41" s="547"/>
      <c r="D41" s="420">
        <f>'6_6A'!H654</f>
        <v>0</v>
      </c>
      <c r="E41" s="636"/>
      <c r="F41" s="420">
        <f>'8_8B'!$J221</f>
        <v>0</v>
      </c>
      <c r="G41" s="1170">
        <f t="shared" si="1"/>
        <v>0</v>
      </c>
      <c r="H41" s="375"/>
      <c r="I41" s="169"/>
      <c r="J41" s="169"/>
      <c r="K41" s="169"/>
    </row>
    <row r="42" spans="1:11" x14ac:dyDescent="0.25">
      <c r="A42" s="966">
        <f t="shared" si="2"/>
        <v>60</v>
      </c>
      <c r="B42" s="340" t="s">
        <v>516</v>
      </c>
      <c r="C42" s="547"/>
      <c r="D42" s="420">
        <f>'6_6A'!H655</f>
        <v>0</v>
      </c>
      <c r="E42" s="636"/>
      <c r="F42" s="420">
        <f>'8_8B'!$J222</f>
        <v>0</v>
      </c>
      <c r="G42" s="1170">
        <f t="shared" si="1"/>
        <v>0</v>
      </c>
      <c r="H42" s="375"/>
      <c r="I42" s="169"/>
      <c r="J42" s="169"/>
      <c r="K42" s="169"/>
    </row>
    <row r="43" spans="1:11" x14ac:dyDescent="0.25">
      <c r="A43" s="966">
        <f t="shared" si="2"/>
        <v>61</v>
      </c>
      <c r="B43" s="87" t="s">
        <v>517</v>
      </c>
      <c r="C43" s="548"/>
      <c r="D43" s="420">
        <f>'6_6A'!H656</f>
        <v>0</v>
      </c>
      <c r="E43" s="636"/>
      <c r="F43" s="420">
        <f>'8_8B'!$J223</f>
        <v>0</v>
      </c>
      <c r="G43" s="1170">
        <f t="shared" si="1"/>
        <v>0</v>
      </c>
      <c r="H43" s="375"/>
      <c r="I43" s="169"/>
      <c r="J43" s="169"/>
      <c r="K43" s="169"/>
    </row>
    <row r="44" spans="1:11" x14ac:dyDescent="0.25">
      <c r="A44" s="966">
        <f t="shared" si="2"/>
        <v>62</v>
      </c>
      <c r="B44" s="87" t="s">
        <v>518</v>
      </c>
      <c r="C44" s="548"/>
      <c r="D44" s="420">
        <f>'6_6A'!H657</f>
        <v>0</v>
      </c>
      <c r="E44" s="636"/>
      <c r="F44" s="420">
        <f>'8_8B'!$J224</f>
        <v>0</v>
      </c>
      <c r="G44" s="1170">
        <f t="shared" si="1"/>
        <v>0</v>
      </c>
      <c r="H44" s="375"/>
      <c r="I44" s="169"/>
      <c r="J44" s="169"/>
      <c r="K44" s="169"/>
    </row>
    <row r="45" spans="1:11" x14ac:dyDescent="0.25">
      <c r="A45" s="966">
        <f t="shared" si="2"/>
        <v>63</v>
      </c>
      <c r="B45" s="340" t="s">
        <v>753</v>
      </c>
      <c r="C45" s="547"/>
      <c r="D45" s="420">
        <f>'6_6A'!H658</f>
        <v>0</v>
      </c>
      <c r="E45" s="636"/>
      <c r="F45" s="420">
        <f>'8_8B'!$J225</f>
        <v>0</v>
      </c>
      <c r="G45" s="1170">
        <f t="shared" si="1"/>
        <v>0</v>
      </c>
      <c r="H45" s="375"/>
      <c r="I45" s="169"/>
      <c r="J45" s="169"/>
      <c r="K45" s="169"/>
    </row>
    <row r="46" spans="1:11" x14ac:dyDescent="0.25">
      <c r="A46" s="966">
        <f t="shared" si="2"/>
        <v>64</v>
      </c>
      <c r="B46" s="87" t="s">
        <v>519</v>
      </c>
      <c r="C46" s="548"/>
      <c r="D46" s="420">
        <f>'6_6A'!H659</f>
        <v>0</v>
      </c>
      <c r="E46" s="636"/>
      <c r="F46" s="420">
        <f>'8_8B'!$J226</f>
        <v>0</v>
      </c>
      <c r="G46" s="1170">
        <f t="shared" si="1"/>
        <v>0</v>
      </c>
      <c r="H46" s="375"/>
      <c r="I46" s="169"/>
      <c r="J46" s="169"/>
      <c r="K46" s="169"/>
    </row>
    <row r="47" spans="1:11" x14ac:dyDescent="0.25">
      <c r="A47" s="966">
        <f t="shared" si="2"/>
        <v>65</v>
      </c>
      <c r="B47" s="87" t="s">
        <v>788</v>
      </c>
      <c r="C47" s="548"/>
      <c r="D47" s="420">
        <f>'6_6A'!H660</f>
        <v>0</v>
      </c>
      <c r="E47" s="636"/>
      <c r="F47" s="420">
        <f>'8_8B'!$J227</f>
        <v>0</v>
      </c>
      <c r="G47" s="1170">
        <f t="shared" si="1"/>
        <v>0</v>
      </c>
      <c r="H47" s="375"/>
      <c r="I47" s="169"/>
      <c r="J47" s="169"/>
      <c r="K47" s="169"/>
    </row>
    <row r="48" spans="1:11" x14ac:dyDescent="0.25">
      <c r="A48" s="966">
        <f t="shared" si="2"/>
        <v>66</v>
      </c>
      <c r="B48" s="87" t="s">
        <v>520</v>
      </c>
      <c r="C48" s="548"/>
      <c r="D48" s="420">
        <f>'6_6A'!H661</f>
        <v>0</v>
      </c>
      <c r="E48" s="636"/>
      <c r="F48" s="420">
        <f>'8_8B'!$J228</f>
        <v>0</v>
      </c>
      <c r="G48" s="1170">
        <f t="shared" si="1"/>
        <v>0</v>
      </c>
      <c r="H48" s="375"/>
      <c r="I48" s="169"/>
      <c r="J48" s="169"/>
      <c r="K48" s="169"/>
    </row>
    <row r="49" spans="1:11" x14ac:dyDescent="0.25">
      <c r="A49" s="966">
        <f t="shared" si="2"/>
        <v>67</v>
      </c>
      <c r="B49" s="87" t="s">
        <v>521</v>
      </c>
      <c r="C49" s="548"/>
      <c r="D49" s="420">
        <f>'6_6A'!H662</f>
        <v>0</v>
      </c>
      <c r="E49" s="636"/>
      <c r="F49" s="420">
        <f>'8_8B'!$J229</f>
        <v>0</v>
      </c>
      <c r="G49" s="1170">
        <f t="shared" ref="G49:G54" si="3">IF(F49=0,0,D49/F49)</f>
        <v>0</v>
      </c>
      <c r="H49" s="375"/>
      <c r="I49" s="169"/>
      <c r="J49" s="169"/>
      <c r="K49" s="169"/>
    </row>
    <row r="50" spans="1:11" x14ac:dyDescent="0.25">
      <c r="A50" s="966">
        <f t="shared" si="2"/>
        <v>68</v>
      </c>
      <c r="B50" s="340" t="s">
        <v>754</v>
      </c>
      <c r="C50" s="547"/>
      <c r="D50" s="420">
        <f>'6_6A'!H663</f>
        <v>0</v>
      </c>
      <c r="E50" s="636"/>
      <c r="F50" s="420">
        <f>'8_8B'!$J230</f>
        <v>0</v>
      </c>
      <c r="G50" s="1170">
        <f t="shared" si="3"/>
        <v>0</v>
      </c>
      <c r="H50" s="375"/>
      <c r="I50" s="169"/>
      <c r="J50" s="169"/>
      <c r="K50" s="169"/>
    </row>
    <row r="51" spans="1:11" x14ac:dyDescent="0.25">
      <c r="A51" s="966">
        <f t="shared" si="2"/>
        <v>69</v>
      </c>
      <c r="B51" s="87" t="s">
        <v>522</v>
      </c>
      <c r="C51" s="548"/>
      <c r="D51" s="420">
        <f>'6_6A'!H664</f>
        <v>0</v>
      </c>
      <c r="E51" s="636"/>
      <c r="F51" s="420">
        <f>'8_8B'!$J231</f>
        <v>0</v>
      </c>
      <c r="G51" s="1170">
        <f t="shared" si="3"/>
        <v>0</v>
      </c>
      <c r="H51" s="375"/>
      <c r="I51" s="169"/>
      <c r="J51" s="169"/>
      <c r="K51" s="169"/>
    </row>
    <row r="52" spans="1:11" x14ac:dyDescent="0.25">
      <c r="A52" s="966">
        <f t="shared" si="2"/>
        <v>70</v>
      </c>
      <c r="B52" s="87" t="s">
        <v>523</v>
      </c>
      <c r="C52" s="548"/>
      <c r="D52" s="420">
        <f>'6_6A'!H665</f>
        <v>0</v>
      </c>
      <c r="E52" s="636"/>
      <c r="F52" s="420">
        <f>'8_8B'!$J232</f>
        <v>0</v>
      </c>
      <c r="G52" s="1170">
        <f t="shared" si="3"/>
        <v>0</v>
      </c>
      <c r="H52" s="375"/>
      <c r="I52" s="169"/>
      <c r="J52" s="169"/>
      <c r="K52" s="169"/>
    </row>
    <row r="53" spans="1:11" x14ac:dyDescent="0.25">
      <c r="A53" s="966">
        <f t="shared" si="2"/>
        <v>71</v>
      </c>
      <c r="B53" s="87" t="s">
        <v>524</v>
      </c>
      <c r="C53" s="548"/>
      <c r="D53" s="420">
        <f>'6_6A'!H666</f>
        <v>0</v>
      </c>
      <c r="E53" s="636"/>
      <c r="F53" s="420">
        <f>'8_8B'!$J233</f>
        <v>0</v>
      </c>
      <c r="G53" s="1170">
        <f t="shared" si="3"/>
        <v>0</v>
      </c>
      <c r="H53" s="375"/>
      <c r="I53" s="169"/>
      <c r="J53" s="169"/>
      <c r="K53" s="169"/>
    </row>
    <row r="54" spans="1:11" x14ac:dyDescent="0.25">
      <c r="A54" s="966">
        <f t="shared" si="2"/>
        <v>72</v>
      </c>
      <c r="B54" s="340" t="s">
        <v>755</v>
      </c>
      <c r="C54" s="547"/>
      <c r="D54" s="420">
        <f>'6_6A'!H667</f>
        <v>0</v>
      </c>
      <c r="E54" s="1173"/>
      <c r="F54" s="420">
        <f>'8_8B'!$J234</f>
        <v>0</v>
      </c>
      <c r="G54" s="1174">
        <f t="shared" si="3"/>
        <v>0</v>
      </c>
      <c r="H54" s="375"/>
      <c r="I54" s="169"/>
      <c r="J54" s="169"/>
      <c r="K54" s="169"/>
    </row>
    <row r="55" spans="1:11" x14ac:dyDescent="0.25">
      <c r="A55" s="966">
        <f t="shared" si="2"/>
        <v>73</v>
      </c>
      <c r="B55" s="87" t="s">
        <v>525</v>
      </c>
      <c r="C55" s="548"/>
      <c r="D55" s="420">
        <f>'6_6A'!H668</f>
        <v>0</v>
      </c>
      <c r="E55" s="1173"/>
      <c r="F55" s="420">
        <f>'8_8B'!$J235</f>
        <v>0</v>
      </c>
      <c r="G55" s="1174">
        <f t="shared" ref="G55:G62" si="4">IF(F55=0,0,D55/F55)</f>
        <v>0</v>
      </c>
      <c r="H55" s="375"/>
      <c r="I55" s="169"/>
      <c r="J55" s="169"/>
      <c r="K55" s="169"/>
    </row>
    <row r="56" spans="1:11" x14ac:dyDescent="0.25">
      <c r="A56" s="966">
        <f t="shared" si="2"/>
        <v>74</v>
      </c>
      <c r="B56" s="87" t="s">
        <v>469</v>
      </c>
      <c r="C56" s="548"/>
      <c r="D56" s="420">
        <f>'6_6A'!H669</f>
        <v>0</v>
      </c>
      <c r="E56" s="1173"/>
      <c r="F56" s="420">
        <f>'8_8B'!$J236</f>
        <v>0</v>
      </c>
      <c r="G56" s="1174">
        <f t="shared" si="4"/>
        <v>0</v>
      </c>
      <c r="H56" s="375"/>
      <c r="I56" s="169"/>
      <c r="J56" s="169"/>
      <c r="K56" s="169"/>
    </row>
    <row r="57" spans="1:11" x14ac:dyDescent="0.25">
      <c r="A57" s="966">
        <f t="shared" si="2"/>
        <v>75</v>
      </c>
      <c r="B57" s="87" t="s">
        <v>625</v>
      </c>
      <c r="C57" s="548"/>
      <c r="D57" s="420">
        <f>'6_6A'!H670</f>
        <v>0</v>
      </c>
      <c r="E57" s="1173"/>
      <c r="F57" s="420">
        <f>'8_8B'!$J237</f>
        <v>0</v>
      </c>
      <c r="G57" s="1174">
        <f t="shared" si="4"/>
        <v>0</v>
      </c>
      <c r="H57" s="375"/>
      <c r="I57" s="169"/>
      <c r="J57" s="169"/>
      <c r="K57" s="169"/>
    </row>
    <row r="58" spans="1:11" x14ac:dyDescent="0.25">
      <c r="A58" s="966">
        <f t="shared" si="2"/>
        <v>76</v>
      </c>
      <c r="B58" s="457" t="s">
        <v>812</v>
      </c>
      <c r="C58" s="607"/>
      <c r="D58" s="420">
        <f>'6_6A'!H671</f>
        <v>0</v>
      </c>
      <c r="E58" s="1173"/>
      <c r="F58" s="420">
        <f>'8_8B'!$J238</f>
        <v>0</v>
      </c>
      <c r="G58" s="1174">
        <f t="shared" si="4"/>
        <v>0</v>
      </c>
      <c r="H58" s="375"/>
      <c r="I58" s="169"/>
      <c r="J58" s="169"/>
      <c r="K58" s="169"/>
    </row>
    <row r="59" spans="1:11" x14ac:dyDescent="0.25">
      <c r="A59" s="1046" t="s">
        <v>367</v>
      </c>
      <c r="B59" s="341" t="s">
        <v>807</v>
      </c>
      <c r="C59" s="705" t="str">
        <f>'5'!$C$117</f>
        <v>(Specify here)</v>
      </c>
      <c r="D59" s="420">
        <f>'6_6A'!H672</f>
        <v>0</v>
      </c>
      <c r="E59" s="1173"/>
      <c r="F59" s="420">
        <f>'8_8B'!$J239</f>
        <v>0</v>
      </c>
      <c r="G59" s="1174">
        <f t="shared" si="4"/>
        <v>0</v>
      </c>
      <c r="H59" s="375"/>
      <c r="I59" s="169"/>
      <c r="J59" s="169"/>
      <c r="K59" s="169"/>
    </row>
    <row r="60" spans="1:11" x14ac:dyDescent="0.25">
      <c r="A60" s="965"/>
      <c r="B60" s="341" t="s">
        <v>808</v>
      </c>
      <c r="C60" s="705" t="str">
        <f>'5'!$C$118</f>
        <v>(Specify here)</v>
      </c>
      <c r="D60" s="420">
        <f>'6_6A'!H673</f>
        <v>0</v>
      </c>
      <c r="E60" s="1173"/>
      <c r="F60" s="420">
        <f>'8_8B'!$J240</f>
        <v>0</v>
      </c>
      <c r="G60" s="1174">
        <f t="shared" si="4"/>
        <v>0</v>
      </c>
      <c r="H60" s="375"/>
      <c r="I60" s="169"/>
      <c r="J60" s="169"/>
      <c r="K60" s="169"/>
    </row>
    <row r="61" spans="1:11" x14ac:dyDescent="0.25">
      <c r="A61" s="965"/>
      <c r="B61" s="341" t="s">
        <v>809</v>
      </c>
      <c r="C61" s="705" t="str">
        <f>'5'!$C$119</f>
        <v>(Specify here)</v>
      </c>
      <c r="D61" s="420">
        <f>'6_6A'!H674</f>
        <v>0</v>
      </c>
      <c r="E61" s="1173"/>
      <c r="F61" s="420">
        <f>'8_8B'!$J241</f>
        <v>0</v>
      </c>
      <c r="G61" s="1174">
        <f t="shared" si="4"/>
        <v>0</v>
      </c>
      <c r="H61" s="375"/>
      <c r="I61" s="169"/>
      <c r="J61" s="169"/>
      <c r="K61" s="169"/>
    </row>
    <row r="62" spans="1:11" x14ac:dyDescent="0.25">
      <c r="A62" s="965"/>
      <c r="B62" s="311" t="s">
        <v>810</v>
      </c>
      <c r="C62" s="705" t="str">
        <f>'5'!$C$120</f>
        <v>(Specify here)</v>
      </c>
      <c r="D62" s="420">
        <f>'6_6A'!H675</f>
        <v>0</v>
      </c>
      <c r="E62" s="1173"/>
      <c r="F62" s="420">
        <f>'8_8B'!$J242</f>
        <v>0</v>
      </c>
      <c r="G62" s="1174">
        <f t="shared" si="4"/>
        <v>0</v>
      </c>
      <c r="H62" s="375"/>
      <c r="I62" s="169"/>
      <c r="J62" s="169"/>
      <c r="K62" s="169"/>
    </row>
    <row r="63" spans="1:11" x14ac:dyDescent="0.25">
      <c r="A63" s="368"/>
      <c r="B63" s="585" t="s">
        <v>811</v>
      </c>
      <c r="C63" s="705" t="str">
        <f>'5'!$C$121</f>
        <v>(Specify here)</v>
      </c>
      <c r="D63" s="626">
        <f>'6_6A'!H676</f>
        <v>0</v>
      </c>
      <c r="E63" s="856"/>
      <c r="F63" s="626">
        <f>'8_8B'!$J243</f>
        <v>0</v>
      </c>
      <c r="G63" s="1175">
        <f>IF(F63=0,0,D63/F63)</f>
        <v>0</v>
      </c>
      <c r="H63" s="375"/>
      <c r="I63" s="169"/>
      <c r="J63" s="169"/>
      <c r="K63" s="169"/>
    </row>
    <row r="64" spans="1:11" x14ac:dyDescent="0.25">
      <c r="A64" s="343"/>
      <c r="B64" s="344"/>
      <c r="C64" s="169"/>
      <c r="D64" s="416"/>
      <c r="E64" s="416"/>
      <c r="F64" s="627"/>
      <c r="G64" s="628"/>
      <c r="H64" s="375"/>
      <c r="I64" s="169"/>
      <c r="J64" s="169"/>
      <c r="K64" s="169"/>
    </row>
    <row r="65" spans="1:11" x14ac:dyDescent="0.25">
      <c r="A65" s="170" t="s">
        <v>422</v>
      </c>
      <c r="B65" s="374"/>
      <c r="C65" s="169"/>
      <c r="D65" s="416"/>
      <c r="E65" s="416"/>
      <c r="F65" s="627"/>
      <c r="G65" s="628"/>
      <c r="H65" s="375"/>
      <c r="I65" s="169"/>
      <c r="J65" s="169"/>
      <c r="K65" s="169"/>
    </row>
    <row r="66" spans="1:11" ht="15.6" x14ac:dyDescent="0.3">
      <c r="A66" s="171" t="s">
        <v>76</v>
      </c>
      <c r="B66" s="632"/>
      <c r="C66" s="632"/>
      <c r="D66" s="633"/>
      <c r="E66" s="633"/>
      <c r="F66" s="633"/>
      <c r="G66" s="634" t="s">
        <v>74</v>
      </c>
      <c r="H66" s="169"/>
      <c r="I66" s="169"/>
      <c r="J66" s="169"/>
      <c r="K66" s="169"/>
    </row>
    <row r="67" spans="1:11" x14ac:dyDescent="0.25">
      <c r="A67" s="169"/>
      <c r="B67" s="169"/>
      <c r="C67" s="169"/>
      <c r="D67" s="416"/>
      <c r="E67" s="416"/>
      <c r="F67" s="416"/>
      <c r="G67" s="625" t="s">
        <v>88</v>
      </c>
      <c r="H67" s="169"/>
      <c r="I67" s="169"/>
      <c r="J67" s="169"/>
      <c r="K67" s="169"/>
    </row>
    <row r="68" spans="1:11" x14ac:dyDescent="0.25">
      <c r="A68" s="169"/>
      <c r="B68" s="169"/>
      <c r="C68" s="169"/>
      <c r="D68" s="416"/>
      <c r="E68" s="416"/>
      <c r="F68" s="416"/>
      <c r="G68" s="416"/>
      <c r="H68" s="169"/>
      <c r="I68" s="169"/>
      <c r="J68" s="169"/>
      <c r="K68" s="169"/>
    </row>
    <row r="69" spans="1:11" x14ac:dyDescent="0.25">
      <c r="A69" s="170" t="s">
        <v>363</v>
      </c>
      <c r="B69" s="169"/>
      <c r="C69" s="169"/>
      <c r="D69" s="624" t="s">
        <v>451</v>
      </c>
      <c r="E69" s="170"/>
      <c r="F69" s="625" t="s">
        <v>365</v>
      </c>
      <c r="G69" s="170"/>
      <c r="H69" s="169"/>
      <c r="I69" s="169"/>
      <c r="J69" s="169"/>
      <c r="K69" s="169"/>
    </row>
    <row r="70" spans="1:11" x14ac:dyDescent="0.25">
      <c r="B70" s="175" t="str">
        <f>'1_1A'!B$7:C$7</f>
        <v>Enter Hospital Name Here</v>
      </c>
      <c r="C70" s="169"/>
      <c r="E70" s="416" t="str">
        <f>'1_1A'!$H$7</f>
        <v>Enter Provider Number Here</v>
      </c>
      <c r="F70" s="625"/>
      <c r="G70" s="635" t="str">
        <f>'1_1A'!$P$7</f>
        <v>Enter FYE Here</v>
      </c>
      <c r="H70" s="169"/>
      <c r="I70" s="169"/>
      <c r="J70" s="169"/>
      <c r="K70" s="169"/>
    </row>
    <row r="71" spans="1:11" x14ac:dyDescent="0.25">
      <c r="A71" s="1160"/>
      <c r="B71" s="1161"/>
      <c r="C71" s="1162"/>
      <c r="D71" s="1163" t="s">
        <v>77</v>
      </c>
      <c r="E71" s="1163" t="s">
        <v>78</v>
      </c>
      <c r="F71" s="1163" t="s">
        <v>79</v>
      </c>
      <c r="G71" s="1164" t="s">
        <v>80</v>
      </c>
      <c r="H71" s="169"/>
      <c r="I71" s="169"/>
      <c r="J71" s="169"/>
      <c r="K71" s="169"/>
    </row>
    <row r="72" spans="1:11" x14ac:dyDescent="0.25">
      <c r="A72" s="1165"/>
      <c r="B72" s="173" t="s">
        <v>484</v>
      </c>
      <c r="C72" s="1166"/>
      <c r="D72" s="417" t="s">
        <v>81</v>
      </c>
      <c r="E72" s="417" t="s">
        <v>82</v>
      </c>
      <c r="F72" s="1167" t="s">
        <v>83</v>
      </c>
      <c r="G72" s="1168" t="s">
        <v>894</v>
      </c>
      <c r="H72" s="169"/>
      <c r="I72" s="169"/>
      <c r="J72" s="169"/>
      <c r="K72" s="169"/>
    </row>
    <row r="73" spans="1:11" x14ac:dyDescent="0.25">
      <c r="A73" s="1165"/>
      <c r="B73" s="172"/>
      <c r="C73" s="375"/>
      <c r="D73" s="417" t="s">
        <v>85</v>
      </c>
      <c r="E73" s="418"/>
      <c r="F73" s="417" t="s">
        <v>86</v>
      </c>
      <c r="G73" s="1168" t="s">
        <v>84</v>
      </c>
      <c r="H73" s="169"/>
      <c r="I73" s="169"/>
      <c r="J73" s="169"/>
      <c r="K73" s="169"/>
    </row>
    <row r="74" spans="1:11" x14ac:dyDescent="0.25">
      <c r="A74" s="1165"/>
      <c r="B74" s="172"/>
      <c r="C74" s="375"/>
      <c r="D74" s="417"/>
      <c r="E74" s="418"/>
      <c r="F74" s="417"/>
      <c r="G74" s="1168" t="s">
        <v>895</v>
      </c>
      <c r="H74" s="169"/>
      <c r="I74" s="169"/>
      <c r="J74" s="169"/>
      <c r="K74" s="169"/>
    </row>
    <row r="75" spans="1:11" x14ac:dyDescent="0.25">
      <c r="A75" s="1165"/>
      <c r="B75" s="172"/>
      <c r="C75" s="375"/>
      <c r="D75" s="417" t="s">
        <v>384</v>
      </c>
      <c r="E75" s="417" t="s">
        <v>385</v>
      </c>
      <c r="F75" s="417" t="s">
        <v>386</v>
      </c>
      <c r="G75" s="1168" t="s">
        <v>387</v>
      </c>
      <c r="H75" s="169"/>
      <c r="I75" s="169"/>
      <c r="J75" s="169"/>
      <c r="K75" s="169"/>
    </row>
    <row r="76" spans="1:11" x14ac:dyDescent="0.25">
      <c r="A76" s="588"/>
      <c r="B76" s="586" t="s">
        <v>528</v>
      </c>
      <c r="C76" s="587"/>
      <c r="D76" s="637"/>
      <c r="E76" s="636"/>
      <c r="F76" s="637"/>
      <c r="G76" s="638"/>
      <c r="H76" s="169"/>
      <c r="I76" s="169"/>
      <c r="J76" s="169"/>
      <c r="K76" s="169"/>
    </row>
    <row r="77" spans="1:11" x14ac:dyDescent="0.25">
      <c r="A77" s="87">
        <v>88</v>
      </c>
      <c r="B77" s="87" t="s">
        <v>864</v>
      </c>
      <c r="C77" s="891" t="str">
        <f>'5'!$C$140</f>
        <v>(Specify here)</v>
      </c>
      <c r="D77" s="420">
        <f>'6_6A'!$H689</f>
        <v>0</v>
      </c>
      <c r="E77" s="636"/>
      <c r="F77" s="420">
        <f>'8_8B'!$J261</f>
        <v>0</v>
      </c>
      <c r="G77" s="419">
        <f t="shared" ref="G77:G90" si="5">IF(F77=0,0,D77/F77)</f>
        <v>0</v>
      </c>
      <c r="H77" s="169"/>
      <c r="I77" s="169"/>
      <c r="J77" s="169"/>
      <c r="K77" s="169"/>
    </row>
    <row r="78" spans="1:11" x14ac:dyDescent="0.25">
      <c r="A78" s="87">
        <f>A77+1</f>
        <v>89</v>
      </c>
      <c r="B78" s="858" t="s">
        <v>757</v>
      </c>
      <c r="C78" s="891" t="str">
        <f>'5'!$C$141</f>
        <v>(Specify here)</v>
      </c>
      <c r="D78" s="420">
        <f>'6_6A'!$H690</f>
        <v>0</v>
      </c>
      <c r="E78" s="636"/>
      <c r="F78" s="420">
        <f>'8_8B'!$J262</f>
        <v>0</v>
      </c>
      <c r="G78" s="419">
        <f t="shared" si="5"/>
        <v>0</v>
      </c>
      <c r="H78" s="375"/>
      <c r="I78" s="169"/>
      <c r="J78" s="169"/>
      <c r="K78" s="169"/>
    </row>
    <row r="79" spans="1:11" x14ac:dyDescent="0.25">
      <c r="A79" s="87">
        <f>A78+1</f>
        <v>90</v>
      </c>
      <c r="B79" s="87" t="s">
        <v>529</v>
      </c>
      <c r="C79" s="891" t="str">
        <f>'5'!$C$142</f>
        <v>(Specify here)</v>
      </c>
      <c r="D79" s="420">
        <f>'6_6A'!$H691</f>
        <v>0</v>
      </c>
      <c r="E79" s="636"/>
      <c r="F79" s="420">
        <f>'8_8B'!$J263</f>
        <v>0</v>
      </c>
      <c r="G79" s="419">
        <f t="shared" si="5"/>
        <v>0</v>
      </c>
      <c r="H79" s="375"/>
      <c r="I79" s="169"/>
      <c r="J79" s="169"/>
      <c r="K79" s="169"/>
    </row>
    <row r="80" spans="1:11" x14ac:dyDescent="0.25">
      <c r="A80" s="87">
        <f>A79+1</f>
        <v>91</v>
      </c>
      <c r="B80" s="87" t="s">
        <v>530</v>
      </c>
      <c r="C80" s="548"/>
      <c r="D80" s="420">
        <f>'6_6A'!$H692</f>
        <v>0</v>
      </c>
      <c r="E80" s="636"/>
      <c r="F80" s="420">
        <f>'8_8B'!$J264</f>
        <v>0</v>
      </c>
      <c r="G80" s="419">
        <f t="shared" si="5"/>
        <v>0</v>
      </c>
      <c r="H80" s="375"/>
      <c r="I80" s="169"/>
      <c r="J80" s="169"/>
      <c r="K80" s="169"/>
    </row>
    <row r="81" spans="1:11" x14ac:dyDescent="0.25">
      <c r="A81" s="87">
        <f>A80+1</f>
        <v>92</v>
      </c>
      <c r="B81" s="87" t="s">
        <v>898</v>
      </c>
      <c r="C81" s="563"/>
      <c r="D81" s="420" t="e">
        <f>IF('6_6A'!H693&gt;0, '6_6A'!H693, E81*G81)</f>
        <v>#DIV/0!</v>
      </c>
      <c r="E81" s="420" t="e">
        <f>('2_2A'!I23/24)+'1_1A'!I14*('8_8B'!I101/'8_8B'!I14)</f>
        <v>#DIV/0!</v>
      </c>
      <c r="F81" s="420">
        <f>'8_8B'!$J265</f>
        <v>0</v>
      </c>
      <c r="G81" s="419">
        <f>IF('6_6A'!H693&gt;0, D81/E81, G$13)</f>
        <v>0</v>
      </c>
      <c r="H81" s="375"/>
      <c r="I81" s="169"/>
      <c r="J81" s="169"/>
      <c r="K81" s="169"/>
    </row>
    <row r="82" spans="1:11" x14ac:dyDescent="0.25">
      <c r="A82" s="87">
        <f>A81+1</f>
        <v>93</v>
      </c>
      <c r="B82" s="341" t="s">
        <v>813</v>
      </c>
      <c r="C82" s="891" t="str">
        <f>'5'!$C$145</f>
        <v>(Specify here)</v>
      </c>
      <c r="D82" s="420">
        <f>'6_6A'!$H694</f>
        <v>0</v>
      </c>
      <c r="E82" s="636"/>
      <c r="F82" s="420">
        <f>'8_8B'!$J266</f>
        <v>0</v>
      </c>
      <c r="G82" s="419">
        <f t="shared" si="5"/>
        <v>0</v>
      </c>
      <c r="H82" s="375"/>
      <c r="I82" s="169"/>
      <c r="J82" s="169"/>
      <c r="K82" s="169"/>
    </row>
    <row r="83" spans="1:11" x14ac:dyDescent="0.25">
      <c r="A83" s="80" t="s">
        <v>367</v>
      </c>
      <c r="B83" s="341" t="s">
        <v>814</v>
      </c>
      <c r="C83" s="891" t="str">
        <f>'5'!$C$146</f>
        <v>(Specify here)</v>
      </c>
      <c r="D83" s="420">
        <f>'6_6A'!$H695</f>
        <v>0</v>
      </c>
      <c r="E83" s="636"/>
      <c r="F83" s="420">
        <f>'8_8B'!$J267</f>
        <v>0</v>
      </c>
      <c r="G83" s="419">
        <f t="shared" si="5"/>
        <v>0</v>
      </c>
      <c r="H83" s="375"/>
      <c r="I83" s="169"/>
      <c r="J83" s="169"/>
      <c r="K83" s="169"/>
    </row>
    <row r="84" spans="1:11" x14ac:dyDescent="0.25">
      <c r="A84" s="80" t="s">
        <v>367</v>
      </c>
      <c r="B84" s="341" t="s">
        <v>815</v>
      </c>
      <c r="C84" s="891" t="str">
        <f>'5'!$C$147</f>
        <v>(Specify here)</v>
      </c>
      <c r="D84" s="420">
        <f>'6_6A'!$H696</f>
        <v>0</v>
      </c>
      <c r="E84" s="636"/>
      <c r="F84" s="420">
        <f>'8_8B'!$J268</f>
        <v>0</v>
      </c>
      <c r="G84" s="419">
        <f t="shared" si="5"/>
        <v>0</v>
      </c>
      <c r="H84" s="375"/>
      <c r="I84" s="169"/>
      <c r="J84" s="169"/>
      <c r="K84" s="169"/>
    </row>
    <row r="85" spans="1:11" x14ac:dyDescent="0.25">
      <c r="A85" s="80"/>
      <c r="B85" s="311" t="s">
        <v>825</v>
      </c>
      <c r="C85" s="891" t="str">
        <f>'5'!$C$148</f>
        <v>(Specify here)</v>
      </c>
      <c r="D85" s="420">
        <f>'6_6A'!$H697</f>
        <v>0</v>
      </c>
      <c r="E85" s="636"/>
      <c r="F85" s="420">
        <f>'8_8B'!$J269</f>
        <v>0</v>
      </c>
      <c r="G85" s="419">
        <f>IF(F85=0,0,D85/F85)</f>
        <v>0</v>
      </c>
      <c r="H85" s="375"/>
      <c r="I85" s="169"/>
      <c r="J85" s="169"/>
      <c r="K85" s="169"/>
    </row>
    <row r="86" spans="1:11" x14ac:dyDescent="0.25">
      <c r="A86" s="80"/>
      <c r="B86" s="311" t="s">
        <v>826</v>
      </c>
      <c r="C86" s="891" t="str">
        <f>'5'!$C$149</f>
        <v>(Specify here)</v>
      </c>
      <c r="D86" s="420">
        <f>'6_6A'!$H698</f>
        <v>0</v>
      </c>
      <c r="E86" s="636"/>
      <c r="F86" s="420">
        <f>'8_8B'!$J270</f>
        <v>0</v>
      </c>
      <c r="G86" s="419">
        <f>IF(F86=0,0,D86/F86)</f>
        <v>0</v>
      </c>
      <c r="H86" s="375"/>
      <c r="I86" s="169"/>
      <c r="J86" s="169"/>
      <c r="K86" s="169"/>
    </row>
    <row r="87" spans="1:11" x14ac:dyDescent="0.25">
      <c r="A87" s="588"/>
      <c r="B87" s="586" t="s">
        <v>531</v>
      </c>
      <c r="C87" s="591"/>
      <c r="D87" s="637"/>
      <c r="E87" s="636"/>
      <c r="F87" s="637"/>
      <c r="G87" s="638"/>
      <c r="H87" s="375"/>
      <c r="I87" s="169"/>
      <c r="J87" s="169"/>
      <c r="K87" s="169"/>
    </row>
    <row r="88" spans="1:11" x14ac:dyDescent="0.25">
      <c r="A88" s="87">
        <v>94</v>
      </c>
      <c r="B88" s="87" t="s">
        <v>627</v>
      </c>
      <c r="C88" s="548"/>
      <c r="D88" s="420">
        <f>'6_6A'!$H700</f>
        <v>0</v>
      </c>
      <c r="E88" s="636"/>
      <c r="F88" s="420">
        <f>'8_8B'!$J272</f>
        <v>0</v>
      </c>
      <c r="G88" s="419">
        <f t="shared" si="5"/>
        <v>0</v>
      </c>
      <c r="H88" s="375"/>
      <c r="I88" s="169"/>
      <c r="J88" s="169"/>
      <c r="K88" s="169"/>
    </row>
    <row r="89" spans="1:11" x14ac:dyDescent="0.25">
      <c r="A89" s="87">
        <f>A88+1</f>
        <v>95</v>
      </c>
      <c r="B89" s="87" t="s">
        <v>532</v>
      </c>
      <c r="C89" s="548"/>
      <c r="D89" s="420">
        <f>'6_6A'!$H701</f>
        <v>0</v>
      </c>
      <c r="E89" s="636"/>
      <c r="F89" s="420">
        <f>'8_8B'!$J273</f>
        <v>0</v>
      </c>
      <c r="G89" s="419">
        <f t="shared" si="5"/>
        <v>0</v>
      </c>
      <c r="H89" s="375"/>
      <c r="I89" s="169"/>
      <c r="J89" s="169"/>
      <c r="K89" s="169"/>
    </row>
    <row r="90" spans="1:11" x14ac:dyDescent="0.25">
      <c r="A90" s="87">
        <f t="shared" ref="A90:A95" si="6">A89+1</f>
        <v>96</v>
      </c>
      <c r="B90" s="87" t="s">
        <v>533</v>
      </c>
      <c r="C90" s="548"/>
      <c r="D90" s="420">
        <f>'6_6A'!$H702</f>
        <v>0</v>
      </c>
      <c r="E90" s="636"/>
      <c r="F90" s="420">
        <f>'8_8B'!$J274</f>
        <v>0</v>
      </c>
      <c r="G90" s="419">
        <f t="shared" si="5"/>
        <v>0</v>
      </c>
      <c r="H90" s="375"/>
      <c r="I90" s="169"/>
      <c r="J90" s="169"/>
      <c r="K90" s="169"/>
    </row>
    <row r="91" spans="1:11" x14ac:dyDescent="0.25">
      <c r="A91" s="87">
        <f t="shared" si="6"/>
        <v>97</v>
      </c>
      <c r="B91" s="87" t="s">
        <v>534</v>
      </c>
      <c r="C91" s="563"/>
      <c r="D91" s="420">
        <f>'6_6A'!$H703</f>
        <v>0</v>
      </c>
      <c r="E91" s="636"/>
      <c r="F91" s="420">
        <f>'8_8B'!$J275</f>
        <v>0</v>
      </c>
      <c r="G91" s="419">
        <f t="shared" ref="G91:G122" si="7">IF(F91=0,0,D91/F91)</f>
        <v>0</v>
      </c>
      <c r="H91" s="375"/>
      <c r="I91" s="169"/>
      <c r="J91" s="169"/>
      <c r="K91" s="169"/>
    </row>
    <row r="92" spans="1:11" x14ac:dyDescent="0.25">
      <c r="A92" s="87">
        <f t="shared" si="6"/>
        <v>98</v>
      </c>
      <c r="B92" s="311" t="s">
        <v>816</v>
      </c>
      <c r="C92" s="891" t="str">
        <f>'5'!$C$155</f>
        <v>(Specify here)</v>
      </c>
      <c r="D92" s="420">
        <f>'6_6A'!$H704</f>
        <v>0</v>
      </c>
      <c r="E92" s="636"/>
      <c r="F92" s="420">
        <f>'8_8B'!$J276</f>
        <v>0</v>
      </c>
      <c r="G92" s="419">
        <f t="shared" si="7"/>
        <v>0</v>
      </c>
      <c r="H92" s="375"/>
      <c r="I92" s="169"/>
      <c r="J92" s="169"/>
      <c r="K92" s="169"/>
    </row>
    <row r="93" spans="1:11" x14ac:dyDescent="0.25">
      <c r="A93" s="87">
        <f t="shared" si="6"/>
        <v>99</v>
      </c>
      <c r="B93" s="311" t="s">
        <v>817</v>
      </c>
      <c r="C93" s="891" t="str">
        <f>'5'!$C$156</f>
        <v>(Specify here)</v>
      </c>
      <c r="D93" s="420">
        <f>'6_6A'!$H705</f>
        <v>0</v>
      </c>
      <c r="E93" s="636"/>
      <c r="F93" s="420">
        <f>'8_8B'!$J277</f>
        <v>0</v>
      </c>
      <c r="G93" s="419">
        <f t="shared" si="7"/>
        <v>0</v>
      </c>
      <c r="H93" s="375"/>
      <c r="I93" s="169"/>
      <c r="J93" s="169"/>
      <c r="K93" s="169"/>
    </row>
    <row r="94" spans="1:11" x14ac:dyDescent="0.25">
      <c r="A94" s="87">
        <f t="shared" si="6"/>
        <v>100</v>
      </c>
      <c r="B94" s="87" t="s">
        <v>821</v>
      </c>
      <c r="C94" s="564"/>
      <c r="D94" s="420">
        <f>'6_6A'!$H706</f>
        <v>0</v>
      </c>
      <c r="E94" s="636"/>
      <c r="F94" s="420">
        <f>'8_8B'!$J278</f>
        <v>0</v>
      </c>
      <c r="G94" s="419">
        <f t="shared" si="7"/>
        <v>0</v>
      </c>
      <c r="H94" s="375"/>
      <c r="I94" s="169"/>
      <c r="J94" s="169"/>
      <c r="K94" s="169"/>
    </row>
    <row r="95" spans="1:11" x14ac:dyDescent="0.25">
      <c r="A95" s="87">
        <f t="shared" si="6"/>
        <v>101</v>
      </c>
      <c r="B95" s="340" t="s">
        <v>758</v>
      </c>
      <c r="C95" s="547"/>
      <c r="D95" s="420">
        <f>'6_6A'!$H707</f>
        <v>0</v>
      </c>
      <c r="E95" s="636"/>
      <c r="F95" s="420">
        <f>'8_8B'!$J279</f>
        <v>0</v>
      </c>
      <c r="G95" s="419">
        <f t="shared" si="7"/>
        <v>0</v>
      </c>
      <c r="H95" s="375"/>
      <c r="I95" s="169"/>
      <c r="J95" s="169"/>
      <c r="K95" s="169"/>
    </row>
    <row r="96" spans="1:11" x14ac:dyDescent="0.25">
      <c r="A96" s="589"/>
      <c r="B96" s="589" t="s">
        <v>823</v>
      </c>
      <c r="C96" s="590"/>
      <c r="D96" s="637" t="e">
        <f>D21+SUM(D23:D63)+SUM(D77:D95)</f>
        <v>#DIV/0!</v>
      </c>
      <c r="E96" s="636"/>
      <c r="F96" s="637">
        <f>F21+SUM(F23:F63)+SUM(F77:F95)</f>
        <v>0</v>
      </c>
      <c r="G96" s="638">
        <f t="shared" si="7"/>
        <v>0</v>
      </c>
      <c r="H96" s="375"/>
      <c r="I96" s="169"/>
      <c r="J96" s="169"/>
      <c r="K96" s="169"/>
    </row>
    <row r="97" spans="1:11" x14ac:dyDescent="0.25">
      <c r="A97" s="588"/>
      <c r="B97" s="586" t="s">
        <v>536</v>
      </c>
      <c r="C97" s="639"/>
      <c r="D97" s="636"/>
      <c r="E97" s="636"/>
      <c r="F97" s="637"/>
      <c r="G97" s="638"/>
      <c r="H97" s="375"/>
      <c r="I97" s="169"/>
      <c r="J97" s="169"/>
      <c r="K97" s="169"/>
    </row>
    <row r="98" spans="1:11" x14ac:dyDescent="0.25">
      <c r="A98" s="87">
        <v>105</v>
      </c>
      <c r="B98" s="87" t="s">
        <v>537</v>
      </c>
      <c r="C98" s="174"/>
      <c r="D98" s="420">
        <f>'6_6A'!$H723</f>
        <v>0</v>
      </c>
      <c r="E98" s="636"/>
      <c r="F98" s="420">
        <f>'8_8B'!$J298</f>
        <v>0</v>
      </c>
      <c r="G98" s="419">
        <f t="shared" si="7"/>
        <v>0</v>
      </c>
      <c r="H98" s="375"/>
      <c r="I98" s="169"/>
      <c r="J98" s="169"/>
      <c r="K98" s="169"/>
    </row>
    <row r="99" spans="1:11" x14ac:dyDescent="0.25">
      <c r="A99" s="87">
        <f t="shared" ref="A99:A110" si="8">A98+1</f>
        <v>106</v>
      </c>
      <c r="B99" s="87" t="s">
        <v>539</v>
      </c>
      <c r="C99" s="174"/>
      <c r="D99" s="420">
        <f>'6_6A'!$H724</f>
        <v>0</v>
      </c>
      <c r="E99" s="636"/>
      <c r="F99" s="420">
        <f>'8_8B'!$J299</f>
        <v>0</v>
      </c>
      <c r="G99" s="419">
        <f t="shared" si="7"/>
        <v>0</v>
      </c>
      <c r="H99" s="375"/>
      <c r="I99" s="169"/>
      <c r="J99" s="169"/>
      <c r="K99" s="169"/>
    </row>
    <row r="100" spans="1:11" x14ac:dyDescent="0.25">
      <c r="A100" s="87">
        <f t="shared" si="8"/>
        <v>107</v>
      </c>
      <c r="B100" s="87" t="s">
        <v>538</v>
      </c>
      <c r="C100" s="174"/>
      <c r="D100" s="420">
        <f>'6_6A'!$H725</f>
        <v>0</v>
      </c>
      <c r="E100" s="636"/>
      <c r="F100" s="420">
        <f>'8_8B'!$J300</f>
        <v>0</v>
      </c>
      <c r="G100" s="419">
        <f t="shared" si="7"/>
        <v>0</v>
      </c>
      <c r="H100" s="375"/>
      <c r="I100" s="169"/>
      <c r="J100" s="169"/>
      <c r="K100" s="169"/>
    </row>
    <row r="101" spans="1:11" x14ac:dyDescent="0.25">
      <c r="A101" s="87">
        <f t="shared" si="8"/>
        <v>108</v>
      </c>
      <c r="B101" s="340" t="s">
        <v>759</v>
      </c>
      <c r="C101" s="174"/>
      <c r="D101" s="420">
        <f>'6_6A'!$H726</f>
        <v>0</v>
      </c>
      <c r="E101" s="636"/>
      <c r="F101" s="420">
        <f>'8_8B'!$J301</f>
        <v>0</v>
      </c>
      <c r="G101" s="419">
        <f t="shared" si="7"/>
        <v>0</v>
      </c>
      <c r="H101" s="375"/>
      <c r="I101" s="169"/>
      <c r="J101" s="169"/>
      <c r="K101" s="169"/>
    </row>
    <row r="102" spans="1:11" x14ac:dyDescent="0.25">
      <c r="A102" s="87">
        <f t="shared" si="8"/>
        <v>109</v>
      </c>
      <c r="B102" s="340" t="s">
        <v>760</v>
      </c>
      <c r="C102" s="174"/>
      <c r="D102" s="420">
        <f>'6_6A'!$H727</f>
        <v>0</v>
      </c>
      <c r="E102" s="636"/>
      <c r="F102" s="420">
        <f>'8_8B'!$J302</f>
        <v>0</v>
      </c>
      <c r="G102" s="419">
        <f t="shared" si="7"/>
        <v>0</v>
      </c>
      <c r="H102" s="375"/>
      <c r="I102" s="169"/>
      <c r="J102" s="169"/>
      <c r="K102" s="169"/>
    </row>
    <row r="103" spans="1:11" x14ac:dyDescent="0.25">
      <c r="A103" s="87">
        <f t="shared" si="8"/>
        <v>110</v>
      </c>
      <c r="B103" s="340" t="s">
        <v>761</v>
      </c>
      <c r="C103" s="174"/>
      <c r="D103" s="420">
        <f>'6_6A'!$H728</f>
        <v>0</v>
      </c>
      <c r="E103" s="636"/>
      <c r="F103" s="420">
        <f>'8_8B'!$J303</f>
        <v>0</v>
      </c>
      <c r="G103" s="419">
        <f t="shared" si="7"/>
        <v>0</v>
      </c>
      <c r="H103" s="375"/>
      <c r="I103" s="169"/>
      <c r="J103" s="169"/>
      <c r="K103" s="169"/>
    </row>
    <row r="104" spans="1:11" x14ac:dyDescent="0.25">
      <c r="A104" s="87">
        <f t="shared" si="8"/>
        <v>111</v>
      </c>
      <c r="B104" s="340" t="s">
        <v>762</v>
      </c>
      <c r="C104" s="174"/>
      <c r="D104" s="420">
        <f>'6_6A'!$H729</f>
        <v>0</v>
      </c>
      <c r="E104" s="636"/>
      <c r="F104" s="420">
        <f>'8_8B'!$J304</f>
        <v>0</v>
      </c>
      <c r="G104" s="419">
        <f t="shared" si="7"/>
        <v>0</v>
      </c>
      <c r="H104" s="375"/>
      <c r="I104" s="169"/>
      <c r="J104" s="169"/>
      <c r="K104" s="169"/>
    </row>
    <row r="105" spans="1:11" x14ac:dyDescent="0.25">
      <c r="A105" s="87">
        <f t="shared" si="8"/>
        <v>112</v>
      </c>
      <c r="B105" s="340" t="s">
        <v>791</v>
      </c>
      <c r="C105" s="174"/>
      <c r="D105" s="420">
        <f>'6_6A'!$H730</f>
        <v>0</v>
      </c>
      <c r="E105" s="636"/>
      <c r="F105" s="420">
        <f>'8_8B'!$J305</f>
        <v>0</v>
      </c>
      <c r="G105" s="419">
        <f t="shared" si="7"/>
        <v>0</v>
      </c>
      <c r="H105" s="375"/>
      <c r="I105" s="169"/>
      <c r="J105" s="169"/>
      <c r="K105" s="169"/>
    </row>
    <row r="106" spans="1:11" x14ac:dyDescent="0.25">
      <c r="A106" s="87">
        <f t="shared" si="8"/>
        <v>113</v>
      </c>
      <c r="B106" s="87" t="s">
        <v>540</v>
      </c>
      <c r="C106" s="174"/>
      <c r="D106" s="420">
        <f>'6_6A'!$H731</f>
        <v>0</v>
      </c>
      <c r="E106" s="636"/>
      <c r="F106" s="420">
        <f>'8_8B'!$J306</f>
        <v>0</v>
      </c>
      <c r="G106" s="419">
        <f t="shared" si="7"/>
        <v>0</v>
      </c>
      <c r="H106" s="375"/>
      <c r="I106" s="169"/>
      <c r="J106" s="169"/>
      <c r="K106" s="169"/>
    </row>
    <row r="107" spans="1:11" x14ac:dyDescent="0.25">
      <c r="A107" s="87">
        <f t="shared" si="8"/>
        <v>114</v>
      </c>
      <c r="B107" s="87" t="s">
        <v>629</v>
      </c>
      <c r="C107" s="174"/>
      <c r="D107" s="420">
        <f>'6_6A'!$H732</f>
        <v>0</v>
      </c>
      <c r="E107" s="636"/>
      <c r="F107" s="420">
        <f>'8_8B'!$J307</f>
        <v>0</v>
      </c>
      <c r="G107" s="419">
        <f t="shared" si="7"/>
        <v>0</v>
      </c>
      <c r="H107" s="375"/>
      <c r="I107" s="169"/>
      <c r="J107" s="169"/>
      <c r="K107" s="169"/>
    </row>
    <row r="108" spans="1:11" x14ac:dyDescent="0.25">
      <c r="A108" s="87">
        <f t="shared" si="8"/>
        <v>115</v>
      </c>
      <c r="B108" s="87" t="s">
        <v>890</v>
      </c>
      <c r="C108" s="174"/>
      <c r="D108" s="420">
        <f>'6_6A'!$H733</f>
        <v>0</v>
      </c>
      <c r="E108" s="636"/>
      <c r="F108" s="420">
        <f>'8_8B'!$J308</f>
        <v>0</v>
      </c>
      <c r="G108" s="419">
        <f t="shared" si="7"/>
        <v>0</v>
      </c>
      <c r="H108" s="375"/>
      <c r="I108" s="169"/>
      <c r="J108" s="169"/>
      <c r="K108" s="169"/>
    </row>
    <row r="109" spans="1:11" x14ac:dyDescent="0.25">
      <c r="A109" s="87">
        <f t="shared" si="8"/>
        <v>116</v>
      </c>
      <c r="B109" s="87" t="s">
        <v>541</v>
      </c>
      <c r="C109" s="174"/>
      <c r="D109" s="420">
        <f>'6_6A'!$H734</f>
        <v>0</v>
      </c>
      <c r="E109" s="636"/>
      <c r="F109" s="420">
        <f>'8_8B'!$J309</f>
        <v>0</v>
      </c>
      <c r="G109" s="419">
        <f t="shared" si="7"/>
        <v>0</v>
      </c>
      <c r="H109" s="375"/>
      <c r="I109" s="169"/>
      <c r="J109" s="169"/>
      <c r="K109" s="169"/>
    </row>
    <row r="110" spans="1:11" x14ac:dyDescent="0.25">
      <c r="A110" s="87">
        <f t="shared" si="8"/>
        <v>117</v>
      </c>
      <c r="B110" s="87" t="s">
        <v>866</v>
      </c>
      <c r="C110" s="891" t="str">
        <f>'5'!$C$191</f>
        <v>(Specify here)</v>
      </c>
      <c r="D110" s="420">
        <f>'6_6A'!$H735</f>
        <v>0</v>
      </c>
      <c r="E110" s="636"/>
      <c r="F110" s="420">
        <f>'8_8B'!$J310</f>
        <v>0</v>
      </c>
      <c r="G110" s="419">
        <f t="shared" si="7"/>
        <v>0</v>
      </c>
      <c r="H110" s="375"/>
      <c r="I110" s="169"/>
      <c r="J110" s="169"/>
      <c r="K110" s="169"/>
    </row>
    <row r="111" spans="1:11" x14ac:dyDescent="0.25">
      <c r="A111" s="586"/>
      <c r="B111" s="595" t="s">
        <v>771</v>
      </c>
      <c r="C111" s="639"/>
      <c r="D111" s="637" t="e">
        <f>SUM(D96:D110)</f>
        <v>#DIV/0!</v>
      </c>
      <c r="E111" s="636"/>
      <c r="F111" s="637">
        <f>SUM(F96:F110)</f>
        <v>0</v>
      </c>
      <c r="G111" s="638"/>
      <c r="H111" s="375"/>
      <c r="I111" s="169"/>
      <c r="J111" s="169"/>
      <c r="K111" s="169"/>
    </row>
    <row r="112" spans="1:11" x14ac:dyDescent="0.25">
      <c r="A112" s="588"/>
      <c r="B112" s="586" t="s">
        <v>911</v>
      </c>
      <c r="C112" s="639"/>
      <c r="D112" s="637"/>
      <c r="E112" s="636"/>
      <c r="F112" s="640"/>
      <c r="G112" s="638"/>
      <c r="H112" s="375"/>
      <c r="I112" s="169"/>
      <c r="J112" s="169"/>
      <c r="K112" s="169"/>
    </row>
    <row r="113" spans="1:11" x14ac:dyDescent="0.25">
      <c r="A113" s="87">
        <v>190</v>
      </c>
      <c r="B113" s="87" t="s">
        <v>542</v>
      </c>
      <c r="C113" s="174"/>
      <c r="D113" s="420">
        <f>'6_6A'!$H738</f>
        <v>0</v>
      </c>
      <c r="E113" s="636"/>
      <c r="F113" s="420">
        <f>'8_8B'!$J313</f>
        <v>0</v>
      </c>
      <c r="G113" s="419">
        <f t="shared" si="7"/>
        <v>0</v>
      </c>
      <c r="H113" s="375"/>
      <c r="I113" s="169"/>
      <c r="J113" s="169"/>
      <c r="K113" s="169"/>
    </row>
    <row r="114" spans="1:11" x14ac:dyDescent="0.25">
      <c r="A114" s="87">
        <v>191</v>
      </c>
      <c r="B114" s="338" t="s">
        <v>133</v>
      </c>
      <c r="C114" s="174"/>
      <c r="D114" s="420">
        <f>'6_6A'!$H739</f>
        <v>0</v>
      </c>
      <c r="E114" s="636"/>
      <c r="F114" s="420">
        <f>'8_8B'!$J314</f>
        <v>0</v>
      </c>
      <c r="G114" s="419">
        <f t="shared" si="7"/>
        <v>0</v>
      </c>
      <c r="H114" s="375"/>
      <c r="I114" s="169"/>
      <c r="J114" s="169"/>
      <c r="K114" s="169"/>
    </row>
    <row r="115" spans="1:11" x14ac:dyDescent="0.25">
      <c r="A115" s="87">
        <v>192</v>
      </c>
      <c r="B115" s="338" t="s">
        <v>134</v>
      </c>
      <c r="C115" s="174"/>
      <c r="D115" s="420">
        <f>'6_6A'!$H740</f>
        <v>0</v>
      </c>
      <c r="E115" s="636"/>
      <c r="F115" s="420">
        <f>'8_8B'!$J315</f>
        <v>0</v>
      </c>
      <c r="G115" s="419">
        <f t="shared" si="7"/>
        <v>0</v>
      </c>
      <c r="H115" s="375"/>
      <c r="I115" s="169"/>
      <c r="J115" s="169"/>
      <c r="K115" s="169"/>
    </row>
    <row r="116" spans="1:11" x14ac:dyDescent="0.25">
      <c r="A116" s="87">
        <v>193</v>
      </c>
      <c r="B116" s="338" t="s">
        <v>135</v>
      </c>
      <c r="C116" s="174"/>
      <c r="D116" s="420">
        <f>'6_6A'!$H741</f>
        <v>0</v>
      </c>
      <c r="E116" s="636"/>
      <c r="F116" s="420">
        <f>'8_8B'!$J316</f>
        <v>0</v>
      </c>
      <c r="G116" s="419">
        <f t="shared" si="7"/>
        <v>0</v>
      </c>
      <c r="H116" s="375"/>
      <c r="I116" s="169"/>
      <c r="J116" s="169"/>
      <c r="K116" s="169"/>
    </row>
    <row r="117" spans="1:11" x14ac:dyDescent="0.25">
      <c r="A117" s="87">
        <v>194</v>
      </c>
      <c r="B117" s="87" t="s">
        <v>820</v>
      </c>
      <c r="C117" s="174"/>
      <c r="D117" s="420">
        <f>'6_6A'!$H742</f>
        <v>0</v>
      </c>
      <c r="E117" s="636"/>
      <c r="F117" s="420">
        <f>'8_8B'!$J317</f>
        <v>0</v>
      </c>
      <c r="G117" s="419">
        <f t="shared" si="7"/>
        <v>0</v>
      </c>
      <c r="H117" s="375"/>
      <c r="I117" s="169"/>
      <c r="J117" s="169"/>
      <c r="K117" s="169"/>
    </row>
    <row r="118" spans="1:11" x14ac:dyDescent="0.25">
      <c r="A118" s="87"/>
      <c r="B118" s="339" t="s">
        <v>772</v>
      </c>
      <c r="C118" s="891" t="str">
        <f>'5'!$C$191</f>
        <v>(Specify here)</v>
      </c>
      <c r="D118" s="420">
        <f>'6_6A'!$H743</f>
        <v>0</v>
      </c>
      <c r="E118" s="636"/>
      <c r="F118" s="420">
        <f>'8_8B'!$J318</f>
        <v>0</v>
      </c>
      <c r="G118" s="419">
        <f t="shared" si="7"/>
        <v>0</v>
      </c>
      <c r="H118" s="375"/>
      <c r="I118" s="169"/>
      <c r="J118" s="169"/>
      <c r="K118" s="169"/>
    </row>
    <row r="119" spans="1:11" x14ac:dyDescent="0.25">
      <c r="A119" s="78"/>
      <c r="B119" s="339" t="s">
        <v>773</v>
      </c>
      <c r="C119" s="891" t="str">
        <f>'5'!$C$191</f>
        <v>(Specify here)</v>
      </c>
      <c r="D119" s="420">
        <f>'6_6A'!$H744</f>
        <v>0</v>
      </c>
      <c r="E119" s="636"/>
      <c r="F119" s="420">
        <f>'8_8B'!$J319</f>
        <v>0</v>
      </c>
      <c r="G119" s="419">
        <f t="shared" si="7"/>
        <v>0</v>
      </c>
      <c r="H119" s="375"/>
      <c r="I119" s="169"/>
      <c r="J119" s="169"/>
      <c r="K119" s="169"/>
    </row>
    <row r="120" spans="1:11" x14ac:dyDescent="0.25">
      <c r="A120" s="78"/>
      <c r="B120" s="339" t="s">
        <v>774</v>
      </c>
      <c r="C120" s="891" t="str">
        <f>'5'!$C$191</f>
        <v>(Specify here)</v>
      </c>
      <c r="D120" s="420">
        <f>'6_6A'!$H745</f>
        <v>0</v>
      </c>
      <c r="E120" s="636"/>
      <c r="F120" s="420">
        <f>'8_8B'!$J320</f>
        <v>0</v>
      </c>
      <c r="G120" s="419">
        <f t="shared" si="7"/>
        <v>0</v>
      </c>
      <c r="H120" s="375"/>
      <c r="I120" s="169"/>
      <c r="J120" s="169"/>
      <c r="K120" s="169"/>
    </row>
    <row r="121" spans="1:11" x14ac:dyDescent="0.25">
      <c r="A121" s="78"/>
      <c r="B121" s="339" t="s">
        <v>775</v>
      </c>
      <c r="C121" s="891" t="str">
        <f>'5'!$C$191</f>
        <v>(Specify here)</v>
      </c>
      <c r="D121" s="420">
        <f>'6_6A'!$H746</f>
        <v>0</v>
      </c>
      <c r="E121" s="636"/>
      <c r="F121" s="420">
        <f>'8_8B'!$J321</f>
        <v>0</v>
      </c>
      <c r="G121" s="419">
        <f t="shared" si="7"/>
        <v>0</v>
      </c>
      <c r="H121" s="375"/>
      <c r="I121" s="169"/>
      <c r="J121" s="169"/>
      <c r="K121" s="169"/>
    </row>
    <row r="122" spans="1:11" x14ac:dyDescent="0.25">
      <c r="A122" s="78"/>
      <c r="B122" s="339" t="s">
        <v>776</v>
      </c>
      <c r="C122" s="891" t="str">
        <f>'5'!$C$191</f>
        <v>(Specify here)</v>
      </c>
      <c r="D122" s="626">
        <f>'6_6A'!$H747</f>
        <v>0</v>
      </c>
      <c r="E122" s="856"/>
      <c r="F122" s="626">
        <f>'8_8B'!$J322</f>
        <v>0</v>
      </c>
      <c r="G122" s="629">
        <f t="shared" si="7"/>
        <v>0</v>
      </c>
      <c r="H122" s="375"/>
      <c r="I122" s="169"/>
      <c r="J122" s="169"/>
      <c r="K122" s="169"/>
    </row>
    <row r="123" spans="1:11" x14ac:dyDescent="0.25">
      <c r="A123" s="586">
        <v>200</v>
      </c>
      <c r="B123" s="641" t="s">
        <v>770</v>
      </c>
      <c r="C123" s="642"/>
      <c r="D123" s="643" t="e">
        <f>SUM(D111:D122)</f>
        <v>#DIV/0!</v>
      </c>
      <c r="E123" s="642"/>
      <c r="F123" s="643">
        <f>SUM(F111:F122)</f>
        <v>0</v>
      </c>
      <c r="G123" s="644"/>
      <c r="H123" s="375"/>
      <c r="I123" s="169"/>
      <c r="J123" s="169"/>
      <c r="K123" s="169"/>
    </row>
    <row r="124" spans="1:11" x14ac:dyDescent="0.25">
      <c r="A124" s="403"/>
      <c r="B124" s="403"/>
      <c r="C124" s="404"/>
      <c r="D124" s="630"/>
      <c r="E124" s="630"/>
      <c r="F124" s="631"/>
      <c r="G124" s="629"/>
      <c r="H124" s="375"/>
      <c r="I124" s="169"/>
      <c r="J124" s="169"/>
      <c r="K124" s="169"/>
    </row>
    <row r="125" spans="1:11" x14ac:dyDescent="0.25">
      <c r="A125" s="170" t="s">
        <v>87</v>
      </c>
      <c r="B125" s="169"/>
      <c r="C125" s="169"/>
      <c r="D125" s="416"/>
      <c r="E125" s="416"/>
      <c r="F125" s="627"/>
      <c r="G125" s="628"/>
      <c r="H125" s="375"/>
      <c r="I125" s="169"/>
      <c r="J125" s="169"/>
      <c r="K125" s="169"/>
    </row>
    <row r="126" spans="1:11" s="624" customFormat="1" x14ac:dyDescent="0.25">
      <c r="A126" s="624" t="s">
        <v>900</v>
      </c>
      <c r="B126" s="416"/>
      <c r="C126" s="416"/>
      <c r="D126" s="416"/>
      <c r="E126" s="416"/>
      <c r="F126" s="627"/>
      <c r="G126" s="628"/>
      <c r="H126" s="1241"/>
      <c r="I126" s="416"/>
      <c r="J126" s="416"/>
      <c r="K126" s="416"/>
    </row>
    <row r="127" spans="1:11" s="624" customFormat="1" x14ac:dyDescent="0.25">
      <c r="A127" s="624" t="s">
        <v>899</v>
      </c>
      <c r="B127" s="416"/>
      <c r="C127" s="416"/>
      <c r="D127" s="416"/>
      <c r="E127" s="416"/>
      <c r="F127" s="627"/>
      <c r="G127" s="628"/>
      <c r="H127" s="1241"/>
      <c r="I127" s="416"/>
      <c r="J127" s="416"/>
      <c r="K127" s="416"/>
    </row>
    <row r="128" spans="1:11" s="624" customFormat="1" x14ac:dyDescent="0.25">
      <c r="A128" s="624" t="s">
        <v>902</v>
      </c>
      <c r="B128" s="416"/>
      <c r="C128" s="416"/>
      <c r="D128" s="416"/>
      <c r="E128" s="416"/>
      <c r="F128" s="627"/>
      <c r="G128" s="628"/>
      <c r="H128" s="1241"/>
      <c r="I128" s="416"/>
      <c r="J128" s="416"/>
      <c r="K128" s="416"/>
    </row>
    <row r="129" spans="1:11" s="624" customFormat="1" x14ac:dyDescent="0.25">
      <c r="B129" s="624" t="s">
        <v>901</v>
      </c>
      <c r="C129" s="416"/>
      <c r="D129" s="416"/>
      <c r="E129" s="416"/>
      <c r="F129" s="627"/>
      <c r="G129" s="628"/>
      <c r="H129" s="1241"/>
      <c r="I129" s="416"/>
      <c r="J129" s="416"/>
      <c r="K129" s="416"/>
    </row>
    <row r="130" spans="1:11" s="624" customFormat="1" x14ac:dyDescent="0.25">
      <c r="A130" s="624" t="s">
        <v>904</v>
      </c>
      <c r="B130" s="416"/>
      <c r="C130" s="416"/>
      <c r="D130" s="416"/>
      <c r="E130" s="416"/>
      <c r="F130" s="627"/>
      <c r="G130" s="628"/>
      <c r="H130" s="1241"/>
      <c r="I130" s="416"/>
      <c r="J130" s="416"/>
      <c r="K130" s="416"/>
    </row>
    <row r="131" spans="1:11" s="624" customFormat="1" x14ac:dyDescent="0.25">
      <c r="A131" s="624" t="s">
        <v>903</v>
      </c>
      <c r="B131" s="416"/>
      <c r="C131" s="416"/>
      <c r="D131" s="416"/>
      <c r="E131" s="416"/>
      <c r="F131" s="627"/>
      <c r="G131" s="628"/>
      <c r="H131" s="416"/>
      <c r="I131" s="416"/>
      <c r="J131" s="416"/>
      <c r="K131" s="416"/>
    </row>
    <row r="132" spans="1:11" s="624" customFormat="1" x14ac:dyDescent="0.25">
      <c r="A132" s="624" t="s">
        <v>905</v>
      </c>
      <c r="B132" s="416"/>
      <c r="C132" s="416"/>
      <c r="D132" s="416"/>
      <c r="E132" s="416"/>
      <c r="F132" s="627"/>
      <c r="G132" s="628"/>
      <c r="H132" s="416"/>
      <c r="I132" s="416"/>
      <c r="J132" s="416"/>
      <c r="K132" s="416"/>
    </row>
    <row r="133" spans="1:11" x14ac:dyDescent="0.25">
      <c r="B133" s="169"/>
      <c r="C133" s="169"/>
      <c r="D133" s="416"/>
      <c r="E133" s="416"/>
      <c r="F133" s="627"/>
      <c r="G133" s="416"/>
      <c r="H133" s="169"/>
      <c r="I133" s="169"/>
      <c r="J133" s="169"/>
      <c r="K133" s="169"/>
    </row>
    <row r="134" spans="1:11" x14ac:dyDescent="0.25">
      <c r="A134" s="169"/>
      <c r="B134" s="169"/>
      <c r="C134" s="169"/>
      <c r="D134" s="416"/>
      <c r="E134" s="416"/>
      <c r="F134" s="627"/>
      <c r="G134" s="416"/>
      <c r="H134" s="169"/>
      <c r="I134" s="169"/>
      <c r="J134" s="169"/>
      <c r="K134" s="169"/>
    </row>
    <row r="135" spans="1:11" x14ac:dyDescent="0.25">
      <c r="A135" s="169"/>
      <c r="B135" s="169"/>
      <c r="C135" s="169"/>
      <c r="D135" s="416"/>
      <c r="E135" s="416"/>
      <c r="F135" s="627"/>
      <c r="G135" s="416"/>
      <c r="H135" s="169"/>
      <c r="I135" s="169"/>
      <c r="J135" s="169"/>
      <c r="K135" s="169"/>
    </row>
    <row r="136" spans="1:11" x14ac:dyDescent="0.25">
      <c r="H136" s="169"/>
      <c r="I136" s="169"/>
      <c r="J136" s="169"/>
      <c r="K136" s="169"/>
    </row>
    <row r="137" spans="1:11" x14ac:dyDescent="0.25">
      <c r="H137" s="169"/>
      <c r="I137" s="169"/>
      <c r="J137" s="169"/>
      <c r="K137" s="169"/>
    </row>
    <row r="138" spans="1:11" x14ac:dyDescent="0.25">
      <c r="H138" s="169"/>
      <c r="I138" s="169"/>
      <c r="J138" s="169"/>
      <c r="K138" s="169"/>
    </row>
    <row r="139" spans="1:11" x14ac:dyDescent="0.25">
      <c r="H139" s="169"/>
      <c r="I139" s="169"/>
      <c r="J139" s="169"/>
      <c r="K139" s="169"/>
    </row>
    <row r="140" spans="1:11" x14ac:dyDescent="0.25">
      <c r="H140" s="169"/>
      <c r="I140" s="169"/>
      <c r="J140" s="169"/>
      <c r="K140" s="169"/>
    </row>
    <row r="141" spans="1:11" x14ac:dyDescent="0.25">
      <c r="H141" s="169"/>
      <c r="I141" s="169"/>
      <c r="J141" s="169"/>
      <c r="K141" s="169"/>
    </row>
    <row r="142" spans="1:11" x14ac:dyDescent="0.25">
      <c r="H142" s="169"/>
      <c r="I142" s="169"/>
      <c r="J142" s="169"/>
      <c r="K142" s="169"/>
    </row>
  </sheetData>
  <phoneticPr fontId="0" type="noConversion"/>
  <printOptions horizontalCentered="1"/>
  <pageMargins left="0.5" right="0.5" top="0.51" bottom="0.57999999999999996" header="0.41" footer="0.28000000000000003"/>
  <pageSetup scale="71" fitToHeight="0" orientation="portrait" horizontalDpi="300" verticalDpi="300" r:id="rId1"/>
  <headerFooter alignWithMargins="0">
    <oddFooter>&amp;C&amp;9Rev. 12/01/11</oddFooter>
  </headerFooter>
  <rowBreaks count="1" manualBreakCount="1">
    <brk id="6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90"/>
  <sheetViews>
    <sheetView showOutlineSymbols="0" topLeftCell="A306" zoomScale="70" zoomScaleNormal="70" workbookViewId="0">
      <selection activeCell="D14" sqref="D14"/>
    </sheetView>
  </sheetViews>
  <sheetFormatPr defaultColWidth="9.6328125" defaultRowHeight="15" x14ac:dyDescent="0.25"/>
  <cols>
    <col min="1" max="1" width="4.6328125" style="177" customWidth="1"/>
    <col min="2" max="2" width="25.1796875" style="177" customWidth="1"/>
    <col min="3" max="3" width="17.81640625" style="177" customWidth="1"/>
    <col min="4" max="5" width="12.81640625" style="177" customWidth="1"/>
    <col min="6" max="6" width="12.6328125" style="177" customWidth="1"/>
    <col min="7" max="8" width="11.6328125" style="177" customWidth="1"/>
    <col min="9" max="9" width="12.6328125" style="177" customWidth="1"/>
    <col min="10" max="10" width="9.6328125" style="177" customWidth="1"/>
    <col min="11" max="11" width="12.6328125" style="177" customWidth="1"/>
    <col min="12" max="12" width="5.6328125" style="177" customWidth="1"/>
    <col min="13" max="16384" width="9.6328125" style="177"/>
  </cols>
  <sheetData>
    <row r="1" spans="1:12" ht="15.6" x14ac:dyDescent="0.3">
      <c r="A1" s="178" t="s">
        <v>92</v>
      </c>
      <c r="B1" s="649"/>
      <c r="C1" s="649"/>
      <c r="D1" s="649"/>
      <c r="E1" s="649"/>
      <c r="F1" s="649"/>
      <c r="G1" s="649"/>
      <c r="H1" s="649"/>
      <c r="I1" s="179"/>
      <c r="J1" s="649"/>
      <c r="K1" s="650" t="s">
        <v>89</v>
      </c>
      <c r="L1" s="176"/>
    </row>
    <row r="2" spans="1:12" ht="15.6" x14ac:dyDescent="0.3">
      <c r="A2" s="178" t="s">
        <v>93</v>
      </c>
      <c r="B2" s="649"/>
      <c r="C2" s="649"/>
      <c r="D2" s="649"/>
      <c r="E2" s="649"/>
      <c r="F2" s="649"/>
      <c r="G2" s="649"/>
      <c r="H2" s="649"/>
      <c r="I2" s="179"/>
      <c r="J2" s="649"/>
      <c r="K2" s="651" t="s">
        <v>90</v>
      </c>
      <c r="L2" s="176"/>
    </row>
    <row r="3" spans="1:12" x14ac:dyDescent="0.25">
      <c r="A3" s="176"/>
      <c r="B3" s="176"/>
      <c r="C3" s="176"/>
      <c r="D3" s="176"/>
      <c r="E3" s="176"/>
      <c r="F3" s="176"/>
      <c r="G3" s="176"/>
      <c r="H3" s="176"/>
      <c r="J3" s="176"/>
      <c r="K3" s="651" t="s">
        <v>91</v>
      </c>
      <c r="L3" s="176"/>
    </row>
    <row r="4" spans="1:12" x14ac:dyDescent="0.25">
      <c r="A4" s="176"/>
      <c r="B4" s="176"/>
      <c r="C4" s="176"/>
      <c r="D4" s="176"/>
      <c r="E4" s="176"/>
      <c r="F4" s="176"/>
      <c r="G4" s="176"/>
      <c r="H4" s="176"/>
      <c r="I4" s="176"/>
      <c r="J4" s="176"/>
      <c r="K4" s="176"/>
      <c r="L4" s="176"/>
    </row>
    <row r="5" spans="1:12" x14ac:dyDescent="0.25">
      <c r="A5" s="177" t="s">
        <v>363</v>
      </c>
      <c r="B5" s="176"/>
      <c r="C5" s="176"/>
      <c r="E5" s="177" t="s">
        <v>451</v>
      </c>
      <c r="F5" s="176"/>
      <c r="G5" s="176"/>
      <c r="H5" s="176"/>
      <c r="J5" s="651" t="s">
        <v>365</v>
      </c>
      <c r="K5" s="176"/>
      <c r="L5" s="176"/>
    </row>
    <row r="6" spans="1:12" x14ac:dyDescent="0.25">
      <c r="B6" s="176" t="str">
        <f>'1_1A'!$B$7</f>
        <v>Enter Hospital Name Here</v>
      </c>
      <c r="F6" s="176" t="str">
        <f>'1_1A'!$H$7</f>
        <v>Enter Provider Number Here</v>
      </c>
      <c r="G6" s="176"/>
      <c r="H6" s="176"/>
      <c r="J6" s="1473" t="str">
        <f>'1_1A'!$P$7</f>
        <v>Enter FYE Here</v>
      </c>
      <c r="K6" s="1473"/>
      <c r="L6" s="176"/>
    </row>
    <row r="7" spans="1:12" x14ac:dyDescent="0.25">
      <c r="A7" s="176"/>
      <c r="B7" s="176"/>
      <c r="C7" s="176"/>
      <c r="D7" s="176"/>
      <c r="E7" s="176"/>
      <c r="F7" s="176"/>
      <c r="G7" s="176"/>
      <c r="H7" s="176"/>
      <c r="I7" s="176"/>
      <c r="J7" s="176"/>
      <c r="K7" s="176"/>
      <c r="L7" s="176"/>
    </row>
    <row r="8" spans="1:12" ht="15.6" x14ac:dyDescent="0.3">
      <c r="A8" s="1177"/>
      <c r="B8" s="1178"/>
      <c r="C8" s="1179"/>
      <c r="D8" s="399" t="s">
        <v>96</v>
      </c>
      <c r="E8" s="1180"/>
      <c r="F8" s="399" t="s">
        <v>94</v>
      </c>
      <c r="G8" s="1181"/>
      <c r="H8" s="1181"/>
      <c r="I8" s="1181"/>
      <c r="J8" s="1181"/>
      <c r="K8" s="1182"/>
      <c r="L8" s="385"/>
    </row>
    <row r="9" spans="1:12" ht="15.6" x14ac:dyDescent="0.3">
      <c r="A9" s="1183"/>
      <c r="B9" s="181" t="s">
        <v>95</v>
      </c>
      <c r="C9" s="1184"/>
      <c r="D9" s="180"/>
      <c r="E9" s="180"/>
      <c r="F9" s="398"/>
      <c r="G9" s="398"/>
      <c r="H9" s="182" t="s">
        <v>377</v>
      </c>
      <c r="I9" s="398" t="s">
        <v>136</v>
      </c>
      <c r="J9" s="398"/>
      <c r="K9" s="1185"/>
      <c r="L9" s="385"/>
    </row>
    <row r="10" spans="1:12" x14ac:dyDescent="0.25">
      <c r="A10" s="1183"/>
      <c r="B10" s="180"/>
      <c r="C10" s="385"/>
      <c r="D10" s="180"/>
      <c r="E10" s="180"/>
      <c r="F10" s="398"/>
      <c r="G10" s="182"/>
      <c r="H10" s="182" t="s">
        <v>785</v>
      </c>
      <c r="I10" s="398" t="s">
        <v>686</v>
      </c>
      <c r="J10" s="398" t="s">
        <v>105</v>
      </c>
      <c r="K10" s="1185" t="s">
        <v>686</v>
      </c>
      <c r="L10" s="385"/>
    </row>
    <row r="11" spans="1:12" x14ac:dyDescent="0.25">
      <c r="A11" s="1183"/>
      <c r="B11" s="180"/>
      <c r="C11" s="385"/>
      <c r="D11" s="182" t="s">
        <v>97</v>
      </c>
      <c r="E11" s="182" t="s">
        <v>98</v>
      </c>
      <c r="F11" s="398" t="s">
        <v>723</v>
      </c>
      <c r="G11" s="182" t="s">
        <v>99</v>
      </c>
      <c r="H11" s="182" t="s">
        <v>872</v>
      </c>
      <c r="I11" s="398" t="s">
        <v>100</v>
      </c>
      <c r="J11" s="398" t="s">
        <v>116</v>
      </c>
      <c r="K11" s="1185" t="s">
        <v>117</v>
      </c>
      <c r="L11" s="385"/>
    </row>
    <row r="12" spans="1:12" x14ac:dyDescent="0.25">
      <c r="A12" s="1183"/>
      <c r="B12" s="180"/>
      <c r="C12" s="385"/>
      <c r="D12" s="182" t="s">
        <v>384</v>
      </c>
      <c r="E12" s="182" t="s">
        <v>385</v>
      </c>
      <c r="F12" s="182" t="s">
        <v>386</v>
      </c>
      <c r="G12" s="182" t="s">
        <v>387</v>
      </c>
      <c r="H12" s="182" t="s">
        <v>388</v>
      </c>
      <c r="I12" s="182" t="s">
        <v>389</v>
      </c>
      <c r="J12" s="182" t="s">
        <v>390</v>
      </c>
      <c r="K12" s="1186" t="s">
        <v>391</v>
      </c>
      <c r="L12" s="385"/>
    </row>
    <row r="13" spans="1:12" x14ac:dyDescent="0.25">
      <c r="A13" s="1037"/>
      <c r="B13" s="589" t="s">
        <v>508</v>
      </c>
      <c r="C13" s="593"/>
      <c r="D13" s="645" t="s">
        <v>367</v>
      </c>
      <c r="E13" s="647"/>
      <c r="F13" s="647"/>
      <c r="G13" s="648" t="s">
        <v>367</v>
      </c>
      <c r="H13" s="647"/>
      <c r="I13" s="647"/>
      <c r="J13" s="647"/>
      <c r="K13" s="1187"/>
      <c r="L13" s="385"/>
    </row>
    <row r="14" spans="1:12" ht="15.75" customHeight="1" x14ac:dyDescent="0.25">
      <c r="A14" s="1039">
        <v>30</v>
      </c>
      <c r="B14" s="392" t="s">
        <v>744</v>
      </c>
      <c r="C14" s="558"/>
      <c r="D14" s="183"/>
      <c r="E14" s="183"/>
      <c r="F14" s="183"/>
      <c r="G14" s="183"/>
      <c r="H14" s="183"/>
      <c r="I14" s="183"/>
      <c r="J14" s="183"/>
      <c r="K14" s="1188"/>
      <c r="L14" s="385"/>
    </row>
    <row r="15" spans="1:12" s="424" customFormat="1" x14ac:dyDescent="0.25">
      <c r="A15" s="1039">
        <v>31</v>
      </c>
      <c r="B15" s="45" t="s">
        <v>405</v>
      </c>
      <c r="C15" s="553"/>
      <c r="D15" s="423"/>
      <c r="E15" s="423"/>
      <c r="F15" s="423"/>
      <c r="G15" s="423"/>
      <c r="H15" s="423"/>
      <c r="I15" s="423"/>
      <c r="J15" s="423"/>
      <c r="K15" s="1189"/>
      <c r="L15" s="1176"/>
    </row>
    <row r="16" spans="1:12" s="424" customFormat="1" x14ac:dyDescent="0.25">
      <c r="A16" s="1039"/>
      <c r="B16" s="45" t="s">
        <v>406</v>
      </c>
      <c r="C16" s="553"/>
      <c r="D16" s="423"/>
      <c r="E16" s="423"/>
      <c r="F16" s="423"/>
      <c r="G16" s="423"/>
      <c r="H16" s="423"/>
      <c r="I16" s="423"/>
      <c r="J16" s="423"/>
      <c r="K16" s="1189"/>
      <c r="L16" s="1176"/>
    </row>
    <row r="17" spans="1:12" s="424" customFormat="1" x14ac:dyDescent="0.25">
      <c r="A17" s="1039"/>
      <c r="B17" s="45" t="s">
        <v>407</v>
      </c>
      <c r="C17" s="553"/>
      <c r="D17" s="423"/>
      <c r="E17" s="423"/>
      <c r="F17" s="423"/>
      <c r="G17" s="423"/>
      <c r="H17" s="423"/>
      <c r="I17" s="423"/>
      <c r="J17" s="423"/>
      <c r="K17" s="1189"/>
      <c r="L17" s="1176"/>
    </row>
    <row r="18" spans="1:12" x14ac:dyDescent="0.25">
      <c r="A18" s="1039">
        <v>32</v>
      </c>
      <c r="B18" s="45" t="s">
        <v>408</v>
      </c>
      <c r="C18" s="553"/>
      <c r="D18" s="183"/>
      <c r="E18" s="183"/>
      <c r="F18" s="183"/>
      <c r="G18" s="183"/>
      <c r="H18" s="183"/>
      <c r="I18" s="183"/>
      <c r="J18" s="183"/>
      <c r="K18" s="1188"/>
      <c r="L18" s="385"/>
    </row>
    <row r="19" spans="1:12" x14ac:dyDescent="0.25">
      <c r="A19" s="1039">
        <v>33</v>
      </c>
      <c r="B19" s="45" t="s">
        <v>409</v>
      </c>
      <c r="C19" s="553"/>
      <c r="D19" s="183"/>
      <c r="E19" s="183"/>
      <c r="F19" s="183"/>
      <c r="G19" s="183"/>
      <c r="H19" s="183"/>
      <c r="I19" s="183"/>
      <c r="J19" s="183"/>
      <c r="K19" s="1188"/>
      <c r="L19" s="385"/>
    </row>
    <row r="20" spans="1:12" x14ac:dyDescent="0.25">
      <c r="A20" s="1039">
        <v>34</v>
      </c>
      <c r="B20" s="45" t="s">
        <v>410</v>
      </c>
      <c r="C20" s="553"/>
      <c r="D20" s="183"/>
      <c r="E20" s="183"/>
      <c r="F20" s="183"/>
      <c r="G20" s="183"/>
      <c r="H20" s="183"/>
      <c r="I20" s="183"/>
      <c r="J20" s="183"/>
      <c r="K20" s="1188"/>
      <c r="L20" s="385"/>
    </row>
    <row r="21" spans="1:12" x14ac:dyDescent="0.25">
      <c r="A21" s="1039">
        <v>35</v>
      </c>
      <c r="B21" s="1171" t="s">
        <v>822</v>
      </c>
      <c r="C21" s="551" t="str">
        <f>'5'!C$61</f>
        <v>(Specify here)</v>
      </c>
      <c r="D21" s="183"/>
      <c r="E21" s="183"/>
      <c r="F21" s="183"/>
      <c r="G21" s="183"/>
      <c r="H21" s="183"/>
      <c r="I21" s="183"/>
      <c r="J21" s="183"/>
      <c r="K21" s="1188"/>
      <c r="L21" s="385"/>
    </row>
    <row r="22" spans="1:12" x14ac:dyDescent="0.25">
      <c r="A22" s="1040"/>
      <c r="B22" s="589" t="s">
        <v>804</v>
      </c>
      <c r="C22" s="593"/>
      <c r="D22" s="645">
        <f>SUM(D14:D21)</f>
        <v>0</v>
      </c>
      <c r="E22" s="645">
        <f t="shared" ref="E22:K22" si="0">SUM(E14:E21)</f>
        <v>0</v>
      </c>
      <c r="F22" s="645">
        <f t="shared" si="0"/>
        <v>0</v>
      </c>
      <c r="G22" s="645">
        <f t="shared" si="0"/>
        <v>0</v>
      </c>
      <c r="H22" s="645">
        <f t="shared" si="0"/>
        <v>0</v>
      </c>
      <c r="I22" s="645">
        <f t="shared" si="0"/>
        <v>0</v>
      </c>
      <c r="J22" s="645">
        <f t="shared" si="0"/>
        <v>0</v>
      </c>
      <c r="K22" s="1190">
        <f t="shared" si="0"/>
        <v>0</v>
      </c>
      <c r="L22" s="385"/>
    </row>
    <row r="23" spans="1:12" x14ac:dyDescent="0.25">
      <c r="A23" s="1042"/>
      <c r="B23" s="595" t="s">
        <v>748</v>
      </c>
      <c r="C23" s="596"/>
      <c r="D23" s="645"/>
      <c r="E23" s="645"/>
      <c r="F23" s="645"/>
      <c r="G23" s="645"/>
      <c r="H23" s="645"/>
      <c r="I23" s="645"/>
      <c r="J23" s="645"/>
      <c r="K23" s="1190"/>
      <c r="L23" s="385"/>
    </row>
    <row r="24" spans="1:12" x14ac:dyDescent="0.25">
      <c r="A24" s="965">
        <v>40</v>
      </c>
      <c r="B24" s="338" t="s">
        <v>882</v>
      </c>
      <c r="C24" s="546"/>
      <c r="D24" s="183"/>
      <c r="E24" s="183"/>
      <c r="F24" s="183"/>
      <c r="G24" s="183"/>
      <c r="H24" s="183"/>
      <c r="I24" s="183"/>
      <c r="J24" s="183"/>
      <c r="K24" s="1188"/>
      <c r="L24" s="385"/>
    </row>
    <row r="25" spans="1:12" x14ac:dyDescent="0.25">
      <c r="A25" s="965">
        <v>41</v>
      </c>
      <c r="B25" s="338" t="s">
        <v>883</v>
      </c>
      <c r="C25" s="546"/>
      <c r="D25" s="183"/>
      <c r="E25" s="183"/>
      <c r="F25" s="183"/>
      <c r="G25" s="183"/>
      <c r="H25" s="183"/>
      <c r="I25" s="183"/>
      <c r="J25" s="183"/>
      <c r="K25" s="1188"/>
      <c r="L25" s="385"/>
    </row>
    <row r="26" spans="1:12" x14ac:dyDescent="0.25">
      <c r="A26" s="966">
        <v>42</v>
      </c>
      <c r="B26" s="457" t="s">
        <v>884</v>
      </c>
      <c r="C26" s="551" t="str">
        <f>'5'!C66</f>
        <v>(Specify here)</v>
      </c>
      <c r="D26" s="652"/>
      <c r="E26" s="183"/>
      <c r="F26" s="183"/>
      <c r="G26" s="183"/>
      <c r="H26" s="183"/>
      <c r="I26" s="183"/>
      <c r="J26" s="183"/>
      <c r="K26" s="1188"/>
      <c r="L26" s="385"/>
    </row>
    <row r="27" spans="1:12" x14ac:dyDescent="0.25">
      <c r="A27" s="965">
        <v>43</v>
      </c>
      <c r="B27" s="338" t="s">
        <v>416</v>
      </c>
      <c r="C27" s="550"/>
      <c r="D27" s="183"/>
      <c r="E27" s="183"/>
      <c r="F27" s="183"/>
      <c r="G27" s="183"/>
      <c r="H27" s="183"/>
      <c r="I27" s="183"/>
      <c r="J27" s="183"/>
      <c r="K27" s="1188"/>
      <c r="L27" s="385"/>
    </row>
    <row r="28" spans="1:12" x14ac:dyDescent="0.25">
      <c r="A28" s="966">
        <v>44</v>
      </c>
      <c r="B28" s="238" t="s">
        <v>885</v>
      </c>
      <c r="C28" s="545"/>
      <c r="D28" s="183"/>
      <c r="E28" s="183"/>
      <c r="F28" s="183"/>
      <c r="G28" s="183"/>
      <c r="H28" s="183"/>
      <c r="I28" s="183"/>
      <c r="J28" s="183"/>
      <c r="K28" s="1188"/>
      <c r="L28" s="385"/>
    </row>
    <row r="29" spans="1:12" x14ac:dyDescent="0.25">
      <c r="A29" s="966"/>
      <c r="B29" s="17" t="s">
        <v>778</v>
      </c>
      <c r="C29" s="545"/>
      <c r="D29" s="183"/>
      <c r="E29" s="183"/>
      <c r="F29" s="183"/>
      <c r="G29" s="183"/>
      <c r="H29" s="183"/>
      <c r="I29" s="183"/>
      <c r="J29" s="183"/>
      <c r="K29" s="1188"/>
      <c r="L29" s="385"/>
    </row>
    <row r="30" spans="1:12" x14ac:dyDescent="0.25">
      <c r="A30" s="965">
        <v>45</v>
      </c>
      <c r="B30" s="87" t="s">
        <v>886</v>
      </c>
      <c r="C30" s="547"/>
      <c r="D30" s="183"/>
      <c r="E30" s="183"/>
      <c r="F30" s="183"/>
      <c r="G30" s="183"/>
      <c r="H30" s="183"/>
      <c r="I30" s="183"/>
      <c r="J30" s="183"/>
      <c r="K30" s="1188"/>
      <c r="L30" s="385"/>
    </row>
    <row r="31" spans="1:12" x14ac:dyDescent="0.25">
      <c r="A31" s="1024">
        <v>46</v>
      </c>
      <c r="B31" s="1191" t="s">
        <v>417</v>
      </c>
      <c r="C31" s="551" t="str">
        <f>'5'!C71</f>
        <v>(Specify here)</v>
      </c>
      <c r="D31" s="1192"/>
      <c r="E31" s="1192"/>
      <c r="F31" s="1192"/>
      <c r="G31" s="1192"/>
      <c r="H31" s="1192"/>
      <c r="I31" s="1192"/>
      <c r="J31" s="1192"/>
      <c r="K31" s="1193"/>
      <c r="L31" s="385"/>
    </row>
    <row r="32" spans="1:12" x14ac:dyDescent="0.25">
      <c r="A32" s="177" t="s">
        <v>419</v>
      </c>
      <c r="B32" s="385"/>
      <c r="C32" s="385"/>
      <c r="D32" s="387"/>
      <c r="E32" s="387"/>
      <c r="F32" s="387"/>
      <c r="G32" s="387"/>
      <c r="H32" s="387"/>
      <c r="I32" s="387"/>
      <c r="J32" s="387"/>
      <c r="K32" s="387"/>
      <c r="L32" s="176"/>
    </row>
    <row r="33" spans="1:12" x14ac:dyDescent="0.25">
      <c r="A33" s="177" t="s">
        <v>509</v>
      </c>
      <c r="B33" s="176"/>
      <c r="C33" s="176"/>
      <c r="D33" s="184"/>
      <c r="E33" s="184"/>
      <c r="F33" s="184"/>
      <c r="G33" s="184"/>
      <c r="H33" s="184"/>
      <c r="I33" s="184"/>
      <c r="J33" s="184"/>
      <c r="K33" s="184"/>
      <c r="L33" s="176"/>
    </row>
    <row r="34" spans="1:12" x14ac:dyDescent="0.25">
      <c r="B34" s="176"/>
      <c r="C34" s="176"/>
      <c r="D34" s="184"/>
      <c r="E34" s="184"/>
      <c r="F34" s="184"/>
      <c r="G34" s="184"/>
      <c r="H34" s="184"/>
      <c r="I34" s="184"/>
      <c r="J34" s="184"/>
      <c r="K34" s="184"/>
      <c r="L34" s="176"/>
    </row>
    <row r="35" spans="1:12" x14ac:dyDescent="0.25">
      <c r="B35" s="176"/>
      <c r="C35" s="176"/>
      <c r="D35" s="184"/>
      <c r="E35" s="184"/>
      <c r="F35" s="184"/>
      <c r="G35" s="184"/>
      <c r="H35" s="184"/>
      <c r="I35" s="184"/>
      <c r="J35" s="184"/>
      <c r="K35" s="184"/>
      <c r="L35" s="176"/>
    </row>
    <row r="36" spans="1:12" x14ac:dyDescent="0.25">
      <c r="B36" s="176"/>
      <c r="C36" s="176"/>
      <c r="D36" s="184"/>
      <c r="E36" s="184"/>
      <c r="F36" s="184"/>
      <c r="G36" s="184"/>
      <c r="H36" s="184"/>
      <c r="I36" s="184"/>
      <c r="J36" s="184"/>
      <c r="K36" s="184"/>
      <c r="L36" s="176"/>
    </row>
    <row r="37" spans="1:12" x14ac:dyDescent="0.25">
      <c r="A37" s="177" t="s">
        <v>422</v>
      </c>
      <c r="B37" s="176"/>
      <c r="C37" s="176"/>
      <c r="D37" s="184"/>
      <c r="E37" s="184"/>
      <c r="F37" s="184"/>
      <c r="G37" s="184"/>
      <c r="H37" s="184"/>
      <c r="I37" s="184"/>
      <c r="J37" s="184"/>
      <c r="K37" s="184"/>
      <c r="L37" s="176"/>
    </row>
    <row r="38" spans="1:12" ht="15.6" x14ac:dyDescent="0.3">
      <c r="A38" s="178" t="s">
        <v>92</v>
      </c>
      <c r="B38" s="649"/>
      <c r="C38" s="649"/>
      <c r="D38" s="649"/>
      <c r="E38" s="649"/>
      <c r="F38" s="649"/>
      <c r="G38" s="649"/>
      <c r="H38" s="649"/>
      <c r="I38" s="179"/>
      <c r="J38" s="649"/>
      <c r="K38" s="650" t="s">
        <v>89</v>
      </c>
      <c r="L38" s="176"/>
    </row>
    <row r="39" spans="1:12" ht="15.6" x14ac:dyDescent="0.3">
      <c r="A39" s="178" t="s">
        <v>93</v>
      </c>
      <c r="B39" s="649"/>
      <c r="C39" s="649"/>
      <c r="D39" s="649"/>
      <c r="E39" s="649"/>
      <c r="F39" s="649"/>
      <c r="G39" s="649"/>
      <c r="H39" s="649"/>
      <c r="I39" s="179"/>
      <c r="J39" s="649"/>
      <c r="K39" s="651" t="s">
        <v>101</v>
      </c>
      <c r="L39" s="176"/>
    </row>
    <row r="40" spans="1:12" x14ac:dyDescent="0.25">
      <c r="A40" s="176"/>
      <c r="B40" s="176"/>
      <c r="C40" s="176"/>
      <c r="D40" s="176"/>
      <c r="E40" s="176"/>
      <c r="F40" s="176"/>
      <c r="G40" s="176"/>
      <c r="H40" s="176"/>
      <c r="J40" s="176"/>
      <c r="K40" s="651" t="s">
        <v>91</v>
      </c>
      <c r="L40" s="176"/>
    </row>
    <row r="41" spans="1:12" x14ac:dyDescent="0.25">
      <c r="A41" s="176"/>
      <c r="B41" s="176"/>
      <c r="C41" s="176"/>
      <c r="D41" s="176"/>
      <c r="E41" s="176"/>
      <c r="F41" s="176"/>
      <c r="G41" s="176"/>
      <c r="H41" s="176"/>
      <c r="I41" s="176"/>
      <c r="J41" s="176"/>
      <c r="K41" s="176"/>
      <c r="L41" s="176"/>
    </row>
    <row r="42" spans="1:12" x14ac:dyDescent="0.25">
      <c r="A42" s="177" t="s">
        <v>363</v>
      </c>
      <c r="B42" s="176"/>
      <c r="C42" s="176"/>
      <c r="E42" s="177" t="s">
        <v>451</v>
      </c>
      <c r="F42" s="176"/>
      <c r="G42" s="176"/>
      <c r="H42" s="176"/>
      <c r="J42" s="651" t="s">
        <v>365</v>
      </c>
      <c r="K42" s="176"/>
      <c r="L42" s="176"/>
    </row>
    <row r="43" spans="1:12" x14ac:dyDescent="0.25">
      <c r="B43" s="176" t="str">
        <f>'1_1A'!$B$7</f>
        <v>Enter Hospital Name Here</v>
      </c>
      <c r="F43" s="176" t="str">
        <f>'1_1A'!$H$7</f>
        <v>Enter Provider Number Here</v>
      </c>
      <c r="G43" s="176"/>
      <c r="H43" s="176"/>
      <c r="J43" s="1473" t="str">
        <f>'1_1A'!$P$7</f>
        <v>Enter FYE Here</v>
      </c>
      <c r="K43" s="1473"/>
      <c r="L43" s="176"/>
    </row>
    <row r="44" spans="1:12" x14ac:dyDescent="0.25">
      <c r="A44" s="176"/>
      <c r="B44" s="176"/>
      <c r="C44" s="176"/>
      <c r="D44" s="184"/>
      <c r="E44" s="184"/>
      <c r="F44" s="184"/>
      <c r="G44" s="184"/>
      <c r="H44" s="184"/>
      <c r="I44" s="184"/>
      <c r="J44" s="184"/>
      <c r="K44" s="184"/>
      <c r="L44" s="176"/>
    </row>
    <row r="45" spans="1:12" ht="15.6" x14ac:dyDescent="0.3">
      <c r="A45" s="1177"/>
      <c r="B45" s="1178"/>
      <c r="C45" s="1179"/>
      <c r="D45" s="399" t="s">
        <v>96</v>
      </c>
      <c r="E45" s="1180"/>
      <c r="F45" s="399" t="s">
        <v>94</v>
      </c>
      <c r="G45" s="1181"/>
      <c r="H45" s="1181"/>
      <c r="I45" s="1181"/>
      <c r="J45" s="1181"/>
      <c r="K45" s="1182"/>
      <c r="L45" s="385"/>
    </row>
    <row r="46" spans="1:12" ht="15.6" x14ac:dyDescent="0.3">
      <c r="A46" s="1183"/>
      <c r="B46" s="181" t="s">
        <v>95</v>
      </c>
      <c r="C46" s="1184"/>
      <c r="D46" s="180"/>
      <c r="E46" s="180"/>
      <c r="F46" s="398"/>
      <c r="G46" s="398"/>
      <c r="H46" s="182" t="str">
        <f>H$9</f>
        <v>Other</v>
      </c>
      <c r="I46" s="398" t="s">
        <v>136</v>
      </c>
      <c r="J46" s="398"/>
      <c r="K46" s="1185"/>
      <c r="L46" s="385"/>
    </row>
    <row r="47" spans="1:12" x14ac:dyDescent="0.25">
      <c r="A47" s="1183"/>
      <c r="B47" s="180"/>
      <c r="C47" s="385"/>
      <c r="D47" s="180"/>
      <c r="E47" s="180"/>
      <c r="F47" s="398"/>
      <c r="G47" s="182"/>
      <c r="H47" s="182" t="str">
        <f>H$10</f>
        <v>Sub-Provider</v>
      </c>
      <c r="I47" s="398" t="s">
        <v>686</v>
      </c>
      <c r="J47" s="398" t="s">
        <v>105</v>
      </c>
      <c r="K47" s="1185" t="s">
        <v>686</v>
      </c>
      <c r="L47" s="385"/>
    </row>
    <row r="48" spans="1:12" x14ac:dyDescent="0.25">
      <c r="A48" s="1183"/>
      <c r="B48" s="180"/>
      <c r="C48" s="385"/>
      <c r="D48" s="182" t="s">
        <v>97</v>
      </c>
      <c r="E48" s="182" t="s">
        <v>98</v>
      </c>
      <c r="F48" s="398" t="s">
        <v>723</v>
      </c>
      <c r="G48" s="182" t="s">
        <v>99</v>
      </c>
      <c r="H48" s="182" t="str">
        <f>H$11</f>
        <v>Line 42</v>
      </c>
      <c r="I48" s="398" t="s">
        <v>100</v>
      </c>
      <c r="J48" s="398" t="s">
        <v>116</v>
      </c>
      <c r="K48" s="1185" t="s">
        <v>117</v>
      </c>
      <c r="L48" s="385"/>
    </row>
    <row r="49" spans="1:12" x14ac:dyDescent="0.25">
      <c r="A49" s="1183"/>
      <c r="B49" s="180"/>
      <c r="C49" s="385"/>
      <c r="D49" s="182" t="s">
        <v>384</v>
      </c>
      <c r="E49" s="182" t="s">
        <v>385</v>
      </c>
      <c r="F49" s="182" t="s">
        <v>386</v>
      </c>
      <c r="G49" s="182" t="s">
        <v>387</v>
      </c>
      <c r="H49" s="182" t="s">
        <v>388</v>
      </c>
      <c r="I49" s="182" t="s">
        <v>389</v>
      </c>
      <c r="J49" s="182" t="s">
        <v>390</v>
      </c>
      <c r="K49" s="1186" t="s">
        <v>391</v>
      </c>
      <c r="L49" s="385"/>
    </row>
    <row r="50" spans="1:12" x14ac:dyDescent="0.25">
      <c r="A50" s="1021"/>
      <c r="B50" s="586" t="s">
        <v>511</v>
      </c>
      <c r="C50" s="587"/>
      <c r="D50" s="645"/>
      <c r="E50" s="645"/>
      <c r="F50" s="645"/>
      <c r="G50" s="645"/>
      <c r="H50" s="645"/>
      <c r="I50" s="645"/>
      <c r="J50" s="645"/>
      <c r="K50" s="1190"/>
      <c r="L50" s="385"/>
    </row>
    <row r="51" spans="1:12" x14ac:dyDescent="0.25">
      <c r="A51" s="966">
        <v>50</v>
      </c>
      <c r="B51" s="340" t="s">
        <v>749</v>
      </c>
      <c r="C51" s="547"/>
      <c r="D51" s="183"/>
      <c r="E51" s="183"/>
      <c r="F51" s="183"/>
      <c r="G51" s="183"/>
      <c r="H51" s="183"/>
      <c r="I51" s="183"/>
      <c r="J51" s="183"/>
      <c r="K51" s="1188"/>
      <c r="L51" s="385"/>
    </row>
    <row r="52" spans="1:12" x14ac:dyDescent="0.25">
      <c r="A52" s="966">
        <v>51</v>
      </c>
      <c r="B52" s="340" t="s">
        <v>750</v>
      </c>
      <c r="C52" s="547"/>
      <c r="D52" s="183"/>
      <c r="E52" s="183"/>
      <c r="F52" s="183"/>
      <c r="G52" s="183"/>
      <c r="H52" s="183"/>
      <c r="I52" s="183"/>
      <c r="J52" s="183"/>
      <c r="K52" s="1188"/>
      <c r="L52" s="385"/>
    </row>
    <row r="53" spans="1:12" x14ac:dyDescent="0.25">
      <c r="A53" s="965">
        <v>52</v>
      </c>
      <c r="B53" s="87" t="s">
        <v>512</v>
      </c>
      <c r="C53" s="548"/>
      <c r="D53" s="183"/>
      <c r="E53" s="183"/>
      <c r="F53" s="183"/>
      <c r="G53" s="183"/>
      <c r="H53" s="183"/>
      <c r="I53" s="183"/>
      <c r="J53" s="183"/>
      <c r="K53" s="1188"/>
      <c r="L53" s="385"/>
    </row>
    <row r="54" spans="1:12" x14ac:dyDescent="0.25">
      <c r="A54" s="966">
        <f>A53+1</f>
        <v>53</v>
      </c>
      <c r="B54" s="87" t="s">
        <v>513</v>
      </c>
      <c r="C54" s="548"/>
      <c r="D54" s="183"/>
      <c r="E54" s="183"/>
      <c r="F54" s="183"/>
      <c r="G54" s="183"/>
      <c r="H54" s="183"/>
      <c r="I54" s="183"/>
      <c r="J54" s="183"/>
      <c r="K54" s="1188"/>
      <c r="L54" s="385"/>
    </row>
    <row r="55" spans="1:12" x14ac:dyDescent="0.25">
      <c r="A55" s="966">
        <f t="shared" ref="A55:A77" si="1">A54+1</f>
        <v>54</v>
      </c>
      <c r="B55" s="87" t="s">
        <v>514</v>
      </c>
      <c r="C55" s="548"/>
      <c r="D55" s="183"/>
      <c r="E55" s="183"/>
      <c r="F55" s="183"/>
      <c r="G55" s="183"/>
      <c r="H55" s="183"/>
      <c r="I55" s="183"/>
      <c r="J55" s="183"/>
      <c r="K55" s="1188"/>
      <c r="L55" s="385"/>
    </row>
    <row r="56" spans="1:12" x14ac:dyDescent="0.25">
      <c r="A56" s="966">
        <f t="shared" si="1"/>
        <v>55</v>
      </c>
      <c r="B56" s="87" t="s">
        <v>515</v>
      </c>
      <c r="C56" s="548"/>
      <c r="D56" s="183"/>
      <c r="E56" s="183"/>
      <c r="F56" s="183"/>
      <c r="G56" s="183"/>
      <c r="H56" s="183"/>
      <c r="I56" s="183"/>
      <c r="J56" s="183"/>
      <c r="K56" s="1188"/>
      <c r="L56" s="385"/>
    </row>
    <row r="57" spans="1:12" x14ac:dyDescent="0.25">
      <c r="A57" s="966">
        <f t="shared" si="1"/>
        <v>56</v>
      </c>
      <c r="B57" s="340" t="s">
        <v>751</v>
      </c>
      <c r="C57" s="547"/>
      <c r="D57" s="183"/>
      <c r="E57" s="183"/>
      <c r="F57" s="183"/>
      <c r="G57" s="183"/>
      <c r="H57" s="183"/>
      <c r="I57" s="183"/>
      <c r="J57" s="183"/>
      <c r="K57" s="1188"/>
      <c r="L57" s="385"/>
    </row>
    <row r="58" spans="1:12" x14ac:dyDescent="0.25">
      <c r="A58" s="966">
        <f t="shared" si="1"/>
        <v>57</v>
      </c>
      <c r="B58" s="340" t="s">
        <v>768</v>
      </c>
      <c r="C58" s="547"/>
      <c r="D58" s="183"/>
      <c r="E58" s="183"/>
      <c r="F58" s="183"/>
      <c r="G58" s="183"/>
      <c r="H58" s="183"/>
      <c r="I58" s="183"/>
      <c r="J58" s="183"/>
      <c r="K58" s="1188"/>
      <c r="L58" s="385"/>
    </row>
    <row r="59" spans="1:12" x14ac:dyDescent="0.25">
      <c r="A59" s="966">
        <f t="shared" si="1"/>
        <v>58</v>
      </c>
      <c r="B59" s="340" t="s">
        <v>752</v>
      </c>
      <c r="C59" s="547"/>
      <c r="D59" s="183"/>
      <c r="E59" s="183"/>
      <c r="F59" s="183"/>
      <c r="G59" s="183"/>
      <c r="H59" s="183"/>
      <c r="I59" s="183"/>
      <c r="J59" s="183"/>
      <c r="K59" s="1188"/>
      <c r="L59" s="385"/>
    </row>
    <row r="60" spans="1:12" x14ac:dyDescent="0.25">
      <c r="A60" s="966">
        <f t="shared" si="1"/>
        <v>59</v>
      </c>
      <c r="B60" s="340" t="s">
        <v>769</v>
      </c>
      <c r="C60" s="547"/>
      <c r="D60" s="183"/>
      <c r="E60" s="183"/>
      <c r="F60" s="183"/>
      <c r="G60" s="183"/>
      <c r="H60" s="183"/>
      <c r="I60" s="183"/>
      <c r="J60" s="183"/>
      <c r="K60" s="1188"/>
      <c r="L60" s="385"/>
    </row>
    <row r="61" spans="1:12" x14ac:dyDescent="0.25">
      <c r="A61" s="966">
        <f t="shared" si="1"/>
        <v>60</v>
      </c>
      <c r="B61" s="340" t="s">
        <v>516</v>
      </c>
      <c r="C61" s="547"/>
      <c r="D61" s="183"/>
      <c r="E61" s="183"/>
      <c r="F61" s="183"/>
      <c r="G61" s="183"/>
      <c r="H61" s="183"/>
      <c r="I61" s="183"/>
      <c r="J61" s="183"/>
      <c r="K61" s="1188"/>
      <c r="L61" s="385"/>
    </row>
    <row r="62" spans="1:12" x14ac:dyDescent="0.25">
      <c r="A62" s="966">
        <f t="shared" si="1"/>
        <v>61</v>
      </c>
      <c r="B62" s="87" t="s">
        <v>517</v>
      </c>
      <c r="C62" s="548"/>
      <c r="D62" s="183"/>
      <c r="E62" s="183"/>
      <c r="F62" s="183"/>
      <c r="G62" s="183"/>
      <c r="H62" s="183"/>
      <c r="I62" s="183"/>
      <c r="J62" s="183"/>
      <c r="K62" s="1188"/>
      <c r="L62" s="385"/>
    </row>
    <row r="63" spans="1:12" x14ac:dyDescent="0.25">
      <c r="A63" s="966">
        <f t="shared" si="1"/>
        <v>62</v>
      </c>
      <c r="B63" s="87" t="s">
        <v>518</v>
      </c>
      <c r="C63" s="548"/>
      <c r="D63" s="183"/>
      <c r="E63" s="183"/>
      <c r="F63" s="183"/>
      <c r="G63" s="183"/>
      <c r="H63" s="183"/>
      <c r="I63" s="183"/>
      <c r="J63" s="183"/>
      <c r="K63" s="1188"/>
      <c r="L63" s="385"/>
    </row>
    <row r="64" spans="1:12" x14ac:dyDescent="0.25">
      <c r="A64" s="966">
        <f t="shared" si="1"/>
        <v>63</v>
      </c>
      <c r="B64" s="340" t="s">
        <v>753</v>
      </c>
      <c r="C64" s="547"/>
      <c r="D64" s="183"/>
      <c r="E64" s="183"/>
      <c r="F64" s="183"/>
      <c r="G64" s="183"/>
      <c r="H64" s="183"/>
      <c r="I64" s="183"/>
      <c r="J64" s="183"/>
      <c r="K64" s="1188"/>
      <c r="L64" s="385"/>
    </row>
    <row r="65" spans="1:12" x14ac:dyDescent="0.25">
      <c r="A65" s="966">
        <f t="shared" si="1"/>
        <v>64</v>
      </c>
      <c r="B65" s="87" t="s">
        <v>519</v>
      </c>
      <c r="C65" s="548"/>
      <c r="D65" s="183"/>
      <c r="E65" s="183"/>
      <c r="F65" s="183"/>
      <c r="G65" s="183"/>
      <c r="H65" s="183"/>
      <c r="I65" s="183"/>
      <c r="J65" s="183"/>
      <c r="K65" s="1188"/>
      <c r="L65" s="385"/>
    </row>
    <row r="66" spans="1:12" x14ac:dyDescent="0.25">
      <c r="A66" s="966">
        <f t="shared" si="1"/>
        <v>65</v>
      </c>
      <c r="B66" s="87" t="s">
        <v>788</v>
      </c>
      <c r="C66" s="548"/>
      <c r="D66" s="183"/>
      <c r="E66" s="183"/>
      <c r="F66" s="183"/>
      <c r="G66" s="183"/>
      <c r="H66" s="183"/>
      <c r="I66" s="183"/>
      <c r="J66" s="183"/>
      <c r="K66" s="1188"/>
      <c r="L66" s="385"/>
    </row>
    <row r="67" spans="1:12" x14ac:dyDescent="0.25">
      <c r="A67" s="966">
        <f t="shared" si="1"/>
        <v>66</v>
      </c>
      <c r="B67" s="87" t="s">
        <v>520</v>
      </c>
      <c r="C67" s="548"/>
      <c r="D67" s="183"/>
      <c r="E67" s="183"/>
      <c r="F67" s="183"/>
      <c r="G67" s="183"/>
      <c r="H67" s="183"/>
      <c r="I67" s="183"/>
      <c r="J67" s="183"/>
      <c r="K67" s="1188"/>
      <c r="L67" s="385"/>
    </row>
    <row r="68" spans="1:12" x14ac:dyDescent="0.25">
      <c r="A68" s="966">
        <f t="shared" si="1"/>
        <v>67</v>
      </c>
      <c r="B68" s="87" t="s">
        <v>521</v>
      </c>
      <c r="C68" s="548"/>
      <c r="D68" s="183"/>
      <c r="E68" s="183"/>
      <c r="F68" s="183"/>
      <c r="G68" s="183"/>
      <c r="H68" s="183"/>
      <c r="I68" s="183"/>
      <c r="J68" s="183"/>
      <c r="K68" s="1188"/>
      <c r="L68" s="385"/>
    </row>
    <row r="69" spans="1:12" x14ac:dyDescent="0.25">
      <c r="A69" s="966">
        <f t="shared" si="1"/>
        <v>68</v>
      </c>
      <c r="B69" s="340" t="s">
        <v>754</v>
      </c>
      <c r="C69" s="547"/>
      <c r="D69" s="183"/>
      <c r="E69" s="183"/>
      <c r="F69" s="183"/>
      <c r="G69" s="183"/>
      <c r="H69" s="183"/>
      <c r="I69" s="183"/>
      <c r="J69" s="183"/>
      <c r="K69" s="1188"/>
      <c r="L69" s="385"/>
    </row>
    <row r="70" spans="1:12" x14ac:dyDescent="0.25">
      <c r="A70" s="966">
        <f t="shared" si="1"/>
        <v>69</v>
      </c>
      <c r="B70" s="87" t="s">
        <v>522</v>
      </c>
      <c r="C70" s="548"/>
      <c r="D70" s="183"/>
      <c r="E70" s="183"/>
      <c r="F70" s="183"/>
      <c r="G70" s="183"/>
      <c r="H70" s="183"/>
      <c r="I70" s="183"/>
      <c r="J70" s="183"/>
      <c r="K70" s="1188"/>
      <c r="L70" s="385"/>
    </row>
    <row r="71" spans="1:12" x14ac:dyDescent="0.25">
      <c r="A71" s="966">
        <f t="shared" si="1"/>
        <v>70</v>
      </c>
      <c r="B71" s="87" t="s">
        <v>523</v>
      </c>
      <c r="C71" s="548"/>
      <c r="D71" s="183"/>
      <c r="E71" s="183"/>
      <c r="F71" s="183"/>
      <c r="G71" s="183"/>
      <c r="H71" s="183"/>
      <c r="I71" s="183"/>
      <c r="J71" s="183"/>
      <c r="K71" s="1188"/>
      <c r="L71" s="385"/>
    </row>
    <row r="72" spans="1:12" x14ac:dyDescent="0.25">
      <c r="A72" s="966">
        <f t="shared" si="1"/>
        <v>71</v>
      </c>
      <c r="B72" s="87" t="s">
        <v>524</v>
      </c>
      <c r="C72" s="548"/>
      <c r="D72" s="183"/>
      <c r="E72" s="183"/>
      <c r="F72" s="183"/>
      <c r="G72" s="183"/>
      <c r="H72" s="183"/>
      <c r="I72" s="183"/>
      <c r="J72" s="183"/>
      <c r="K72" s="1188"/>
      <c r="L72" s="385"/>
    </row>
    <row r="73" spans="1:12" x14ac:dyDescent="0.25">
      <c r="A73" s="966">
        <f t="shared" si="1"/>
        <v>72</v>
      </c>
      <c r="B73" s="340" t="s">
        <v>755</v>
      </c>
      <c r="C73" s="547"/>
      <c r="D73" s="183"/>
      <c r="E73" s="183"/>
      <c r="F73" s="183"/>
      <c r="G73" s="183"/>
      <c r="H73" s="183"/>
      <c r="I73" s="183"/>
      <c r="J73" s="183"/>
      <c r="K73" s="1188"/>
      <c r="L73" s="385"/>
    </row>
    <row r="74" spans="1:12" x14ac:dyDescent="0.25">
      <c r="A74" s="966">
        <f t="shared" si="1"/>
        <v>73</v>
      </c>
      <c r="B74" s="87" t="s">
        <v>525</v>
      </c>
      <c r="C74" s="548"/>
      <c r="D74" s="183"/>
      <c r="E74" s="183"/>
      <c r="F74" s="183"/>
      <c r="G74" s="183"/>
      <c r="H74" s="183"/>
      <c r="I74" s="183"/>
      <c r="J74" s="183"/>
      <c r="K74" s="1188"/>
      <c r="L74" s="385"/>
    </row>
    <row r="75" spans="1:12" x14ac:dyDescent="0.25">
      <c r="A75" s="966">
        <f t="shared" si="1"/>
        <v>74</v>
      </c>
      <c r="B75" s="87" t="s">
        <v>469</v>
      </c>
      <c r="C75" s="548"/>
      <c r="D75" s="183"/>
      <c r="E75" s="183"/>
      <c r="F75" s="183"/>
      <c r="G75" s="183"/>
      <c r="H75" s="183"/>
      <c r="I75" s="183"/>
      <c r="J75" s="183"/>
      <c r="K75" s="1188"/>
      <c r="L75" s="385"/>
    </row>
    <row r="76" spans="1:12" x14ac:dyDescent="0.25">
      <c r="A76" s="966">
        <f t="shared" si="1"/>
        <v>75</v>
      </c>
      <c r="B76" s="87" t="s">
        <v>625</v>
      </c>
      <c r="C76" s="548"/>
      <c r="D76" s="183"/>
      <c r="E76" s="183"/>
      <c r="F76" s="183"/>
      <c r="G76" s="183"/>
      <c r="H76" s="183"/>
      <c r="I76" s="183"/>
      <c r="J76" s="183"/>
      <c r="K76" s="1188"/>
      <c r="L76" s="385"/>
    </row>
    <row r="77" spans="1:12" x14ac:dyDescent="0.25">
      <c r="A77" s="966">
        <f t="shared" si="1"/>
        <v>76</v>
      </c>
      <c r="B77" s="457" t="s">
        <v>812</v>
      </c>
      <c r="C77" s="607"/>
      <c r="D77" s="183"/>
      <c r="E77" s="183"/>
      <c r="F77" s="183"/>
      <c r="G77" s="183"/>
      <c r="H77" s="183"/>
      <c r="I77" s="183"/>
      <c r="J77" s="183"/>
      <c r="K77" s="1188"/>
      <c r="L77" s="385"/>
    </row>
    <row r="78" spans="1:12" x14ac:dyDescent="0.25">
      <c r="A78" s="1046" t="s">
        <v>367</v>
      </c>
      <c r="B78" s="341" t="s">
        <v>807</v>
      </c>
      <c r="C78" s="551" t="str">
        <f>'5'!C$117</f>
        <v>(Specify here)</v>
      </c>
      <c r="D78" s="183"/>
      <c r="E78" s="183"/>
      <c r="F78" s="183"/>
      <c r="G78" s="183"/>
      <c r="H78" s="183"/>
      <c r="I78" s="183"/>
      <c r="J78" s="183"/>
      <c r="K78" s="1188"/>
      <c r="L78" s="385"/>
    </row>
    <row r="79" spans="1:12" x14ac:dyDescent="0.25">
      <c r="A79" s="965"/>
      <c r="B79" s="341" t="s">
        <v>808</v>
      </c>
      <c r="C79" s="551" t="str">
        <f>'5'!C$118</f>
        <v>(Specify here)</v>
      </c>
      <c r="D79" s="183"/>
      <c r="E79" s="183"/>
      <c r="F79" s="183"/>
      <c r="G79" s="183"/>
      <c r="H79" s="183"/>
      <c r="I79" s="183"/>
      <c r="J79" s="183"/>
      <c r="K79" s="1188"/>
      <c r="L79" s="385"/>
    </row>
    <row r="80" spans="1:12" x14ac:dyDescent="0.25">
      <c r="A80" s="965"/>
      <c r="B80" s="341" t="s">
        <v>809</v>
      </c>
      <c r="C80" s="551" t="str">
        <f>'5'!C$119</f>
        <v>(Specify here)</v>
      </c>
      <c r="D80" s="183"/>
      <c r="E80" s="183"/>
      <c r="F80" s="183"/>
      <c r="G80" s="183"/>
      <c r="H80" s="183"/>
      <c r="I80" s="183"/>
      <c r="J80" s="183"/>
      <c r="K80" s="1188"/>
      <c r="L80" s="385"/>
    </row>
    <row r="81" spans="1:12" x14ac:dyDescent="0.25">
      <c r="A81" s="965"/>
      <c r="B81" s="311" t="s">
        <v>810</v>
      </c>
      <c r="C81" s="551" t="str">
        <f>'5'!C$120</f>
        <v>(Specify here)</v>
      </c>
      <c r="D81" s="386"/>
      <c r="E81" s="386"/>
      <c r="F81" s="386"/>
      <c r="G81" s="386"/>
      <c r="H81" s="386"/>
      <c r="I81" s="386"/>
      <c r="J81" s="386"/>
      <c r="K81" s="1194"/>
      <c r="L81" s="385"/>
    </row>
    <row r="82" spans="1:12" x14ac:dyDescent="0.25">
      <c r="A82" s="368"/>
      <c r="B82" s="585" t="s">
        <v>811</v>
      </c>
      <c r="C82" s="551" t="str">
        <f>'5'!C$121</f>
        <v>(Specify here)</v>
      </c>
      <c r="D82" s="1195"/>
      <c r="E82" s="1195"/>
      <c r="F82" s="1195"/>
      <c r="G82" s="1195"/>
      <c r="H82" s="1195"/>
      <c r="I82" s="1195"/>
      <c r="J82" s="1195"/>
      <c r="K82" s="1193"/>
      <c r="L82" s="385"/>
    </row>
    <row r="83" spans="1:12" x14ac:dyDescent="0.25">
      <c r="A83" s="177" t="s">
        <v>419</v>
      </c>
      <c r="B83" s="385"/>
      <c r="C83" s="385"/>
      <c r="D83" s="387"/>
      <c r="E83" s="387"/>
      <c r="F83" s="387"/>
      <c r="G83" s="387"/>
      <c r="H83" s="387"/>
      <c r="I83" s="387"/>
      <c r="J83" s="387"/>
      <c r="K83" s="387"/>
      <c r="L83" s="176"/>
    </row>
    <row r="84" spans="1:12" x14ac:dyDescent="0.25">
      <c r="A84" s="177" t="s">
        <v>509</v>
      </c>
      <c r="B84" s="176"/>
      <c r="C84" s="176"/>
      <c r="D84" s="184"/>
      <c r="E84" s="184"/>
      <c r="F84" s="184"/>
      <c r="G84" s="184"/>
      <c r="H84" s="184"/>
      <c r="I84" s="184"/>
      <c r="J84" s="184"/>
      <c r="K84" s="184"/>
      <c r="L84" s="176"/>
    </row>
    <row r="85" spans="1:12" x14ac:dyDescent="0.25">
      <c r="B85" s="176"/>
      <c r="C85" s="176"/>
      <c r="D85" s="184"/>
      <c r="E85" s="184"/>
      <c r="F85" s="184"/>
      <c r="G85" s="184"/>
      <c r="H85" s="184"/>
      <c r="I85" s="184"/>
      <c r="J85" s="184"/>
      <c r="K85" s="184"/>
      <c r="L85" s="176"/>
    </row>
    <row r="86" spans="1:12" x14ac:dyDescent="0.25">
      <c r="B86" s="176"/>
      <c r="C86" s="176"/>
      <c r="D86" s="184"/>
      <c r="E86" s="184"/>
      <c r="F86" s="184"/>
      <c r="G86" s="184"/>
      <c r="H86" s="184"/>
      <c r="I86" s="184"/>
      <c r="J86" s="184"/>
      <c r="K86" s="184"/>
      <c r="L86" s="176"/>
    </row>
    <row r="87" spans="1:12" x14ac:dyDescent="0.25">
      <c r="A87" s="177" t="s">
        <v>422</v>
      </c>
      <c r="B87" s="176"/>
      <c r="C87" s="176"/>
      <c r="D87" s="184"/>
      <c r="E87" s="184"/>
      <c r="F87" s="184"/>
      <c r="G87" s="184"/>
      <c r="H87" s="184"/>
      <c r="I87" s="184"/>
      <c r="J87" s="184"/>
      <c r="K87" s="184"/>
      <c r="L87" s="176"/>
    </row>
    <row r="88" spans="1:12" x14ac:dyDescent="0.25">
      <c r="B88" s="176"/>
      <c r="C88" s="176"/>
      <c r="D88" s="184"/>
      <c r="E88" s="184"/>
      <c r="F88" s="184"/>
      <c r="G88" s="184"/>
      <c r="H88" s="184"/>
      <c r="I88" s="184"/>
      <c r="J88" s="184"/>
      <c r="K88" s="184"/>
      <c r="L88" s="176"/>
    </row>
    <row r="89" spans="1:12" ht="15.6" x14ac:dyDescent="0.3">
      <c r="A89" s="178" t="s">
        <v>92</v>
      </c>
      <c r="B89" s="649"/>
      <c r="C89" s="649"/>
      <c r="D89" s="649"/>
      <c r="E89" s="649"/>
      <c r="F89" s="649"/>
      <c r="G89" s="649"/>
      <c r="H89" s="649"/>
      <c r="I89" s="179"/>
      <c r="J89" s="649"/>
      <c r="K89" s="650" t="s">
        <v>89</v>
      </c>
      <c r="L89" s="176"/>
    </row>
    <row r="90" spans="1:12" ht="15.6" x14ac:dyDescent="0.3">
      <c r="A90" s="178" t="s">
        <v>93</v>
      </c>
      <c r="B90" s="649"/>
      <c r="C90" s="649"/>
      <c r="D90" s="649"/>
      <c r="E90" s="649"/>
      <c r="F90" s="649"/>
      <c r="G90" s="649"/>
      <c r="H90" s="649"/>
      <c r="I90" s="179"/>
      <c r="J90" s="649"/>
      <c r="K90" s="651" t="s">
        <v>102</v>
      </c>
      <c r="L90" s="176"/>
    </row>
    <row r="91" spans="1:12" x14ac:dyDescent="0.25">
      <c r="A91" s="176"/>
      <c r="B91" s="176"/>
      <c r="C91" s="176"/>
      <c r="D91" s="176"/>
      <c r="E91" s="176"/>
      <c r="F91" s="176"/>
      <c r="G91" s="176"/>
      <c r="H91" s="176"/>
      <c r="J91" s="176"/>
      <c r="K91" s="651" t="s">
        <v>91</v>
      </c>
      <c r="L91" s="176"/>
    </row>
    <row r="92" spans="1:12" x14ac:dyDescent="0.25">
      <c r="A92" s="176"/>
      <c r="B92" s="176"/>
      <c r="C92" s="176"/>
      <c r="D92" s="176"/>
      <c r="E92" s="176"/>
      <c r="F92" s="176"/>
      <c r="G92" s="176"/>
      <c r="H92" s="176"/>
      <c r="I92" s="176"/>
      <c r="J92" s="176"/>
      <c r="K92" s="176"/>
      <c r="L92" s="176"/>
    </row>
    <row r="93" spans="1:12" x14ac:dyDescent="0.25">
      <c r="A93" s="177" t="s">
        <v>363</v>
      </c>
      <c r="B93" s="176"/>
      <c r="C93" s="176"/>
      <c r="E93" s="177" t="s">
        <v>451</v>
      </c>
      <c r="F93" s="176"/>
      <c r="G93" s="176"/>
      <c r="H93" s="176"/>
      <c r="J93" s="651" t="s">
        <v>365</v>
      </c>
      <c r="K93" s="176"/>
      <c r="L93" s="176"/>
    </row>
    <row r="94" spans="1:12" x14ac:dyDescent="0.25">
      <c r="B94" s="176" t="str">
        <f>'1_1A'!$B$7</f>
        <v>Enter Hospital Name Here</v>
      </c>
      <c r="F94" s="176" t="str">
        <f>'1_1A'!$H$7</f>
        <v>Enter Provider Number Here</v>
      </c>
      <c r="G94" s="176"/>
      <c r="H94" s="176"/>
      <c r="J94" s="1473" t="str">
        <f>'1_1A'!$P$7</f>
        <v>Enter FYE Here</v>
      </c>
      <c r="K94" s="1473"/>
      <c r="L94" s="176"/>
    </row>
    <row r="95" spans="1:12" x14ac:dyDescent="0.25">
      <c r="A95" s="176"/>
      <c r="B95" s="176"/>
      <c r="C95" s="176"/>
      <c r="D95" s="184"/>
      <c r="E95" s="184"/>
      <c r="F95" s="184"/>
      <c r="G95" s="184"/>
      <c r="H95" s="184"/>
      <c r="I95" s="184"/>
      <c r="J95" s="184"/>
      <c r="K95" s="184"/>
      <c r="L95" s="176"/>
    </row>
    <row r="96" spans="1:12" ht="15.6" x14ac:dyDescent="0.3">
      <c r="A96" s="1177"/>
      <c r="B96" s="1178"/>
      <c r="C96" s="1179"/>
      <c r="D96" s="399" t="s">
        <v>96</v>
      </c>
      <c r="E96" s="1180"/>
      <c r="F96" s="399" t="s">
        <v>94</v>
      </c>
      <c r="G96" s="1181"/>
      <c r="H96" s="1181"/>
      <c r="I96" s="1181"/>
      <c r="J96" s="1181"/>
      <c r="K96" s="1182"/>
      <c r="L96" s="385"/>
    </row>
    <row r="97" spans="1:12" ht="15.6" x14ac:dyDescent="0.3">
      <c r="A97" s="1183"/>
      <c r="B97" s="181" t="s">
        <v>95</v>
      </c>
      <c r="C97" s="1184"/>
      <c r="D97" s="180"/>
      <c r="E97" s="180"/>
      <c r="F97" s="398"/>
      <c r="G97" s="398"/>
      <c r="H97" s="182" t="str">
        <f>H$9</f>
        <v>Other</v>
      </c>
      <c r="I97" s="398" t="s">
        <v>136</v>
      </c>
      <c r="J97" s="398"/>
      <c r="K97" s="1185"/>
      <c r="L97" s="385"/>
    </row>
    <row r="98" spans="1:12" x14ac:dyDescent="0.25">
      <c r="A98" s="1183"/>
      <c r="B98" s="180"/>
      <c r="C98" s="385"/>
      <c r="D98" s="180"/>
      <c r="E98" s="180"/>
      <c r="F98" s="398"/>
      <c r="G98" s="182"/>
      <c r="H98" s="182" t="str">
        <f>H$10</f>
        <v>Sub-Provider</v>
      </c>
      <c r="I98" s="398" t="s">
        <v>686</v>
      </c>
      <c r="J98" s="398" t="s">
        <v>105</v>
      </c>
      <c r="K98" s="1185" t="s">
        <v>686</v>
      </c>
      <c r="L98" s="385"/>
    </row>
    <row r="99" spans="1:12" x14ac:dyDescent="0.25">
      <c r="A99" s="1183"/>
      <c r="B99" s="180"/>
      <c r="C99" s="385"/>
      <c r="D99" s="182" t="s">
        <v>97</v>
      </c>
      <c r="E99" s="182" t="s">
        <v>98</v>
      </c>
      <c r="F99" s="398" t="s">
        <v>723</v>
      </c>
      <c r="G99" s="182" t="s">
        <v>99</v>
      </c>
      <c r="H99" s="182" t="str">
        <f>H$11</f>
        <v>Line 42</v>
      </c>
      <c r="I99" s="398" t="s">
        <v>100</v>
      </c>
      <c r="J99" s="398" t="s">
        <v>116</v>
      </c>
      <c r="K99" s="1185" t="s">
        <v>117</v>
      </c>
      <c r="L99" s="385"/>
    </row>
    <row r="100" spans="1:12" x14ac:dyDescent="0.25">
      <c r="A100" s="1183"/>
      <c r="B100" s="180"/>
      <c r="C100" s="385"/>
      <c r="D100" s="182" t="s">
        <v>384</v>
      </c>
      <c r="E100" s="182" t="s">
        <v>385</v>
      </c>
      <c r="F100" s="182" t="s">
        <v>386</v>
      </c>
      <c r="G100" s="182" t="s">
        <v>387</v>
      </c>
      <c r="H100" s="182" t="s">
        <v>388</v>
      </c>
      <c r="I100" s="182" t="s">
        <v>389</v>
      </c>
      <c r="J100" s="182" t="s">
        <v>390</v>
      </c>
      <c r="K100" s="1186" t="s">
        <v>391</v>
      </c>
      <c r="L100" s="385"/>
    </row>
    <row r="101" spans="1:12" x14ac:dyDescent="0.25">
      <c r="A101" s="1021"/>
      <c r="B101" s="586" t="s">
        <v>528</v>
      </c>
      <c r="C101" s="587"/>
      <c r="D101" s="645"/>
      <c r="E101" s="645"/>
      <c r="F101" s="645"/>
      <c r="G101" s="645"/>
      <c r="H101" s="645"/>
      <c r="I101" s="645"/>
      <c r="J101" s="645"/>
      <c r="K101" s="1196"/>
      <c r="L101" s="385"/>
    </row>
    <row r="102" spans="1:12" x14ac:dyDescent="0.25">
      <c r="A102" s="966">
        <v>88</v>
      </c>
      <c r="B102" s="87" t="s">
        <v>864</v>
      </c>
      <c r="C102" s="706" t="str">
        <f>'5'!C$140</f>
        <v>(Specify here)</v>
      </c>
      <c r="D102" s="183"/>
      <c r="E102" s="183"/>
      <c r="F102" s="183"/>
      <c r="G102" s="183"/>
      <c r="H102" s="183"/>
      <c r="I102" s="183"/>
      <c r="J102" s="183"/>
      <c r="K102" s="1194"/>
      <c r="L102" s="385"/>
    </row>
    <row r="103" spans="1:12" x14ac:dyDescent="0.25">
      <c r="A103" s="966">
        <f>A102+1</f>
        <v>89</v>
      </c>
      <c r="B103" s="858" t="s">
        <v>757</v>
      </c>
      <c r="C103" s="706" t="str">
        <f>'5'!C$141</f>
        <v>(Specify here)</v>
      </c>
      <c r="D103" s="183"/>
      <c r="E103" s="183"/>
      <c r="F103" s="183"/>
      <c r="G103" s="183"/>
      <c r="H103" s="183"/>
      <c r="I103" s="183"/>
      <c r="J103" s="183"/>
      <c r="K103" s="1194"/>
      <c r="L103" s="385"/>
    </row>
    <row r="104" spans="1:12" x14ac:dyDescent="0.25">
      <c r="A104" s="966">
        <f>A103+1</f>
        <v>90</v>
      </c>
      <c r="B104" s="87" t="s">
        <v>529</v>
      </c>
      <c r="C104" s="706" t="str">
        <f>'5'!C$142</f>
        <v>(Specify here)</v>
      </c>
      <c r="D104" s="183"/>
      <c r="E104" s="183"/>
      <c r="F104" s="183"/>
      <c r="G104" s="183"/>
      <c r="H104" s="183"/>
      <c r="I104" s="183"/>
      <c r="J104" s="183"/>
      <c r="K104" s="1194"/>
      <c r="L104" s="385"/>
    </row>
    <row r="105" spans="1:12" x14ac:dyDescent="0.25">
      <c r="A105" s="966">
        <f>A104+1</f>
        <v>91</v>
      </c>
      <c r="B105" s="87" t="s">
        <v>530</v>
      </c>
      <c r="C105" s="548"/>
      <c r="D105" s="183"/>
      <c r="E105" s="183"/>
      <c r="F105" s="183"/>
      <c r="G105" s="183"/>
      <c r="H105" s="183"/>
      <c r="I105" s="183"/>
      <c r="J105" s="183"/>
      <c r="K105" s="1194"/>
      <c r="L105" s="385"/>
    </row>
    <row r="106" spans="1:12" x14ac:dyDescent="0.25">
      <c r="A106" s="966">
        <f>A105+1</f>
        <v>92</v>
      </c>
      <c r="B106" s="87" t="s">
        <v>471</v>
      </c>
      <c r="C106" s="1143"/>
      <c r="D106" s="183"/>
      <c r="E106" s="183"/>
      <c r="F106" s="183"/>
      <c r="G106" s="183"/>
      <c r="H106" s="183"/>
      <c r="I106" s="183"/>
      <c r="J106" s="183"/>
      <c r="K106" s="1194"/>
      <c r="L106" s="385"/>
    </row>
    <row r="107" spans="1:12" x14ac:dyDescent="0.25">
      <c r="A107" s="966">
        <f>A106+1</f>
        <v>93</v>
      </c>
      <c r="B107" s="341" t="s">
        <v>813</v>
      </c>
      <c r="C107" s="551" t="str">
        <f>'5'!C$145</f>
        <v>(Specify here)</v>
      </c>
      <c r="D107" s="183"/>
      <c r="E107" s="183"/>
      <c r="F107" s="183"/>
      <c r="G107" s="183"/>
      <c r="H107" s="183"/>
      <c r="I107" s="183"/>
      <c r="J107" s="183"/>
      <c r="K107" s="1194"/>
      <c r="L107" s="385"/>
    </row>
    <row r="108" spans="1:12" x14ac:dyDescent="0.25">
      <c r="A108" s="1046" t="s">
        <v>367</v>
      </c>
      <c r="B108" s="341" t="s">
        <v>814</v>
      </c>
      <c r="C108" s="551" t="str">
        <f>'5'!C$146</f>
        <v>(Specify here)</v>
      </c>
      <c r="D108" s="183"/>
      <c r="E108" s="183"/>
      <c r="F108" s="183"/>
      <c r="G108" s="183"/>
      <c r="H108" s="183"/>
      <c r="I108" s="183"/>
      <c r="J108" s="183"/>
      <c r="K108" s="1194"/>
      <c r="L108" s="385"/>
    </row>
    <row r="109" spans="1:12" x14ac:dyDescent="0.25">
      <c r="A109" s="1046" t="s">
        <v>367</v>
      </c>
      <c r="B109" s="341" t="s">
        <v>815</v>
      </c>
      <c r="C109" s="551" t="str">
        <f>'5'!C$147</f>
        <v>(Specify here)</v>
      </c>
      <c r="D109" s="183"/>
      <c r="E109" s="183"/>
      <c r="F109" s="183"/>
      <c r="G109" s="183"/>
      <c r="H109" s="183"/>
      <c r="I109" s="183"/>
      <c r="J109" s="183"/>
      <c r="K109" s="1194"/>
      <c r="L109" s="385"/>
    </row>
    <row r="110" spans="1:12" x14ac:dyDescent="0.25">
      <c r="A110" s="1046"/>
      <c r="B110" s="311" t="s">
        <v>825</v>
      </c>
      <c r="C110" s="551" t="str">
        <f>'5'!C$148</f>
        <v>(Specify here)</v>
      </c>
      <c r="D110" s="183"/>
      <c r="E110" s="183"/>
      <c r="F110" s="183"/>
      <c r="G110" s="183"/>
      <c r="H110" s="183"/>
      <c r="I110" s="183"/>
      <c r="J110" s="183"/>
      <c r="K110" s="1194"/>
      <c r="L110" s="385"/>
    </row>
    <row r="111" spans="1:12" x14ac:dyDescent="0.25">
      <c r="A111" s="1046"/>
      <c r="B111" s="311" t="s">
        <v>826</v>
      </c>
      <c r="C111" s="551" t="str">
        <f>'5'!C$149</f>
        <v>(Specify here)</v>
      </c>
      <c r="D111" s="183"/>
      <c r="E111" s="183"/>
      <c r="F111" s="183"/>
      <c r="G111" s="183"/>
      <c r="H111" s="183"/>
      <c r="I111" s="183"/>
      <c r="J111" s="183"/>
      <c r="K111" s="1194"/>
      <c r="L111" s="385"/>
    </row>
    <row r="112" spans="1:12" x14ac:dyDescent="0.25">
      <c r="A112" s="1021"/>
      <c r="B112" s="586" t="s">
        <v>531</v>
      </c>
      <c r="C112" s="591"/>
      <c r="D112" s="646"/>
      <c r="E112" s="646"/>
      <c r="F112" s="646"/>
      <c r="G112" s="646"/>
      <c r="H112" s="646"/>
      <c r="I112" s="646"/>
      <c r="J112" s="646"/>
      <c r="K112" s="1197"/>
      <c r="L112" s="385"/>
    </row>
    <row r="113" spans="1:12" x14ac:dyDescent="0.25">
      <c r="A113" s="966">
        <v>94</v>
      </c>
      <c r="B113" s="87" t="s">
        <v>627</v>
      </c>
      <c r="C113" s="548"/>
      <c r="D113" s="183"/>
      <c r="E113" s="183"/>
      <c r="F113" s="183"/>
      <c r="G113" s="183"/>
      <c r="H113" s="183"/>
      <c r="I113" s="183"/>
      <c r="J113" s="183"/>
      <c r="K113" s="1194"/>
      <c r="L113" s="385"/>
    </row>
    <row r="114" spans="1:12" x14ac:dyDescent="0.25">
      <c r="A114" s="966">
        <f>A113+1</f>
        <v>95</v>
      </c>
      <c r="B114" s="87" t="s">
        <v>532</v>
      </c>
      <c r="C114" s="548"/>
      <c r="D114" s="183"/>
      <c r="E114" s="183"/>
      <c r="F114" s="183"/>
      <c r="G114" s="183"/>
      <c r="H114" s="183"/>
      <c r="I114" s="183"/>
      <c r="J114" s="183"/>
      <c r="K114" s="1194"/>
      <c r="L114" s="385"/>
    </row>
    <row r="115" spans="1:12" x14ac:dyDescent="0.25">
      <c r="A115" s="966">
        <f t="shared" ref="A115:A120" si="2">A114+1</f>
        <v>96</v>
      </c>
      <c r="B115" s="87" t="s">
        <v>533</v>
      </c>
      <c r="C115" s="548"/>
      <c r="D115" s="183"/>
      <c r="E115" s="183"/>
      <c r="F115" s="183"/>
      <c r="G115" s="183"/>
      <c r="H115" s="183"/>
      <c r="I115" s="183"/>
      <c r="J115" s="183"/>
      <c r="K115" s="1194"/>
      <c r="L115" s="385"/>
    </row>
    <row r="116" spans="1:12" x14ac:dyDescent="0.25">
      <c r="A116" s="966">
        <f t="shared" si="2"/>
        <v>97</v>
      </c>
      <c r="B116" s="87" t="s">
        <v>534</v>
      </c>
      <c r="C116" s="1143"/>
      <c r="D116" s="183"/>
      <c r="E116" s="183"/>
      <c r="F116" s="183"/>
      <c r="G116" s="183"/>
      <c r="H116" s="183"/>
      <c r="I116" s="183"/>
      <c r="J116" s="183"/>
      <c r="K116" s="1194"/>
      <c r="L116" s="385"/>
    </row>
    <row r="117" spans="1:12" x14ac:dyDescent="0.25">
      <c r="A117" s="966">
        <f t="shared" si="2"/>
        <v>98</v>
      </c>
      <c r="B117" s="311" t="s">
        <v>816</v>
      </c>
      <c r="C117" s="551" t="str">
        <f>'5'!C$155</f>
        <v>(Specify here)</v>
      </c>
      <c r="D117" s="183"/>
      <c r="E117" s="183"/>
      <c r="F117" s="183"/>
      <c r="G117" s="183"/>
      <c r="H117" s="183"/>
      <c r="I117" s="183"/>
      <c r="J117" s="183"/>
      <c r="K117" s="1194"/>
      <c r="L117" s="385"/>
    </row>
    <row r="118" spans="1:12" x14ac:dyDescent="0.25">
      <c r="A118" s="966">
        <f t="shared" si="2"/>
        <v>99</v>
      </c>
      <c r="B118" s="311" t="s">
        <v>817</v>
      </c>
      <c r="C118" s="551" t="str">
        <f>'5'!C$156</f>
        <v>(Specify here)</v>
      </c>
      <c r="D118" s="183"/>
      <c r="E118" s="183"/>
      <c r="F118" s="183"/>
      <c r="G118" s="183"/>
      <c r="H118" s="183"/>
      <c r="I118" s="183"/>
      <c r="J118" s="183"/>
      <c r="K118" s="1194"/>
      <c r="L118" s="385"/>
    </row>
    <row r="119" spans="1:12" x14ac:dyDescent="0.25">
      <c r="A119" s="966">
        <f t="shared" si="2"/>
        <v>100</v>
      </c>
      <c r="B119" s="87" t="s">
        <v>821</v>
      </c>
      <c r="C119" s="564"/>
      <c r="D119" s="183"/>
      <c r="E119" s="183"/>
      <c r="F119" s="183"/>
      <c r="G119" s="183"/>
      <c r="H119" s="183"/>
      <c r="I119" s="183"/>
      <c r="J119" s="183"/>
      <c r="K119" s="1194"/>
      <c r="L119" s="385"/>
    </row>
    <row r="120" spans="1:12" x14ac:dyDescent="0.25">
      <c r="A120" s="966">
        <f t="shared" si="2"/>
        <v>101</v>
      </c>
      <c r="B120" s="340" t="s">
        <v>758</v>
      </c>
      <c r="C120" s="547"/>
      <c r="D120" s="183"/>
      <c r="E120" s="183"/>
      <c r="F120" s="183"/>
      <c r="G120" s="183"/>
      <c r="H120" s="183"/>
      <c r="I120" s="183"/>
      <c r="J120" s="183"/>
      <c r="K120" s="1194"/>
      <c r="L120" s="385"/>
    </row>
    <row r="121" spans="1:12" x14ac:dyDescent="0.25">
      <c r="A121" s="1048"/>
      <c r="B121" s="1198" t="s">
        <v>823</v>
      </c>
      <c r="C121" s="1148"/>
      <c r="D121" s="1199">
        <f>SUM(D102:D120)+SUM(D51:D82)+SUM(D22:D31)</f>
        <v>0</v>
      </c>
      <c r="E121" s="1199">
        <f t="shared" ref="E121:K121" si="3">SUM(E102:E120)+SUM(E51:E82)+SUM(E22:E31)</f>
        <v>0</v>
      </c>
      <c r="F121" s="1199">
        <f t="shared" si="3"/>
        <v>0</v>
      </c>
      <c r="G121" s="1199">
        <f t="shared" si="3"/>
        <v>0</v>
      </c>
      <c r="H121" s="1199">
        <f t="shared" si="3"/>
        <v>0</v>
      </c>
      <c r="I121" s="1199">
        <f t="shared" si="3"/>
        <v>0</v>
      </c>
      <c r="J121" s="1199">
        <f t="shared" si="3"/>
        <v>0</v>
      </c>
      <c r="K121" s="1199">
        <f t="shared" si="3"/>
        <v>0</v>
      </c>
      <c r="L121" s="385"/>
    </row>
    <row r="122" spans="1:12" x14ac:dyDescent="0.25">
      <c r="A122" s="177" t="s">
        <v>419</v>
      </c>
      <c r="B122" s="385"/>
      <c r="C122" s="385"/>
      <c r="D122" s="387"/>
      <c r="E122" s="387"/>
      <c r="F122" s="387"/>
      <c r="G122" s="387"/>
      <c r="H122" s="387"/>
      <c r="I122" s="387"/>
      <c r="J122" s="387"/>
      <c r="K122" s="387"/>
      <c r="L122" s="176"/>
    </row>
    <row r="123" spans="1:12" x14ac:dyDescent="0.25">
      <c r="A123" s="177" t="s">
        <v>509</v>
      </c>
      <c r="B123" s="176"/>
      <c r="C123" s="176"/>
      <c r="D123" s="184"/>
      <c r="E123" s="184"/>
      <c r="F123" s="184"/>
      <c r="G123" s="184"/>
      <c r="H123" s="184"/>
      <c r="I123" s="184"/>
      <c r="J123" s="184"/>
      <c r="K123" s="184"/>
      <c r="L123" s="176"/>
    </row>
    <row r="124" spans="1:12" x14ac:dyDescent="0.25">
      <c r="B124" s="176"/>
      <c r="C124" s="176"/>
      <c r="D124" s="184"/>
      <c r="E124" s="184"/>
      <c r="F124" s="184"/>
      <c r="G124" s="184"/>
      <c r="H124" s="184"/>
      <c r="I124" s="184"/>
      <c r="J124" s="184"/>
      <c r="K124" s="184"/>
      <c r="L124" s="176"/>
    </row>
    <row r="125" spans="1:12" x14ac:dyDescent="0.25">
      <c r="B125" s="176"/>
      <c r="C125" s="176"/>
      <c r="D125" s="184"/>
      <c r="E125" s="184"/>
      <c r="F125" s="184"/>
      <c r="G125" s="184"/>
      <c r="H125" s="184"/>
      <c r="I125" s="184"/>
      <c r="J125" s="184"/>
      <c r="K125" s="184"/>
      <c r="L125" s="176"/>
    </row>
    <row r="126" spans="1:12" x14ac:dyDescent="0.25">
      <c r="A126" s="177" t="s">
        <v>422</v>
      </c>
      <c r="B126" s="176"/>
      <c r="C126" s="176"/>
      <c r="D126" s="184"/>
      <c r="E126" s="184"/>
      <c r="F126" s="184"/>
      <c r="G126" s="184"/>
      <c r="H126" s="184"/>
      <c r="I126" s="184"/>
      <c r="J126" s="184"/>
      <c r="K126" s="184"/>
      <c r="L126" s="176"/>
    </row>
    <row r="127" spans="1:12" x14ac:dyDescent="0.25">
      <c r="B127" s="176"/>
      <c r="C127" s="176"/>
      <c r="D127" s="184"/>
      <c r="E127" s="184"/>
      <c r="F127" s="184"/>
      <c r="G127" s="184"/>
      <c r="H127" s="184"/>
      <c r="I127" s="184"/>
      <c r="J127" s="184"/>
      <c r="K127" s="184"/>
      <c r="L127" s="176"/>
    </row>
    <row r="128" spans="1:12" ht="15.6" x14ac:dyDescent="0.3">
      <c r="A128" s="178" t="s">
        <v>92</v>
      </c>
      <c r="B128" s="649"/>
      <c r="C128" s="649"/>
      <c r="D128" s="649"/>
      <c r="E128" s="649"/>
      <c r="F128" s="649"/>
      <c r="G128" s="649"/>
      <c r="H128" s="649"/>
      <c r="I128" s="179"/>
      <c r="J128" s="649"/>
      <c r="K128" s="650" t="s">
        <v>89</v>
      </c>
      <c r="L128" s="176"/>
    </row>
    <row r="129" spans="1:12" ht="15.6" x14ac:dyDescent="0.3">
      <c r="A129" s="178" t="s">
        <v>93</v>
      </c>
      <c r="B129" s="649"/>
      <c r="C129" s="649"/>
      <c r="D129" s="649"/>
      <c r="E129" s="649"/>
      <c r="F129" s="649"/>
      <c r="G129" s="649"/>
      <c r="H129" s="649"/>
      <c r="I129" s="179"/>
      <c r="J129" s="649"/>
      <c r="K129" s="651" t="s">
        <v>103</v>
      </c>
      <c r="L129" s="176"/>
    </row>
    <row r="130" spans="1:12" x14ac:dyDescent="0.25">
      <c r="A130" s="176"/>
      <c r="B130" s="176"/>
      <c r="C130" s="176"/>
      <c r="D130" s="176"/>
      <c r="E130" s="176"/>
      <c r="F130" s="176"/>
      <c r="G130" s="176"/>
      <c r="H130" s="176"/>
      <c r="J130" s="176"/>
      <c r="K130" s="651" t="s">
        <v>91</v>
      </c>
      <c r="L130" s="176"/>
    </row>
    <row r="131" spans="1:12" x14ac:dyDescent="0.25">
      <c r="A131" s="176"/>
      <c r="B131" s="176"/>
      <c r="C131" s="176"/>
      <c r="D131" s="176"/>
      <c r="E131" s="176"/>
      <c r="F131" s="176"/>
      <c r="G131" s="176"/>
      <c r="H131" s="176"/>
      <c r="I131" s="176"/>
      <c r="J131" s="176"/>
      <c r="K131" s="176"/>
      <c r="L131" s="176"/>
    </row>
    <row r="132" spans="1:12" x14ac:dyDescent="0.25">
      <c r="A132" s="177" t="s">
        <v>363</v>
      </c>
      <c r="B132" s="176"/>
      <c r="C132" s="176"/>
      <c r="E132" s="177" t="s">
        <v>451</v>
      </c>
      <c r="F132" s="176"/>
      <c r="G132" s="176"/>
      <c r="H132" s="176"/>
      <c r="J132" s="651" t="s">
        <v>365</v>
      </c>
      <c r="K132" s="176"/>
      <c r="L132" s="176"/>
    </row>
    <row r="133" spans="1:12" x14ac:dyDescent="0.25">
      <c r="B133" s="176" t="str">
        <f>'1_1A'!$B$7</f>
        <v>Enter Hospital Name Here</v>
      </c>
      <c r="F133" s="176" t="str">
        <f>'1_1A'!$H$7</f>
        <v>Enter Provider Number Here</v>
      </c>
      <c r="G133" s="176"/>
      <c r="H133" s="176"/>
      <c r="J133" s="1473" t="str">
        <f>'1_1A'!$P$7</f>
        <v>Enter FYE Here</v>
      </c>
      <c r="K133" s="1473"/>
      <c r="L133" s="176"/>
    </row>
    <row r="134" spans="1:12" x14ac:dyDescent="0.25">
      <c r="A134" s="176"/>
      <c r="B134" s="176"/>
      <c r="C134" s="176"/>
      <c r="D134" s="184"/>
      <c r="E134" s="184"/>
      <c r="F134" s="184"/>
      <c r="G134" s="184"/>
      <c r="H134" s="184"/>
      <c r="I134" s="184"/>
      <c r="J134" s="184"/>
      <c r="K134" s="184"/>
      <c r="L134" s="176"/>
    </row>
    <row r="135" spans="1:12" ht="15.6" x14ac:dyDescent="0.3">
      <c r="A135" s="1177"/>
      <c r="B135" s="1178"/>
      <c r="C135" s="1179"/>
      <c r="D135" s="399" t="s">
        <v>96</v>
      </c>
      <c r="E135" s="1180"/>
      <c r="F135" s="399" t="s">
        <v>94</v>
      </c>
      <c r="G135" s="1181"/>
      <c r="H135" s="1181"/>
      <c r="I135" s="1181"/>
      <c r="J135" s="1181"/>
      <c r="K135" s="1182"/>
      <c r="L135" s="385"/>
    </row>
    <row r="136" spans="1:12" ht="15.6" x14ac:dyDescent="0.3">
      <c r="A136" s="1183"/>
      <c r="B136" s="181" t="s">
        <v>95</v>
      </c>
      <c r="C136" s="1184"/>
      <c r="D136" s="180"/>
      <c r="E136" s="180"/>
      <c r="F136" s="398"/>
      <c r="G136" s="398"/>
      <c r="H136" s="182" t="str">
        <f>H$9</f>
        <v>Other</v>
      </c>
      <c r="I136" s="398" t="s">
        <v>136</v>
      </c>
      <c r="J136" s="398"/>
      <c r="K136" s="1185"/>
      <c r="L136" s="385"/>
    </row>
    <row r="137" spans="1:12" x14ac:dyDescent="0.25">
      <c r="A137" s="1183"/>
      <c r="B137" s="180"/>
      <c r="C137" s="385"/>
      <c r="D137" s="180"/>
      <c r="E137" s="180"/>
      <c r="F137" s="398"/>
      <c r="G137" s="182"/>
      <c r="H137" s="182" t="str">
        <f>H$10</f>
        <v>Sub-Provider</v>
      </c>
      <c r="I137" s="398" t="s">
        <v>686</v>
      </c>
      <c r="J137" s="398" t="s">
        <v>105</v>
      </c>
      <c r="K137" s="1185" t="s">
        <v>686</v>
      </c>
      <c r="L137" s="385"/>
    </row>
    <row r="138" spans="1:12" x14ac:dyDescent="0.25">
      <c r="A138" s="1183"/>
      <c r="B138" s="180"/>
      <c r="C138" s="385"/>
      <c r="D138" s="182" t="s">
        <v>97</v>
      </c>
      <c r="E138" s="182" t="s">
        <v>98</v>
      </c>
      <c r="F138" s="398" t="s">
        <v>723</v>
      </c>
      <c r="G138" s="182" t="s">
        <v>99</v>
      </c>
      <c r="H138" s="182" t="str">
        <f>H$11</f>
        <v>Line 42</v>
      </c>
      <c r="I138" s="398" t="s">
        <v>100</v>
      </c>
      <c r="J138" s="398" t="s">
        <v>116</v>
      </c>
      <c r="K138" s="1185" t="s">
        <v>117</v>
      </c>
      <c r="L138" s="385"/>
    </row>
    <row r="139" spans="1:12" x14ac:dyDescent="0.25">
      <c r="A139" s="1183"/>
      <c r="B139" s="180"/>
      <c r="C139" s="385"/>
      <c r="D139" s="182" t="s">
        <v>384</v>
      </c>
      <c r="E139" s="182" t="s">
        <v>385</v>
      </c>
      <c r="F139" s="182" t="s">
        <v>386</v>
      </c>
      <c r="G139" s="182" t="s">
        <v>387</v>
      </c>
      <c r="H139" s="182" t="s">
        <v>388</v>
      </c>
      <c r="I139" s="182" t="s">
        <v>389</v>
      </c>
      <c r="J139" s="182" t="s">
        <v>390</v>
      </c>
      <c r="K139" s="1186" t="s">
        <v>391</v>
      </c>
      <c r="L139" s="385"/>
    </row>
    <row r="140" spans="1:12" x14ac:dyDescent="0.25">
      <c r="A140" s="1037"/>
      <c r="B140" s="589" t="s">
        <v>536</v>
      </c>
      <c r="C140" s="593"/>
      <c r="D140" s="645"/>
      <c r="E140" s="645"/>
      <c r="F140" s="645"/>
      <c r="G140" s="645"/>
      <c r="H140" s="645"/>
      <c r="I140" s="645"/>
      <c r="J140" s="645"/>
      <c r="K140" s="1196"/>
      <c r="L140" s="385"/>
    </row>
    <row r="141" spans="1:12" x14ac:dyDescent="0.25">
      <c r="A141" s="966">
        <v>105</v>
      </c>
      <c r="B141" s="87" t="s">
        <v>537</v>
      </c>
      <c r="C141" s="548"/>
      <c r="D141" s="183"/>
      <c r="E141" s="183"/>
      <c r="F141" s="183"/>
      <c r="G141" s="183"/>
      <c r="H141" s="183"/>
      <c r="I141" s="183"/>
      <c r="J141" s="183"/>
      <c r="K141" s="1194"/>
      <c r="L141" s="385"/>
    </row>
    <row r="142" spans="1:12" x14ac:dyDescent="0.25">
      <c r="A142" s="966">
        <f t="shared" ref="A142:A153" si="4">A141+1</f>
        <v>106</v>
      </c>
      <c r="B142" s="87" t="s">
        <v>539</v>
      </c>
      <c r="C142" s="548"/>
      <c r="D142" s="183"/>
      <c r="E142" s="183"/>
      <c r="F142" s="183"/>
      <c r="G142" s="183"/>
      <c r="H142" s="183"/>
      <c r="I142" s="183"/>
      <c r="J142" s="183"/>
      <c r="K142" s="1194"/>
      <c r="L142" s="385"/>
    </row>
    <row r="143" spans="1:12" x14ac:dyDescent="0.25">
      <c r="A143" s="966">
        <f t="shared" si="4"/>
        <v>107</v>
      </c>
      <c r="B143" s="87" t="s">
        <v>538</v>
      </c>
      <c r="C143" s="548"/>
      <c r="D143" s="183"/>
      <c r="E143" s="183"/>
      <c r="F143" s="183"/>
      <c r="G143" s="183"/>
      <c r="H143" s="183"/>
      <c r="I143" s="183"/>
      <c r="J143" s="183"/>
      <c r="K143" s="1194"/>
      <c r="L143" s="385"/>
    </row>
    <row r="144" spans="1:12" x14ac:dyDescent="0.25">
      <c r="A144" s="966">
        <f t="shared" si="4"/>
        <v>108</v>
      </c>
      <c r="B144" s="340" t="s">
        <v>759</v>
      </c>
      <c r="C144" s="547"/>
      <c r="D144" s="183"/>
      <c r="E144" s="183"/>
      <c r="F144" s="183"/>
      <c r="G144" s="183"/>
      <c r="H144" s="183"/>
      <c r="I144" s="183"/>
      <c r="J144" s="183"/>
      <c r="K144" s="1194"/>
      <c r="L144" s="385"/>
    </row>
    <row r="145" spans="1:12" x14ac:dyDescent="0.25">
      <c r="A145" s="966">
        <f t="shared" si="4"/>
        <v>109</v>
      </c>
      <c r="B145" s="340" t="s">
        <v>760</v>
      </c>
      <c r="C145" s="547"/>
      <c r="D145" s="183"/>
      <c r="E145" s="183"/>
      <c r="F145" s="183"/>
      <c r="G145" s="183"/>
      <c r="H145" s="183"/>
      <c r="I145" s="183"/>
      <c r="J145" s="183"/>
      <c r="K145" s="1194"/>
      <c r="L145" s="385"/>
    </row>
    <row r="146" spans="1:12" x14ac:dyDescent="0.25">
      <c r="A146" s="966">
        <f t="shared" si="4"/>
        <v>110</v>
      </c>
      <c r="B146" s="340" t="s">
        <v>761</v>
      </c>
      <c r="C146" s="547"/>
      <c r="D146" s="183"/>
      <c r="E146" s="183"/>
      <c r="F146" s="183"/>
      <c r="G146" s="183"/>
      <c r="H146" s="183"/>
      <c r="I146" s="183"/>
      <c r="J146" s="183"/>
      <c r="K146" s="1194"/>
      <c r="L146" s="385"/>
    </row>
    <row r="147" spans="1:12" x14ac:dyDescent="0.25">
      <c r="A147" s="966">
        <f t="shared" si="4"/>
        <v>111</v>
      </c>
      <c r="B147" s="340" t="s">
        <v>762</v>
      </c>
      <c r="C147" s="547"/>
      <c r="D147" s="183"/>
      <c r="E147" s="183"/>
      <c r="F147" s="183"/>
      <c r="G147" s="183"/>
      <c r="H147" s="183"/>
      <c r="I147" s="183"/>
      <c r="J147" s="183"/>
      <c r="K147" s="1194"/>
      <c r="L147" s="385"/>
    </row>
    <row r="148" spans="1:12" x14ac:dyDescent="0.25">
      <c r="A148" s="966">
        <f t="shared" si="4"/>
        <v>112</v>
      </c>
      <c r="B148" s="87" t="s">
        <v>824</v>
      </c>
      <c r="C148" s="551" t="str">
        <f>'5'!C$186</f>
        <v>(Specify here)</v>
      </c>
      <c r="D148" s="183"/>
      <c r="E148" s="183"/>
      <c r="F148" s="183"/>
      <c r="G148" s="183"/>
      <c r="H148" s="183"/>
      <c r="I148" s="183"/>
      <c r="J148" s="183"/>
      <c r="K148" s="1194"/>
      <c r="L148" s="385"/>
    </row>
    <row r="149" spans="1:12" x14ac:dyDescent="0.25">
      <c r="A149" s="966">
        <f t="shared" si="4"/>
        <v>113</v>
      </c>
      <c r="B149" s="87" t="s">
        <v>540</v>
      </c>
      <c r="C149" s="548"/>
      <c r="D149" s="183"/>
      <c r="E149" s="183"/>
      <c r="F149" s="183"/>
      <c r="G149" s="183"/>
      <c r="H149" s="183"/>
      <c r="I149" s="183"/>
      <c r="J149" s="183"/>
      <c r="K149" s="1194"/>
      <c r="L149" s="385"/>
    </row>
    <row r="150" spans="1:12" x14ac:dyDescent="0.25">
      <c r="A150" s="966">
        <f t="shared" si="4"/>
        <v>114</v>
      </c>
      <c r="B150" s="87" t="s">
        <v>629</v>
      </c>
      <c r="C150" s="548"/>
      <c r="D150" s="183"/>
      <c r="E150" s="183"/>
      <c r="F150" s="183"/>
      <c r="G150" s="183"/>
      <c r="H150" s="183"/>
      <c r="I150" s="183"/>
      <c r="J150" s="183"/>
      <c r="K150" s="1194"/>
      <c r="L150" s="385"/>
    </row>
    <row r="151" spans="1:12" x14ac:dyDescent="0.25">
      <c r="A151" s="966">
        <f t="shared" si="4"/>
        <v>115</v>
      </c>
      <c r="B151" s="340" t="s">
        <v>630</v>
      </c>
      <c r="C151" s="547"/>
      <c r="D151" s="183"/>
      <c r="E151" s="183"/>
      <c r="F151" s="183"/>
      <c r="G151" s="183"/>
      <c r="H151" s="183"/>
      <c r="I151" s="183"/>
      <c r="J151" s="183"/>
      <c r="K151" s="1194"/>
      <c r="L151" s="385"/>
    </row>
    <row r="152" spans="1:12" x14ac:dyDescent="0.25">
      <c r="A152" s="966">
        <f t="shared" si="4"/>
        <v>116</v>
      </c>
      <c r="B152" s="87" t="s">
        <v>541</v>
      </c>
      <c r="C152" s="548"/>
      <c r="D152" s="183"/>
      <c r="E152" s="183"/>
      <c r="F152" s="183"/>
      <c r="G152" s="183"/>
      <c r="H152" s="183"/>
      <c r="I152" s="183"/>
      <c r="J152" s="183"/>
      <c r="K152" s="1194"/>
      <c r="L152" s="385"/>
    </row>
    <row r="153" spans="1:12" x14ac:dyDescent="0.25">
      <c r="A153" s="966">
        <f t="shared" si="4"/>
        <v>117</v>
      </c>
      <c r="B153" s="87" t="s">
        <v>827</v>
      </c>
      <c r="C153" s="551" t="str">
        <f>'5'!C$191</f>
        <v>(Specify here)</v>
      </c>
      <c r="D153" s="183"/>
      <c r="E153" s="183"/>
      <c r="F153" s="183"/>
      <c r="G153" s="183"/>
      <c r="H153" s="183"/>
      <c r="I153" s="183"/>
      <c r="J153" s="183"/>
      <c r="K153" s="1194"/>
      <c r="L153" s="385"/>
    </row>
    <row r="154" spans="1:12" x14ac:dyDescent="0.25">
      <c r="A154" s="1055"/>
      <c r="B154" s="586" t="s">
        <v>805</v>
      </c>
      <c r="C154" s="587"/>
      <c r="D154" s="645">
        <f t="shared" ref="D154:K154" si="5">SUM(D141:D152)+D121</f>
        <v>0</v>
      </c>
      <c r="E154" s="645">
        <f t="shared" si="5"/>
        <v>0</v>
      </c>
      <c r="F154" s="645">
        <f t="shared" si="5"/>
        <v>0</v>
      </c>
      <c r="G154" s="645">
        <f t="shared" si="5"/>
        <v>0</v>
      </c>
      <c r="H154" s="645">
        <f t="shared" si="5"/>
        <v>0</v>
      </c>
      <c r="I154" s="645">
        <f t="shared" si="5"/>
        <v>0</v>
      </c>
      <c r="J154" s="645">
        <f t="shared" si="5"/>
        <v>0</v>
      </c>
      <c r="K154" s="1196">
        <f t="shared" si="5"/>
        <v>0</v>
      </c>
      <c r="L154" s="385"/>
    </row>
    <row r="155" spans="1:12" x14ac:dyDescent="0.25">
      <c r="A155" s="1021"/>
      <c r="B155" s="586" t="s">
        <v>911</v>
      </c>
      <c r="C155" s="587"/>
      <c r="D155" s="645"/>
      <c r="E155" s="645"/>
      <c r="F155" s="645"/>
      <c r="G155" s="645"/>
      <c r="H155" s="645"/>
      <c r="I155" s="645"/>
      <c r="J155" s="645"/>
      <c r="K155" s="1196"/>
      <c r="L155" s="385"/>
    </row>
    <row r="156" spans="1:12" x14ac:dyDescent="0.25">
      <c r="A156" s="966">
        <v>190</v>
      </c>
      <c r="B156" s="87" t="s">
        <v>542</v>
      </c>
      <c r="C156" s="548"/>
      <c r="D156" s="183"/>
      <c r="E156" s="183"/>
      <c r="F156" s="183"/>
      <c r="G156" s="183"/>
      <c r="H156" s="183"/>
      <c r="I156" s="183"/>
      <c r="J156" s="183"/>
      <c r="K156" s="1194"/>
      <c r="L156" s="385"/>
    </row>
    <row r="157" spans="1:12" x14ac:dyDescent="0.25">
      <c r="A157" s="966">
        <v>191</v>
      </c>
      <c r="B157" s="338" t="s">
        <v>133</v>
      </c>
      <c r="C157" s="546"/>
      <c r="D157" s="183"/>
      <c r="E157" s="183"/>
      <c r="F157" s="183"/>
      <c r="G157" s="183"/>
      <c r="H157" s="183"/>
      <c r="I157" s="183"/>
      <c r="J157" s="183"/>
      <c r="K157" s="1194"/>
      <c r="L157" s="385"/>
    </row>
    <row r="158" spans="1:12" x14ac:dyDescent="0.25">
      <c r="A158" s="966">
        <v>192</v>
      </c>
      <c r="B158" s="338" t="s">
        <v>134</v>
      </c>
      <c r="C158" s="546"/>
      <c r="D158" s="423"/>
      <c r="E158" s="423"/>
      <c r="F158" s="183"/>
      <c r="G158" s="183"/>
      <c r="H158" s="183"/>
      <c r="I158" s="183"/>
      <c r="J158" s="183"/>
      <c r="K158" s="1194"/>
      <c r="L158" s="385"/>
    </row>
    <row r="159" spans="1:12" x14ac:dyDescent="0.25">
      <c r="A159" s="966">
        <v>193</v>
      </c>
      <c r="B159" s="338" t="s">
        <v>135</v>
      </c>
      <c r="C159" s="546"/>
      <c r="D159" s="183"/>
      <c r="E159" s="183"/>
      <c r="F159" s="183"/>
      <c r="G159" s="183"/>
      <c r="H159" s="183"/>
      <c r="I159" s="183"/>
      <c r="J159" s="183"/>
      <c r="K159" s="1194"/>
      <c r="L159" s="385"/>
    </row>
    <row r="160" spans="1:12" x14ac:dyDescent="0.25">
      <c r="A160" s="966">
        <v>194</v>
      </c>
      <c r="B160" s="87" t="s">
        <v>820</v>
      </c>
      <c r="C160" s="546"/>
      <c r="D160" s="183"/>
      <c r="E160" s="183"/>
      <c r="F160" s="183"/>
      <c r="G160" s="183"/>
      <c r="H160" s="183"/>
      <c r="I160" s="183"/>
      <c r="J160" s="183"/>
      <c r="K160" s="1194"/>
      <c r="L160" s="385"/>
    </row>
    <row r="161" spans="1:12" x14ac:dyDescent="0.25">
      <c r="A161" s="966"/>
      <c r="B161" s="339" t="s">
        <v>772</v>
      </c>
      <c r="C161" s="551" t="str">
        <f>'5'!C$199</f>
        <v>(Specify here)</v>
      </c>
      <c r="D161" s="183"/>
      <c r="E161" s="183"/>
      <c r="F161" s="183"/>
      <c r="G161" s="183"/>
      <c r="H161" s="183"/>
      <c r="I161" s="183"/>
      <c r="J161" s="183"/>
      <c r="K161" s="1194"/>
      <c r="L161" s="385"/>
    </row>
    <row r="162" spans="1:12" x14ac:dyDescent="0.25">
      <c r="A162" s="965"/>
      <c r="B162" s="339" t="s">
        <v>773</v>
      </c>
      <c r="C162" s="551" t="str">
        <f>'5'!C$200</f>
        <v>(Specify here)</v>
      </c>
      <c r="D162" s="183"/>
      <c r="E162" s="183"/>
      <c r="F162" s="183"/>
      <c r="G162" s="183"/>
      <c r="H162" s="183"/>
      <c r="I162" s="183"/>
      <c r="J162" s="183"/>
      <c r="K162" s="1194"/>
      <c r="L162" s="385"/>
    </row>
    <row r="163" spans="1:12" x14ac:dyDescent="0.25">
      <c r="A163" s="965"/>
      <c r="B163" s="339" t="s">
        <v>774</v>
      </c>
      <c r="C163" s="551" t="str">
        <f>'5'!C$201</f>
        <v>(Specify here)</v>
      </c>
      <c r="D163" s="183"/>
      <c r="E163" s="183"/>
      <c r="F163" s="183"/>
      <c r="G163" s="183"/>
      <c r="H163" s="183"/>
      <c r="I163" s="183"/>
      <c r="J163" s="183"/>
      <c r="K163" s="1194"/>
      <c r="L163" s="385"/>
    </row>
    <row r="164" spans="1:12" x14ac:dyDescent="0.25">
      <c r="A164" s="965"/>
      <c r="B164" s="339" t="s">
        <v>775</v>
      </c>
      <c r="C164" s="551" t="str">
        <f>'5'!C$202</f>
        <v>(Specify here)</v>
      </c>
      <c r="D164" s="183"/>
      <c r="E164" s="183"/>
      <c r="F164" s="183"/>
      <c r="G164" s="183"/>
      <c r="H164" s="183"/>
      <c r="I164" s="183"/>
      <c r="J164" s="183"/>
      <c r="K164" s="1194"/>
      <c r="L164" s="385"/>
    </row>
    <row r="165" spans="1:12" x14ac:dyDescent="0.25">
      <c r="A165" s="965"/>
      <c r="B165" s="339" t="s">
        <v>776</v>
      </c>
      <c r="C165" s="551" t="str">
        <f>'5'!C$203</f>
        <v>(Specify here)</v>
      </c>
      <c r="D165" s="423"/>
      <c r="E165" s="423"/>
      <c r="F165" s="423"/>
      <c r="G165" s="423"/>
      <c r="H165" s="423"/>
      <c r="I165" s="423"/>
      <c r="J165" s="423"/>
      <c r="K165" s="1200"/>
      <c r="L165" s="385"/>
    </row>
    <row r="166" spans="1:12" x14ac:dyDescent="0.25">
      <c r="A166" s="1055">
        <v>200</v>
      </c>
      <c r="B166" s="586" t="s">
        <v>806</v>
      </c>
      <c r="C166" s="587"/>
      <c r="D166" s="645">
        <f t="shared" ref="D166:K166" si="6">SUM(D154:D165)</f>
        <v>0</v>
      </c>
      <c r="E166" s="645">
        <f t="shared" si="6"/>
        <v>0</v>
      </c>
      <c r="F166" s="645">
        <f t="shared" si="6"/>
        <v>0</v>
      </c>
      <c r="G166" s="645">
        <f t="shared" si="6"/>
        <v>0</v>
      </c>
      <c r="H166" s="645">
        <f t="shared" si="6"/>
        <v>0</v>
      </c>
      <c r="I166" s="645">
        <f t="shared" si="6"/>
        <v>0</v>
      </c>
      <c r="J166" s="645">
        <f t="shared" si="6"/>
        <v>0</v>
      </c>
      <c r="K166" s="1196">
        <f t="shared" si="6"/>
        <v>0</v>
      </c>
      <c r="L166" s="385"/>
    </row>
    <row r="167" spans="1:12" x14ac:dyDescent="0.25">
      <c r="A167" s="1201"/>
      <c r="B167" s="1202"/>
      <c r="C167" s="1203"/>
      <c r="D167" s="1204"/>
      <c r="E167" s="1204"/>
      <c r="F167" s="1204"/>
      <c r="G167" s="1204"/>
      <c r="H167" s="1204"/>
      <c r="I167" s="1204"/>
      <c r="J167" s="1204"/>
      <c r="K167" s="1205"/>
      <c r="L167" s="385"/>
    </row>
    <row r="168" spans="1:12" x14ac:dyDescent="0.25">
      <c r="A168" s="177" t="s">
        <v>419</v>
      </c>
      <c r="B168" s="385"/>
      <c r="C168" s="385"/>
      <c r="D168" s="387"/>
      <c r="E168" s="387"/>
      <c r="F168" s="387"/>
      <c r="G168" s="387"/>
      <c r="H168" s="387"/>
      <c r="I168" s="387"/>
      <c r="J168" s="387"/>
      <c r="K168" s="387"/>
      <c r="L168" s="176"/>
    </row>
    <row r="169" spans="1:12" x14ac:dyDescent="0.25">
      <c r="A169" s="177" t="s">
        <v>509</v>
      </c>
      <c r="B169" s="176"/>
      <c r="C169" s="176"/>
      <c r="D169" s="184"/>
      <c r="E169" s="184"/>
      <c r="F169" s="184"/>
      <c r="G169" s="184"/>
      <c r="H169" s="184"/>
      <c r="I169" s="184"/>
      <c r="J169" s="184"/>
      <c r="K169" s="184"/>
      <c r="L169" s="176"/>
    </row>
    <row r="170" spans="1:12" x14ac:dyDescent="0.25">
      <c r="A170" s="177" t="s">
        <v>735</v>
      </c>
      <c r="B170" s="176"/>
      <c r="C170" s="176"/>
      <c r="D170" s="184"/>
      <c r="E170" s="184"/>
      <c r="F170" s="184"/>
      <c r="G170" s="184"/>
      <c r="H170" s="184"/>
      <c r="I170" s="184"/>
      <c r="J170" s="184"/>
      <c r="K170" s="184"/>
      <c r="L170" s="176"/>
    </row>
    <row r="171" spans="1:12" x14ac:dyDescent="0.25">
      <c r="B171" s="176"/>
      <c r="C171" s="176"/>
      <c r="D171" s="184"/>
      <c r="E171" s="184"/>
      <c r="F171" s="184"/>
      <c r="G171" s="184"/>
      <c r="H171" s="184"/>
      <c r="I171" s="184"/>
      <c r="J171" s="184"/>
      <c r="K171" s="184"/>
      <c r="L171" s="176"/>
    </row>
    <row r="172" spans="1:12" x14ac:dyDescent="0.25">
      <c r="B172" s="176"/>
      <c r="C172" s="176"/>
      <c r="D172" s="184"/>
      <c r="E172" s="184"/>
      <c r="F172" s="184"/>
      <c r="G172" s="184"/>
      <c r="H172" s="184"/>
      <c r="I172" s="184"/>
      <c r="J172" s="184"/>
      <c r="K172" s="184"/>
      <c r="L172" s="176"/>
    </row>
    <row r="173" spans="1:12" x14ac:dyDescent="0.25">
      <c r="A173" s="177" t="s">
        <v>422</v>
      </c>
      <c r="B173" s="176"/>
      <c r="C173" s="176"/>
      <c r="D173" s="184"/>
      <c r="E173" s="184"/>
      <c r="F173" s="184"/>
      <c r="G173" s="184"/>
      <c r="H173" s="184"/>
      <c r="I173" s="184"/>
      <c r="J173" s="184"/>
      <c r="K173" s="184"/>
      <c r="L173" s="176"/>
    </row>
    <row r="174" spans="1:12" ht="15.6" x14ac:dyDescent="0.3">
      <c r="A174" s="178" t="s">
        <v>92</v>
      </c>
      <c r="B174" s="649"/>
      <c r="C174" s="649"/>
      <c r="D174" s="649"/>
      <c r="E174" s="649"/>
      <c r="F174" s="649"/>
      <c r="G174" s="649"/>
      <c r="H174" s="649"/>
      <c r="I174" s="179"/>
      <c r="J174" s="649"/>
      <c r="K174" s="650" t="s">
        <v>89</v>
      </c>
      <c r="L174" s="176"/>
    </row>
    <row r="175" spans="1:12" ht="15.6" x14ac:dyDescent="0.3">
      <c r="A175" s="178" t="s">
        <v>93</v>
      </c>
      <c r="B175" s="649"/>
      <c r="C175" s="649"/>
      <c r="D175" s="649"/>
      <c r="E175" s="649"/>
      <c r="F175" s="649"/>
      <c r="G175" s="649"/>
      <c r="H175" s="649"/>
      <c r="I175" s="179"/>
      <c r="J175" s="649"/>
      <c r="K175" s="651" t="s">
        <v>90</v>
      </c>
      <c r="L175" s="176"/>
    </row>
    <row r="176" spans="1:12" x14ac:dyDescent="0.25">
      <c r="A176" s="176"/>
      <c r="B176" s="176"/>
      <c r="C176" s="176"/>
      <c r="D176" s="176"/>
      <c r="E176" s="176"/>
      <c r="F176" s="176"/>
      <c r="G176" s="176"/>
      <c r="H176" s="176"/>
      <c r="J176" s="176"/>
      <c r="K176" s="651" t="s">
        <v>104</v>
      </c>
      <c r="L176" s="176"/>
    </row>
    <row r="177" spans="1:12" x14ac:dyDescent="0.25">
      <c r="A177" s="176"/>
      <c r="B177" s="176"/>
      <c r="C177" s="176"/>
      <c r="D177" s="176"/>
      <c r="E177" s="176"/>
      <c r="F177" s="176"/>
      <c r="G177" s="176"/>
      <c r="H177" s="176"/>
      <c r="I177" s="176"/>
      <c r="J177" s="176"/>
      <c r="K177" s="176"/>
      <c r="L177" s="176"/>
    </row>
    <row r="178" spans="1:12" x14ac:dyDescent="0.25">
      <c r="A178" s="177" t="s">
        <v>363</v>
      </c>
      <c r="B178" s="176"/>
      <c r="C178" s="176"/>
      <c r="E178" s="177" t="s">
        <v>451</v>
      </c>
      <c r="F178" s="176"/>
      <c r="G178" s="176"/>
      <c r="H178" s="176"/>
      <c r="J178" s="651" t="s">
        <v>365</v>
      </c>
      <c r="K178" s="176"/>
      <c r="L178" s="176"/>
    </row>
    <row r="179" spans="1:12" x14ac:dyDescent="0.25">
      <c r="B179" s="176" t="str">
        <f>'1_1A'!$B$7</f>
        <v>Enter Hospital Name Here</v>
      </c>
      <c r="F179" s="176" t="str">
        <f>'1_1A'!$H$7</f>
        <v>Enter Provider Number Here</v>
      </c>
      <c r="G179" s="176"/>
      <c r="H179" s="176"/>
      <c r="J179" s="1473" t="str">
        <f>'1_1A'!$P$7</f>
        <v>Enter FYE Here</v>
      </c>
      <c r="K179" s="1473"/>
      <c r="L179" s="176"/>
    </row>
    <row r="180" spans="1:12" x14ac:dyDescent="0.25">
      <c r="A180" s="176"/>
      <c r="B180" s="176"/>
      <c r="C180" s="176"/>
      <c r="D180" s="184"/>
      <c r="E180" s="184"/>
      <c r="F180" s="184"/>
      <c r="G180" s="184"/>
      <c r="H180" s="184"/>
      <c r="I180" s="184"/>
      <c r="J180" s="184"/>
      <c r="K180" s="184"/>
      <c r="L180" s="176"/>
    </row>
    <row r="181" spans="1:12" ht="15.6" x14ac:dyDescent="0.3">
      <c r="A181" s="1177"/>
      <c r="B181" s="1178"/>
      <c r="C181" s="1179"/>
      <c r="D181" s="1206" t="s">
        <v>94</v>
      </c>
      <c r="E181" s="1207"/>
      <c r="F181" s="1207"/>
      <c r="G181" s="1207"/>
      <c r="H181" s="1207"/>
      <c r="I181" s="1207"/>
      <c r="J181" s="1207"/>
      <c r="K181" s="1208"/>
      <c r="L181" s="385"/>
    </row>
    <row r="182" spans="1:12" ht="15.6" x14ac:dyDescent="0.3">
      <c r="A182" s="1183"/>
      <c r="B182" s="181" t="s">
        <v>95</v>
      </c>
      <c r="C182" s="1184"/>
      <c r="D182" s="400" t="s">
        <v>377</v>
      </c>
      <c r="E182" s="185" t="s">
        <v>106</v>
      </c>
      <c r="F182" s="400" t="s">
        <v>137</v>
      </c>
      <c r="G182" s="185" t="s">
        <v>541</v>
      </c>
      <c r="H182" s="185" t="s">
        <v>541</v>
      </c>
      <c r="I182" s="1378" t="s">
        <v>782</v>
      </c>
      <c r="J182" s="1379" t="s">
        <v>783</v>
      </c>
      <c r="K182" s="1209"/>
      <c r="L182" s="385"/>
    </row>
    <row r="183" spans="1:12" x14ac:dyDescent="0.25">
      <c r="A183" s="1183"/>
      <c r="B183" s="180"/>
      <c r="C183" s="385"/>
      <c r="D183" s="400" t="s">
        <v>138</v>
      </c>
      <c r="E183" s="400" t="s">
        <v>196</v>
      </c>
      <c r="F183" s="400" t="s">
        <v>140</v>
      </c>
      <c r="G183" s="185" t="s">
        <v>97</v>
      </c>
      <c r="H183" s="185" t="s">
        <v>98</v>
      </c>
      <c r="I183" s="1221" t="s">
        <v>377</v>
      </c>
      <c r="J183" s="1218" t="s">
        <v>377</v>
      </c>
      <c r="K183" s="1210" t="s">
        <v>418</v>
      </c>
      <c r="L183" s="385"/>
    </row>
    <row r="184" spans="1:12" x14ac:dyDescent="0.25">
      <c r="A184" s="1183"/>
      <c r="B184" s="180"/>
      <c r="C184" s="385"/>
      <c r="D184" s="185" t="s">
        <v>906</v>
      </c>
      <c r="E184" s="400" t="s">
        <v>455</v>
      </c>
      <c r="F184" s="185" t="s">
        <v>118</v>
      </c>
      <c r="G184" s="185"/>
      <c r="H184" s="185"/>
      <c r="I184" s="1221"/>
      <c r="J184" s="1218"/>
      <c r="K184" s="1210"/>
      <c r="L184" s="385"/>
    </row>
    <row r="185" spans="1:12" x14ac:dyDescent="0.25">
      <c r="A185" s="1183"/>
      <c r="B185" s="180"/>
      <c r="C185" s="385"/>
      <c r="D185" s="401" t="s">
        <v>392</v>
      </c>
      <c r="E185" s="185" t="s">
        <v>393</v>
      </c>
      <c r="F185" s="185">
        <v>11</v>
      </c>
      <c r="G185" s="185">
        <v>12</v>
      </c>
      <c r="H185" s="185">
        <v>13</v>
      </c>
      <c r="I185" s="1222" t="s">
        <v>397</v>
      </c>
      <c r="J185" s="1219" t="s">
        <v>708</v>
      </c>
      <c r="K185" s="1210" t="s">
        <v>709</v>
      </c>
      <c r="L185" s="385"/>
    </row>
    <row r="186" spans="1:12" x14ac:dyDescent="0.25">
      <c r="A186" s="1037"/>
      <c r="B186" s="589" t="s">
        <v>508</v>
      </c>
      <c r="C186" s="593"/>
      <c r="D186" s="645"/>
      <c r="E186" s="645"/>
      <c r="F186" s="645"/>
      <c r="G186" s="645"/>
      <c r="H186" s="645"/>
      <c r="I186" s="1220"/>
      <c r="J186" s="645"/>
      <c r="K186" s="1196" t="s">
        <v>367</v>
      </c>
      <c r="L186" s="385"/>
    </row>
    <row r="187" spans="1:12" x14ac:dyDescent="0.25">
      <c r="A187" s="1039">
        <v>30</v>
      </c>
      <c r="B187" s="392" t="s">
        <v>744</v>
      </c>
      <c r="C187" s="558"/>
      <c r="D187" s="183"/>
      <c r="E187" s="183"/>
      <c r="F187" s="183"/>
      <c r="G187" s="183"/>
      <c r="H187" s="183"/>
      <c r="I187" s="183"/>
      <c r="J187" s="183"/>
      <c r="K187" s="1211">
        <f t="shared" ref="K187:K194" si="7">SUM(D14:K14)+SUM(D187:J187)</f>
        <v>0</v>
      </c>
      <c r="L187" s="385"/>
    </row>
    <row r="188" spans="1:12" s="424" customFormat="1" x14ac:dyDescent="0.25">
      <c r="A188" s="1039">
        <v>31</v>
      </c>
      <c r="B188" s="45" t="s">
        <v>405</v>
      </c>
      <c r="C188" s="553"/>
      <c r="D188" s="423"/>
      <c r="E188" s="423"/>
      <c r="F188" s="423"/>
      <c r="G188" s="423"/>
      <c r="H188" s="423"/>
      <c r="I188" s="423"/>
      <c r="J188" s="423"/>
      <c r="K188" s="1211">
        <f t="shared" si="7"/>
        <v>0</v>
      </c>
      <c r="L188" s="1176"/>
    </row>
    <row r="189" spans="1:12" s="424" customFormat="1" x14ac:dyDescent="0.25">
      <c r="A189" s="1039"/>
      <c r="B189" s="45" t="s">
        <v>406</v>
      </c>
      <c r="C189" s="553"/>
      <c r="D189" s="423"/>
      <c r="E189" s="423"/>
      <c r="F189" s="423"/>
      <c r="G189" s="423"/>
      <c r="H189" s="423"/>
      <c r="I189" s="423"/>
      <c r="J189" s="423"/>
      <c r="K189" s="1211">
        <f t="shared" si="7"/>
        <v>0</v>
      </c>
      <c r="L189" s="1176"/>
    </row>
    <row r="190" spans="1:12" s="424" customFormat="1" x14ac:dyDescent="0.25">
      <c r="A190" s="1039"/>
      <c r="B190" s="45" t="s">
        <v>407</v>
      </c>
      <c r="C190" s="553"/>
      <c r="D190" s="423"/>
      <c r="E190" s="423"/>
      <c r="F190" s="423"/>
      <c r="G190" s="423"/>
      <c r="H190" s="423"/>
      <c r="I190" s="423"/>
      <c r="J190" s="423"/>
      <c r="K190" s="1211">
        <f t="shared" si="7"/>
        <v>0</v>
      </c>
      <c r="L190" s="1176"/>
    </row>
    <row r="191" spans="1:12" x14ac:dyDescent="0.25">
      <c r="A191" s="1039">
        <v>32</v>
      </c>
      <c r="B191" s="45" t="s">
        <v>408</v>
      </c>
      <c r="C191" s="553"/>
      <c r="D191" s="183"/>
      <c r="E191" s="183"/>
      <c r="F191" s="183"/>
      <c r="G191" s="183"/>
      <c r="H191" s="183"/>
      <c r="I191" s="183"/>
      <c r="J191" s="183"/>
      <c r="K191" s="1211">
        <f t="shared" si="7"/>
        <v>0</v>
      </c>
      <c r="L191" s="385"/>
    </row>
    <row r="192" spans="1:12" x14ac:dyDescent="0.25">
      <c r="A192" s="1039">
        <v>33</v>
      </c>
      <c r="B192" s="45" t="s">
        <v>409</v>
      </c>
      <c r="C192" s="553"/>
      <c r="D192" s="183"/>
      <c r="E192" s="183"/>
      <c r="F192" s="183"/>
      <c r="G192" s="183"/>
      <c r="H192" s="183"/>
      <c r="I192" s="183"/>
      <c r="J192" s="183"/>
      <c r="K192" s="1211">
        <f t="shared" si="7"/>
        <v>0</v>
      </c>
      <c r="L192" s="385"/>
    </row>
    <row r="193" spans="1:12" x14ac:dyDescent="0.25">
      <c r="A193" s="1039">
        <v>34</v>
      </c>
      <c r="B193" s="45" t="s">
        <v>410</v>
      </c>
      <c r="C193" s="553"/>
      <c r="D193" s="183"/>
      <c r="E193" s="183"/>
      <c r="F193" s="183"/>
      <c r="G193" s="183"/>
      <c r="H193" s="183"/>
      <c r="I193" s="183"/>
      <c r="J193" s="183"/>
      <c r="K193" s="1211">
        <f t="shared" si="7"/>
        <v>0</v>
      </c>
      <c r="L193" s="385"/>
    </row>
    <row r="194" spans="1:12" x14ac:dyDescent="0.25">
      <c r="A194" s="1039">
        <v>35</v>
      </c>
      <c r="B194" s="1171" t="s">
        <v>822</v>
      </c>
      <c r="C194" s="551" t="str">
        <f>'5'!C$61</f>
        <v>(Specify here)</v>
      </c>
      <c r="D194" s="183"/>
      <c r="E194" s="183"/>
      <c r="F194" s="183"/>
      <c r="G194" s="183"/>
      <c r="H194" s="183"/>
      <c r="I194" s="183"/>
      <c r="J194" s="183"/>
      <c r="K194" s="1211">
        <f t="shared" si="7"/>
        <v>0</v>
      </c>
      <c r="L194" s="385"/>
    </row>
    <row r="195" spans="1:12" x14ac:dyDescent="0.25">
      <c r="A195" s="1040"/>
      <c r="B195" s="589" t="s">
        <v>804</v>
      </c>
      <c r="C195" s="593"/>
      <c r="D195" s="645">
        <f t="shared" ref="D195:K195" si="8">SUM(D187:D194)</f>
        <v>0</v>
      </c>
      <c r="E195" s="645">
        <f t="shared" si="8"/>
        <v>0</v>
      </c>
      <c r="F195" s="645">
        <f t="shared" si="8"/>
        <v>0</v>
      </c>
      <c r="G195" s="645">
        <f t="shared" si="8"/>
        <v>0</v>
      </c>
      <c r="H195" s="645">
        <f t="shared" si="8"/>
        <v>0</v>
      </c>
      <c r="I195" s="645">
        <f t="shared" si="8"/>
        <v>0</v>
      </c>
      <c r="J195" s="645">
        <f t="shared" si="8"/>
        <v>0</v>
      </c>
      <c r="K195" s="1196">
        <f t="shared" si="8"/>
        <v>0</v>
      </c>
      <c r="L195" s="385"/>
    </row>
    <row r="196" spans="1:12" x14ac:dyDescent="0.25">
      <c r="A196" s="1042"/>
      <c r="B196" s="595" t="s">
        <v>748</v>
      </c>
      <c r="C196" s="596"/>
      <c r="D196" s="645"/>
      <c r="E196" s="645"/>
      <c r="F196" s="645"/>
      <c r="G196" s="645"/>
      <c r="H196" s="645"/>
      <c r="I196" s="645"/>
      <c r="J196" s="645"/>
      <c r="K196" s="1196"/>
      <c r="L196" s="385"/>
    </row>
    <row r="197" spans="1:12" x14ac:dyDescent="0.25">
      <c r="A197" s="965">
        <v>40</v>
      </c>
      <c r="B197" s="338" t="s">
        <v>745</v>
      </c>
      <c r="C197" s="546"/>
      <c r="D197" s="183"/>
      <c r="E197" s="183"/>
      <c r="F197" s="183"/>
      <c r="G197" s="183"/>
      <c r="H197" s="183"/>
      <c r="I197" s="183"/>
      <c r="J197" s="183"/>
      <c r="K197" s="1211">
        <f t="shared" ref="K197:K204" si="9">SUM(D24:K24)+SUM(D197:J197)</f>
        <v>0</v>
      </c>
      <c r="L197" s="385"/>
    </row>
    <row r="198" spans="1:12" x14ac:dyDescent="0.25">
      <c r="A198" s="965">
        <v>41</v>
      </c>
      <c r="B198" s="338" t="s">
        <v>746</v>
      </c>
      <c r="C198" s="546"/>
      <c r="D198" s="183"/>
      <c r="E198" s="183"/>
      <c r="F198" s="183"/>
      <c r="G198" s="183"/>
      <c r="H198" s="183"/>
      <c r="I198" s="183"/>
      <c r="J198" s="183"/>
      <c r="K198" s="1211">
        <f t="shared" si="9"/>
        <v>0</v>
      </c>
      <c r="L198" s="385"/>
    </row>
    <row r="199" spans="1:12" x14ac:dyDescent="0.25">
      <c r="A199" s="966">
        <v>42</v>
      </c>
      <c r="B199" s="311" t="s">
        <v>803</v>
      </c>
      <c r="C199" s="551" t="str">
        <f>'5'!C$66</f>
        <v>(Specify here)</v>
      </c>
      <c r="D199" s="183"/>
      <c r="E199" s="183"/>
      <c r="F199" s="183"/>
      <c r="G199" s="183"/>
      <c r="H199" s="183"/>
      <c r="I199" s="183"/>
      <c r="J199" s="183"/>
      <c r="K199" s="1211">
        <f t="shared" si="9"/>
        <v>0</v>
      </c>
      <c r="L199" s="385"/>
    </row>
    <row r="200" spans="1:12" x14ac:dyDescent="0.25">
      <c r="A200" s="965">
        <v>43</v>
      </c>
      <c r="B200" s="338" t="s">
        <v>416</v>
      </c>
      <c r="C200" s="550"/>
      <c r="D200" s="183"/>
      <c r="E200" s="183"/>
      <c r="F200" s="183"/>
      <c r="G200" s="183"/>
      <c r="H200" s="183"/>
      <c r="I200" s="183"/>
      <c r="J200" s="183"/>
      <c r="K200" s="1211">
        <f t="shared" si="9"/>
        <v>0</v>
      </c>
      <c r="L200" s="385"/>
    </row>
    <row r="201" spans="1:12" x14ac:dyDescent="0.25">
      <c r="A201" s="966">
        <v>44</v>
      </c>
      <c r="B201" s="17" t="s">
        <v>777</v>
      </c>
      <c r="C201" s="545"/>
      <c r="D201" s="183"/>
      <c r="E201" s="183"/>
      <c r="F201" s="183"/>
      <c r="G201" s="183"/>
      <c r="H201" s="183"/>
      <c r="I201" s="183"/>
      <c r="J201" s="183"/>
      <c r="K201" s="1211">
        <f t="shared" si="9"/>
        <v>0</v>
      </c>
      <c r="L201" s="385"/>
    </row>
    <row r="202" spans="1:12" x14ac:dyDescent="0.25">
      <c r="A202" s="966"/>
      <c r="B202" s="17" t="s">
        <v>778</v>
      </c>
      <c r="C202" s="545"/>
      <c r="D202" s="183"/>
      <c r="E202" s="183"/>
      <c r="F202" s="183"/>
      <c r="G202" s="183"/>
      <c r="H202" s="183"/>
      <c r="I202" s="183"/>
      <c r="J202" s="183"/>
      <c r="K202" s="1211">
        <f t="shared" si="9"/>
        <v>0</v>
      </c>
      <c r="L202" s="385"/>
    </row>
    <row r="203" spans="1:12" x14ac:dyDescent="0.25">
      <c r="A203" s="965">
        <v>45</v>
      </c>
      <c r="B203" s="340" t="s">
        <v>779</v>
      </c>
      <c r="C203" s="547"/>
      <c r="D203" s="183"/>
      <c r="E203" s="183"/>
      <c r="F203" s="183"/>
      <c r="G203" s="183"/>
      <c r="H203" s="183"/>
      <c r="I203" s="183"/>
      <c r="J203" s="183"/>
      <c r="K203" s="1211">
        <f t="shared" si="9"/>
        <v>0</v>
      </c>
      <c r="L203" s="385"/>
    </row>
    <row r="204" spans="1:12" x14ac:dyDescent="0.25">
      <c r="A204" s="1024">
        <v>46</v>
      </c>
      <c r="B204" s="1191" t="s">
        <v>417</v>
      </c>
      <c r="C204" s="1143"/>
      <c r="D204" s="1192"/>
      <c r="E204" s="1192"/>
      <c r="F204" s="1192"/>
      <c r="G204" s="1192"/>
      <c r="H204" s="1192"/>
      <c r="I204" s="1192"/>
      <c r="J204" s="1192"/>
      <c r="K204" s="1212">
        <f t="shared" si="9"/>
        <v>0</v>
      </c>
      <c r="L204" s="385"/>
    </row>
    <row r="205" spans="1:12" x14ac:dyDescent="0.25">
      <c r="A205" s="177" t="s">
        <v>419</v>
      </c>
      <c r="B205" s="385"/>
      <c r="C205" s="385"/>
      <c r="D205" s="387"/>
      <c r="E205" s="387"/>
      <c r="F205" s="387"/>
      <c r="G205" s="387"/>
      <c r="H205" s="387"/>
      <c r="I205" s="387"/>
      <c r="J205" s="387"/>
      <c r="K205" s="387"/>
      <c r="L205" s="176"/>
    </row>
    <row r="206" spans="1:12" x14ac:dyDescent="0.25">
      <c r="A206" s="177" t="s">
        <v>509</v>
      </c>
      <c r="B206" s="176"/>
      <c r="C206" s="176"/>
      <c r="D206" s="184"/>
      <c r="E206" s="184"/>
      <c r="F206" s="184"/>
      <c r="G206" s="184"/>
      <c r="H206" s="184"/>
      <c r="I206" s="184"/>
      <c r="J206" s="184"/>
      <c r="K206" s="184"/>
      <c r="L206" s="176"/>
    </row>
    <row r="207" spans="1:12" x14ac:dyDescent="0.25">
      <c r="B207" s="176"/>
      <c r="C207" s="176"/>
      <c r="D207" s="184"/>
      <c r="E207" s="184"/>
      <c r="F207" s="184"/>
      <c r="G207" s="184"/>
      <c r="H207" s="184"/>
      <c r="I207" s="184"/>
      <c r="J207" s="184"/>
      <c r="K207" s="184"/>
      <c r="L207" s="176"/>
    </row>
    <row r="208" spans="1:12" x14ac:dyDescent="0.25">
      <c r="B208" s="176"/>
      <c r="C208" s="176"/>
      <c r="D208" s="184"/>
      <c r="E208" s="184"/>
      <c r="F208" s="184"/>
      <c r="G208" s="184"/>
      <c r="H208" s="184"/>
      <c r="I208" s="184"/>
      <c r="J208" s="184"/>
      <c r="K208" s="184"/>
      <c r="L208" s="176"/>
    </row>
    <row r="209" spans="1:12" x14ac:dyDescent="0.25">
      <c r="A209" s="177" t="s">
        <v>422</v>
      </c>
      <c r="B209" s="176"/>
      <c r="C209" s="176"/>
      <c r="D209" s="184"/>
      <c r="E209" s="184"/>
      <c r="F209" s="184"/>
      <c r="G209" s="184"/>
      <c r="H209" s="184"/>
      <c r="I209" s="184"/>
      <c r="J209" s="184"/>
      <c r="K209" s="184"/>
      <c r="L209" s="176"/>
    </row>
    <row r="210" spans="1:12" ht="15.6" x14ac:dyDescent="0.3">
      <c r="A210" s="178" t="s">
        <v>92</v>
      </c>
      <c r="B210" s="649"/>
      <c r="C210" s="649"/>
      <c r="D210" s="649"/>
      <c r="E210" s="649"/>
      <c r="F210" s="649"/>
      <c r="G210" s="649"/>
      <c r="H210" s="649"/>
      <c r="I210" s="179"/>
      <c r="J210" s="649"/>
      <c r="K210" s="650" t="s">
        <v>89</v>
      </c>
      <c r="L210" s="176"/>
    </row>
    <row r="211" spans="1:12" ht="15.6" x14ac:dyDescent="0.3">
      <c r="A211" s="178" t="s">
        <v>93</v>
      </c>
      <c r="B211" s="649"/>
      <c r="C211" s="649"/>
      <c r="D211" s="649"/>
      <c r="E211" s="649"/>
      <c r="F211" s="649"/>
      <c r="G211" s="649"/>
      <c r="H211" s="649"/>
      <c r="I211" s="179"/>
      <c r="J211" s="649"/>
      <c r="K211" s="651" t="s">
        <v>101</v>
      </c>
      <c r="L211" s="176"/>
    </row>
    <row r="212" spans="1:12" x14ac:dyDescent="0.25">
      <c r="A212" s="176"/>
      <c r="B212" s="176"/>
      <c r="C212" s="176"/>
      <c r="D212" s="176"/>
      <c r="E212" s="176"/>
      <c r="F212" s="176"/>
      <c r="G212" s="176"/>
      <c r="H212" s="176"/>
      <c r="J212" s="176"/>
      <c r="K212" s="651" t="s">
        <v>104</v>
      </c>
      <c r="L212" s="176"/>
    </row>
    <row r="213" spans="1:12" x14ac:dyDescent="0.25">
      <c r="A213" s="176"/>
      <c r="B213" s="176"/>
      <c r="C213" s="176"/>
      <c r="D213" s="176"/>
      <c r="E213" s="176"/>
      <c r="F213" s="176"/>
      <c r="G213" s="176"/>
      <c r="H213" s="176"/>
      <c r="I213" s="176"/>
      <c r="J213" s="176"/>
      <c r="K213" s="176"/>
      <c r="L213" s="176"/>
    </row>
    <row r="214" spans="1:12" x14ac:dyDescent="0.25">
      <c r="A214" s="177" t="s">
        <v>363</v>
      </c>
      <c r="B214" s="176"/>
      <c r="C214" s="176"/>
      <c r="E214" s="177" t="s">
        <v>451</v>
      </c>
      <c r="F214" s="176"/>
      <c r="G214" s="176"/>
      <c r="H214" s="176"/>
      <c r="J214" s="651" t="s">
        <v>365</v>
      </c>
      <c r="K214" s="176"/>
      <c r="L214" s="176"/>
    </row>
    <row r="215" spans="1:12" x14ac:dyDescent="0.25">
      <c r="B215" s="176" t="str">
        <f>'1_1A'!$B$7</f>
        <v>Enter Hospital Name Here</v>
      </c>
      <c r="F215" s="176" t="str">
        <f>'1_1A'!$H$7</f>
        <v>Enter Provider Number Here</v>
      </c>
      <c r="G215" s="176"/>
      <c r="H215" s="176"/>
      <c r="J215" s="1473" t="str">
        <f>'1_1A'!$P$7</f>
        <v>Enter FYE Here</v>
      </c>
      <c r="K215" s="1473"/>
      <c r="L215" s="176"/>
    </row>
    <row r="216" spans="1:12" x14ac:dyDescent="0.25">
      <c r="A216" s="176"/>
      <c r="B216" s="176"/>
      <c r="C216" s="176"/>
      <c r="D216" s="184"/>
      <c r="E216" s="184"/>
      <c r="F216" s="184"/>
      <c r="G216" s="184"/>
      <c r="H216" s="184"/>
      <c r="I216" s="184"/>
      <c r="J216" s="184"/>
      <c r="K216" s="184"/>
      <c r="L216" s="176"/>
    </row>
    <row r="217" spans="1:12" ht="15.6" x14ac:dyDescent="0.3">
      <c r="A217" s="1177"/>
      <c r="B217" s="1178"/>
      <c r="C217" s="1179"/>
      <c r="D217" s="1206" t="s">
        <v>94</v>
      </c>
      <c r="E217" s="1207"/>
      <c r="F217" s="1207"/>
      <c r="G217" s="1207"/>
      <c r="H217" s="1207"/>
      <c r="I217" s="1207"/>
      <c r="J217" s="1207"/>
      <c r="K217" s="1208"/>
      <c r="L217" s="385"/>
    </row>
    <row r="218" spans="1:12" ht="15.6" x14ac:dyDescent="0.3">
      <c r="A218" s="1183"/>
      <c r="B218" s="181" t="s">
        <v>95</v>
      </c>
      <c r="C218" s="1184"/>
      <c r="D218" s="400" t="s">
        <v>377</v>
      </c>
      <c r="E218" s="185" t="s">
        <v>106</v>
      </c>
      <c r="F218" s="400" t="s">
        <v>137</v>
      </c>
      <c r="G218" s="185" t="s">
        <v>541</v>
      </c>
      <c r="H218" s="185" t="s">
        <v>541</v>
      </c>
      <c r="I218" s="1378" t="str">
        <f>I$182</f>
        <v>RHC /</v>
      </c>
      <c r="J218" s="1378" t="str">
        <f>J$182</f>
        <v>FQHC /</v>
      </c>
      <c r="K218" s="1209"/>
      <c r="L218" s="385"/>
    </row>
    <row r="219" spans="1:12" x14ac:dyDescent="0.25">
      <c r="A219" s="1183"/>
      <c r="B219" s="180"/>
      <c r="C219" s="385"/>
      <c r="D219" s="400" t="s">
        <v>138</v>
      </c>
      <c r="E219" s="400" t="s">
        <v>196</v>
      </c>
      <c r="F219" s="400" t="s">
        <v>140</v>
      </c>
      <c r="G219" s="185" t="s">
        <v>97</v>
      </c>
      <c r="H219" s="185" t="s">
        <v>98</v>
      </c>
      <c r="I219" s="1381" t="str">
        <f>I$183</f>
        <v>Other</v>
      </c>
      <c r="J219" s="1381" t="str">
        <f>J$183</f>
        <v>Other</v>
      </c>
      <c r="K219" s="1210" t="s">
        <v>418</v>
      </c>
      <c r="L219" s="385"/>
    </row>
    <row r="220" spans="1:12" x14ac:dyDescent="0.25">
      <c r="A220" s="1183"/>
      <c r="B220" s="180"/>
      <c r="C220" s="385"/>
      <c r="D220" s="185" t="s">
        <v>906</v>
      </c>
      <c r="E220" s="400" t="s">
        <v>455</v>
      </c>
      <c r="F220" s="185" t="s">
        <v>118</v>
      </c>
      <c r="G220" s="185"/>
      <c r="H220" s="185"/>
      <c r="I220" s="1380" t="str">
        <f>IF(ISBLANK(I$184), "", I$184)</f>
        <v/>
      </c>
      <c r="J220" s="1380" t="str">
        <f>IF(ISBLANK(J$184), "", J$184)</f>
        <v/>
      </c>
      <c r="K220" s="1210"/>
      <c r="L220" s="385"/>
    </row>
    <row r="221" spans="1:12" x14ac:dyDescent="0.25">
      <c r="A221" s="1183"/>
      <c r="B221" s="180"/>
      <c r="C221" s="385"/>
      <c r="D221" s="401" t="s">
        <v>392</v>
      </c>
      <c r="E221" s="185" t="s">
        <v>393</v>
      </c>
      <c r="F221" s="185">
        <v>11</v>
      </c>
      <c r="G221" s="185">
        <v>12</v>
      </c>
      <c r="H221" s="185">
        <v>13</v>
      </c>
      <c r="I221" s="1222" t="s">
        <v>397</v>
      </c>
      <c r="J221" s="1219" t="s">
        <v>708</v>
      </c>
      <c r="K221" s="1210" t="s">
        <v>709</v>
      </c>
      <c r="L221" s="385"/>
    </row>
    <row r="222" spans="1:12" x14ac:dyDescent="0.25">
      <c r="A222" s="1021"/>
      <c r="B222" s="586" t="s">
        <v>511</v>
      </c>
      <c r="C222" s="587"/>
      <c r="D222" s="645"/>
      <c r="E222" s="645"/>
      <c r="F222" s="645"/>
      <c r="G222" s="645"/>
      <c r="H222" s="645"/>
      <c r="I222" s="645"/>
      <c r="J222" s="645"/>
      <c r="K222" s="1196"/>
      <c r="L222" s="385"/>
    </row>
    <row r="223" spans="1:12" x14ac:dyDescent="0.25">
      <c r="A223" s="966">
        <v>50</v>
      </c>
      <c r="B223" s="340" t="s">
        <v>749</v>
      </c>
      <c r="C223" s="547"/>
      <c r="D223" s="183"/>
      <c r="E223" s="183"/>
      <c r="F223" s="183"/>
      <c r="G223" s="183"/>
      <c r="H223" s="183"/>
      <c r="I223" s="183"/>
      <c r="J223" s="183"/>
      <c r="K223" s="1213">
        <f>SUM(D51:K51)+SUM(D223:J223)</f>
        <v>0</v>
      </c>
      <c r="L223" s="385"/>
    </row>
    <row r="224" spans="1:12" x14ac:dyDescent="0.25">
      <c r="A224" s="966">
        <v>51</v>
      </c>
      <c r="B224" s="340" t="s">
        <v>750</v>
      </c>
      <c r="C224" s="547"/>
      <c r="D224" s="183"/>
      <c r="E224" s="183"/>
      <c r="F224" s="183"/>
      <c r="G224" s="183"/>
      <c r="H224" s="183"/>
      <c r="I224" s="183"/>
      <c r="J224" s="183"/>
      <c r="K224" s="1213">
        <f t="shared" ref="K224:K254" si="10">SUM(D52:K52)+SUM(D224:J224)</f>
        <v>0</v>
      </c>
      <c r="L224" s="385"/>
    </row>
    <row r="225" spans="1:12" x14ac:dyDescent="0.25">
      <c r="A225" s="965">
        <v>52</v>
      </c>
      <c r="B225" s="87" t="s">
        <v>512</v>
      </c>
      <c r="C225" s="548"/>
      <c r="D225" s="183"/>
      <c r="E225" s="183"/>
      <c r="F225" s="183"/>
      <c r="G225" s="183"/>
      <c r="H225" s="183"/>
      <c r="I225" s="183"/>
      <c r="J225" s="183"/>
      <c r="K225" s="1213">
        <f t="shared" si="10"/>
        <v>0</v>
      </c>
      <c r="L225" s="385"/>
    </row>
    <row r="226" spans="1:12" x14ac:dyDescent="0.25">
      <c r="A226" s="966">
        <f>A225+1</f>
        <v>53</v>
      </c>
      <c r="B226" s="87" t="s">
        <v>513</v>
      </c>
      <c r="C226" s="548"/>
      <c r="D226" s="183"/>
      <c r="E226" s="183"/>
      <c r="F226" s="183"/>
      <c r="G226" s="183"/>
      <c r="H226" s="183"/>
      <c r="I226" s="183"/>
      <c r="J226" s="183"/>
      <c r="K226" s="1213">
        <f t="shared" si="10"/>
        <v>0</v>
      </c>
      <c r="L226" s="385"/>
    </row>
    <row r="227" spans="1:12" x14ac:dyDescent="0.25">
      <c r="A227" s="966">
        <f t="shared" ref="A227:A249" si="11">A226+1</f>
        <v>54</v>
      </c>
      <c r="B227" s="87" t="s">
        <v>514</v>
      </c>
      <c r="C227" s="548"/>
      <c r="D227" s="183"/>
      <c r="E227" s="183"/>
      <c r="F227" s="183"/>
      <c r="G227" s="183"/>
      <c r="H227" s="183"/>
      <c r="I227" s="183"/>
      <c r="J227" s="183"/>
      <c r="K227" s="1213">
        <f t="shared" si="10"/>
        <v>0</v>
      </c>
      <c r="L227" s="385"/>
    </row>
    <row r="228" spans="1:12" x14ac:dyDescent="0.25">
      <c r="A228" s="966">
        <f t="shared" si="11"/>
        <v>55</v>
      </c>
      <c r="B228" s="87" t="s">
        <v>515</v>
      </c>
      <c r="C228" s="548"/>
      <c r="D228" s="183"/>
      <c r="E228" s="183"/>
      <c r="F228" s="183"/>
      <c r="G228" s="183"/>
      <c r="H228" s="183"/>
      <c r="I228" s="183"/>
      <c r="J228" s="183"/>
      <c r="K228" s="1213">
        <f t="shared" si="10"/>
        <v>0</v>
      </c>
      <c r="L228" s="385"/>
    </row>
    <row r="229" spans="1:12" x14ac:dyDescent="0.25">
      <c r="A229" s="966">
        <f t="shared" si="11"/>
        <v>56</v>
      </c>
      <c r="B229" s="340" t="s">
        <v>751</v>
      </c>
      <c r="C229" s="547"/>
      <c r="D229" s="183"/>
      <c r="E229" s="183"/>
      <c r="F229" s="183"/>
      <c r="G229" s="183"/>
      <c r="H229" s="183"/>
      <c r="I229" s="183"/>
      <c r="J229" s="183"/>
      <c r="K229" s="1213">
        <f t="shared" si="10"/>
        <v>0</v>
      </c>
      <c r="L229" s="385"/>
    </row>
    <row r="230" spans="1:12" x14ac:dyDescent="0.25">
      <c r="A230" s="966">
        <f t="shared" si="11"/>
        <v>57</v>
      </c>
      <c r="B230" s="340" t="s">
        <v>768</v>
      </c>
      <c r="C230" s="547"/>
      <c r="D230" s="183"/>
      <c r="E230" s="183"/>
      <c r="F230" s="183"/>
      <c r="G230" s="183"/>
      <c r="H230" s="183"/>
      <c r="I230" s="183"/>
      <c r="J230" s="183"/>
      <c r="K230" s="1213">
        <f t="shared" si="10"/>
        <v>0</v>
      </c>
      <c r="L230" s="385"/>
    </row>
    <row r="231" spans="1:12" x14ac:dyDescent="0.25">
      <c r="A231" s="966">
        <f t="shared" si="11"/>
        <v>58</v>
      </c>
      <c r="B231" s="340" t="s">
        <v>752</v>
      </c>
      <c r="C231" s="547"/>
      <c r="D231" s="183"/>
      <c r="E231" s="183"/>
      <c r="F231" s="183"/>
      <c r="G231" s="183"/>
      <c r="H231" s="183"/>
      <c r="I231" s="183"/>
      <c r="J231" s="183"/>
      <c r="K231" s="1213">
        <f t="shared" si="10"/>
        <v>0</v>
      </c>
      <c r="L231" s="385"/>
    </row>
    <row r="232" spans="1:12" x14ac:dyDescent="0.25">
      <c r="A232" s="966">
        <f t="shared" si="11"/>
        <v>59</v>
      </c>
      <c r="B232" s="340" t="s">
        <v>769</v>
      </c>
      <c r="C232" s="547"/>
      <c r="D232" s="183"/>
      <c r="E232" s="183"/>
      <c r="F232" s="183"/>
      <c r="G232" s="183"/>
      <c r="H232" s="183"/>
      <c r="I232" s="183"/>
      <c r="J232" s="183"/>
      <c r="K232" s="1213">
        <f t="shared" si="10"/>
        <v>0</v>
      </c>
      <c r="L232" s="385"/>
    </row>
    <row r="233" spans="1:12" x14ac:dyDescent="0.25">
      <c r="A233" s="966">
        <f t="shared" si="11"/>
        <v>60</v>
      </c>
      <c r="B233" s="340" t="s">
        <v>516</v>
      </c>
      <c r="C233" s="547"/>
      <c r="D233" s="183"/>
      <c r="E233" s="183"/>
      <c r="F233" s="183"/>
      <c r="G233" s="183"/>
      <c r="H233" s="183"/>
      <c r="I233" s="183"/>
      <c r="J233" s="183"/>
      <c r="K233" s="1213">
        <f t="shared" si="10"/>
        <v>0</v>
      </c>
      <c r="L233" s="385"/>
    </row>
    <row r="234" spans="1:12" x14ac:dyDescent="0.25">
      <c r="A234" s="966">
        <f t="shared" si="11"/>
        <v>61</v>
      </c>
      <c r="B234" s="87" t="s">
        <v>517</v>
      </c>
      <c r="C234" s="548"/>
      <c r="D234" s="183"/>
      <c r="E234" s="183"/>
      <c r="F234" s="183"/>
      <c r="G234" s="183"/>
      <c r="H234" s="183"/>
      <c r="I234" s="183"/>
      <c r="J234" s="183"/>
      <c r="K234" s="1213">
        <f t="shared" si="10"/>
        <v>0</v>
      </c>
      <c r="L234" s="385"/>
    </row>
    <row r="235" spans="1:12" x14ac:dyDescent="0.25">
      <c r="A235" s="966">
        <f t="shared" si="11"/>
        <v>62</v>
      </c>
      <c r="B235" s="87" t="s">
        <v>518</v>
      </c>
      <c r="C235" s="548"/>
      <c r="D235" s="183"/>
      <c r="E235" s="183"/>
      <c r="F235" s="183"/>
      <c r="G235" s="183"/>
      <c r="H235" s="183"/>
      <c r="I235" s="183"/>
      <c r="J235" s="183"/>
      <c r="K235" s="1213">
        <f t="shared" si="10"/>
        <v>0</v>
      </c>
      <c r="L235" s="385"/>
    </row>
    <row r="236" spans="1:12" x14ac:dyDescent="0.25">
      <c r="A236" s="966">
        <f t="shared" si="11"/>
        <v>63</v>
      </c>
      <c r="B236" s="340" t="s">
        <v>753</v>
      </c>
      <c r="C236" s="547"/>
      <c r="D236" s="183"/>
      <c r="E236" s="183"/>
      <c r="F236" s="183"/>
      <c r="G236" s="183"/>
      <c r="H236" s="183"/>
      <c r="I236" s="183"/>
      <c r="J236" s="183"/>
      <c r="K236" s="1213">
        <f t="shared" si="10"/>
        <v>0</v>
      </c>
      <c r="L236" s="385"/>
    </row>
    <row r="237" spans="1:12" x14ac:dyDescent="0.25">
      <c r="A237" s="966">
        <f t="shared" si="11"/>
        <v>64</v>
      </c>
      <c r="B237" s="87" t="s">
        <v>519</v>
      </c>
      <c r="C237" s="548"/>
      <c r="D237" s="183"/>
      <c r="E237" s="183"/>
      <c r="F237" s="183"/>
      <c r="G237" s="183"/>
      <c r="H237" s="183"/>
      <c r="I237" s="183"/>
      <c r="J237" s="183"/>
      <c r="K237" s="1213">
        <f t="shared" si="10"/>
        <v>0</v>
      </c>
      <c r="L237" s="385"/>
    </row>
    <row r="238" spans="1:12" x14ac:dyDescent="0.25">
      <c r="A238" s="966">
        <f t="shared" si="11"/>
        <v>65</v>
      </c>
      <c r="B238" s="87" t="s">
        <v>788</v>
      </c>
      <c r="C238" s="548"/>
      <c r="D238" s="183"/>
      <c r="E238" s="183"/>
      <c r="F238" s="183"/>
      <c r="G238" s="183"/>
      <c r="H238" s="183"/>
      <c r="I238" s="183"/>
      <c r="J238" s="183"/>
      <c r="K238" s="1213">
        <f t="shared" si="10"/>
        <v>0</v>
      </c>
      <c r="L238" s="385"/>
    </row>
    <row r="239" spans="1:12" x14ac:dyDescent="0.25">
      <c r="A239" s="966">
        <f t="shared" si="11"/>
        <v>66</v>
      </c>
      <c r="B239" s="87" t="s">
        <v>520</v>
      </c>
      <c r="C239" s="548"/>
      <c r="D239" s="183"/>
      <c r="E239" s="183"/>
      <c r="F239" s="183"/>
      <c r="G239" s="183"/>
      <c r="H239" s="183"/>
      <c r="I239" s="183"/>
      <c r="J239" s="183"/>
      <c r="K239" s="1213">
        <f t="shared" si="10"/>
        <v>0</v>
      </c>
      <c r="L239" s="385"/>
    </row>
    <row r="240" spans="1:12" x14ac:dyDescent="0.25">
      <c r="A240" s="966">
        <f t="shared" si="11"/>
        <v>67</v>
      </c>
      <c r="B240" s="87" t="s">
        <v>521</v>
      </c>
      <c r="C240" s="548"/>
      <c r="D240" s="183"/>
      <c r="E240" s="183"/>
      <c r="F240" s="183"/>
      <c r="G240" s="183"/>
      <c r="H240" s="183"/>
      <c r="I240" s="183"/>
      <c r="J240" s="183"/>
      <c r="K240" s="1213">
        <f t="shared" si="10"/>
        <v>0</v>
      </c>
      <c r="L240" s="385"/>
    </row>
    <row r="241" spans="1:12" x14ac:dyDescent="0.25">
      <c r="A241" s="966">
        <f t="shared" si="11"/>
        <v>68</v>
      </c>
      <c r="B241" s="340" t="s">
        <v>754</v>
      </c>
      <c r="C241" s="547"/>
      <c r="D241" s="183"/>
      <c r="E241" s="183"/>
      <c r="F241" s="183"/>
      <c r="G241" s="183"/>
      <c r="H241" s="183"/>
      <c r="I241" s="183"/>
      <c r="J241" s="183"/>
      <c r="K241" s="1213">
        <f t="shared" si="10"/>
        <v>0</v>
      </c>
      <c r="L241" s="385"/>
    </row>
    <row r="242" spans="1:12" x14ac:dyDescent="0.25">
      <c r="A242" s="966">
        <f t="shared" si="11"/>
        <v>69</v>
      </c>
      <c r="B242" s="87" t="s">
        <v>522</v>
      </c>
      <c r="C242" s="548"/>
      <c r="D242" s="183"/>
      <c r="E242" s="183"/>
      <c r="F242" s="183"/>
      <c r="G242" s="183"/>
      <c r="H242" s="183"/>
      <c r="I242" s="183"/>
      <c r="J242" s="183"/>
      <c r="K242" s="1213">
        <f t="shared" si="10"/>
        <v>0</v>
      </c>
      <c r="L242" s="385"/>
    </row>
    <row r="243" spans="1:12" x14ac:dyDescent="0.25">
      <c r="A243" s="966">
        <f t="shared" si="11"/>
        <v>70</v>
      </c>
      <c r="B243" s="87" t="s">
        <v>523</v>
      </c>
      <c r="C243" s="548"/>
      <c r="D243" s="183"/>
      <c r="E243" s="183"/>
      <c r="F243" s="183"/>
      <c r="G243" s="183"/>
      <c r="H243" s="183"/>
      <c r="I243" s="183"/>
      <c r="J243" s="183"/>
      <c r="K243" s="1213">
        <f t="shared" si="10"/>
        <v>0</v>
      </c>
      <c r="L243" s="385"/>
    </row>
    <row r="244" spans="1:12" x14ac:dyDescent="0.25">
      <c r="A244" s="966">
        <f t="shared" si="11"/>
        <v>71</v>
      </c>
      <c r="B244" s="87" t="s">
        <v>524</v>
      </c>
      <c r="C244" s="548"/>
      <c r="D244" s="183"/>
      <c r="E244" s="183"/>
      <c r="F244" s="183"/>
      <c r="G244" s="183"/>
      <c r="H244" s="183"/>
      <c r="I244" s="183"/>
      <c r="J244" s="183"/>
      <c r="K244" s="1213">
        <f t="shared" si="10"/>
        <v>0</v>
      </c>
      <c r="L244" s="385"/>
    </row>
    <row r="245" spans="1:12" x14ac:dyDescent="0.25">
      <c r="A245" s="966">
        <f t="shared" si="11"/>
        <v>72</v>
      </c>
      <c r="B245" s="340" t="s">
        <v>755</v>
      </c>
      <c r="C245" s="547"/>
      <c r="D245" s="183"/>
      <c r="E245" s="183"/>
      <c r="F245" s="183"/>
      <c r="G245" s="183"/>
      <c r="H245" s="183"/>
      <c r="I245" s="183"/>
      <c r="J245" s="183"/>
      <c r="K245" s="1213">
        <f t="shared" si="10"/>
        <v>0</v>
      </c>
      <c r="L245" s="385"/>
    </row>
    <row r="246" spans="1:12" x14ac:dyDescent="0.25">
      <c r="A246" s="966">
        <f t="shared" si="11"/>
        <v>73</v>
      </c>
      <c r="B246" s="87" t="s">
        <v>525</v>
      </c>
      <c r="C246" s="548"/>
      <c r="D246" s="183"/>
      <c r="E246" s="183"/>
      <c r="F246" s="183"/>
      <c r="G246" s="183"/>
      <c r="H246" s="183"/>
      <c r="I246" s="183"/>
      <c r="J246" s="183"/>
      <c r="K246" s="1213">
        <f t="shared" si="10"/>
        <v>0</v>
      </c>
      <c r="L246" s="385"/>
    </row>
    <row r="247" spans="1:12" x14ac:dyDescent="0.25">
      <c r="A247" s="966">
        <f t="shared" si="11"/>
        <v>74</v>
      </c>
      <c r="B247" s="87" t="s">
        <v>469</v>
      </c>
      <c r="C247" s="548"/>
      <c r="D247" s="183"/>
      <c r="E247" s="183"/>
      <c r="F247" s="183"/>
      <c r="G247" s="183"/>
      <c r="H247" s="183"/>
      <c r="I247" s="183"/>
      <c r="J247" s="183"/>
      <c r="K247" s="1213">
        <f t="shared" si="10"/>
        <v>0</v>
      </c>
      <c r="L247" s="385"/>
    </row>
    <row r="248" spans="1:12" x14ac:dyDescent="0.25">
      <c r="A248" s="966">
        <f t="shared" si="11"/>
        <v>75</v>
      </c>
      <c r="B248" s="87" t="s">
        <v>625</v>
      </c>
      <c r="C248" s="548"/>
      <c r="D248" s="183"/>
      <c r="E248" s="183"/>
      <c r="F248" s="183"/>
      <c r="G248" s="183"/>
      <c r="H248" s="183"/>
      <c r="I248" s="183"/>
      <c r="J248" s="183"/>
      <c r="K248" s="1213">
        <f t="shared" si="10"/>
        <v>0</v>
      </c>
      <c r="L248" s="385"/>
    </row>
    <row r="249" spans="1:12" x14ac:dyDescent="0.25">
      <c r="A249" s="966">
        <f t="shared" si="11"/>
        <v>76</v>
      </c>
      <c r="B249" s="457" t="s">
        <v>812</v>
      </c>
      <c r="C249" s="607"/>
      <c r="D249" s="183"/>
      <c r="E249" s="183"/>
      <c r="F249" s="183"/>
      <c r="G249" s="183"/>
      <c r="H249" s="183"/>
      <c r="I249" s="183"/>
      <c r="J249" s="183"/>
      <c r="K249" s="1213">
        <f t="shared" si="10"/>
        <v>0</v>
      </c>
      <c r="L249" s="385"/>
    </row>
    <row r="250" spans="1:12" x14ac:dyDescent="0.25">
      <c r="A250" s="1046" t="s">
        <v>367</v>
      </c>
      <c r="B250" s="341" t="s">
        <v>807</v>
      </c>
      <c r="C250" s="551" t="str">
        <f>'5'!C$117</f>
        <v>(Specify here)</v>
      </c>
      <c r="D250" s="183"/>
      <c r="E250" s="183"/>
      <c r="F250" s="183"/>
      <c r="G250" s="183"/>
      <c r="H250" s="183"/>
      <c r="I250" s="183"/>
      <c r="J250" s="183"/>
      <c r="K250" s="1213">
        <f t="shared" si="10"/>
        <v>0</v>
      </c>
      <c r="L250" s="385"/>
    </row>
    <row r="251" spans="1:12" x14ac:dyDescent="0.25">
      <c r="A251" s="965"/>
      <c r="B251" s="341" t="s">
        <v>808</v>
      </c>
      <c r="C251" s="551" t="str">
        <f>'5'!C$118</f>
        <v>(Specify here)</v>
      </c>
      <c r="D251" s="183"/>
      <c r="E251" s="183"/>
      <c r="F251" s="183"/>
      <c r="G251" s="183"/>
      <c r="H251" s="183"/>
      <c r="I251" s="183"/>
      <c r="J251" s="183"/>
      <c r="K251" s="1213">
        <f t="shared" si="10"/>
        <v>0</v>
      </c>
      <c r="L251" s="385"/>
    </row>
    <row r="252" spans="1:12" x14ac:dyDescent="0.25">
      <c r="A252" s="965"/>
      <c r="B252" s="341" t="s">
        <v>809</v>
      </c>
      <c r="C252" s="551" t="str">
        <f>'5'!C$119</f>
        <v>(Specify here)</v>
      </c>
      <c r="D252" s="183"/>
      <c r="E252" s="183"/>
      <c r="F252" s="183"/>
      <c r="G252" s="183"/>
      <c r="H252" s="183"/>
      <c r="I252" s="183"/>
      <c r="J252" s="183"/>
      <c r="K252" s="1213">
        <f t="shared" si="10"/>
        <v>0</v>
      </c>
      <c r="L252" s="385"/>
    </row>
    <row r="253" spans="1:12" x14ac:dyDescent="0.25">
      <c r="A253" s="965"/>
      <c r="B253" s="311" t="s">
        <v>810</v>
      </c>
      <c r="C253" s="551" t="str">
        <f>'5'!C$120</f>
        <v>(Specify here)</v>
      </c>
      <c r="D253" s="183"/>
      <c r="E253" s="183"/>
      <c r="F253" s="183"/>
      <c r="G253" s="183"/>
      <c r="H253" s="183"/>
      <c r="I253" s="183"/>
      <c r="J253" s="183"/>
      <c r="K253" s="388">
        <f t="shared" si="10"/>
        <v>0</v>
      </c>
      <c r="L253" s="385"/>
    </row>
    <row r="254" spans="1:12" x14ac:dyDescent="0.25">
      <c r="A254" s="368"/>
      <c r="B254" s="585" t="s">
        <v>811</v>
      </c>
      <c r="C254" s="551" t="str">
        <f>'5'!C$121</f>
        <v>(Specify here)</v>
      </c>
      <c r="D254" s="1192"/>
      <c r="E254" s="1192"/>
      <c r="F254" s="1192"/>
      <c r="G254" s="1192"/>
      <c r="H254" s="1192"/>
      <c r="I254" s="1192"/>
      <c r="J254" s="1192"/>
      <c r="K254" s="388">
        <f t="shared" si="10"/>
        <v>0</v>
      </c>
      <c r="L254" s="385"/>
    </row>
    <row r="255" spans="1:12" x14ac:dyDescent="0.25">
      <c r="A255" s="177" t="s">
        <v>419</v>
      </c>
      <c r="B255" s="385"/>
      <c r="C255" s="385"/>
      <c r="D255" s="387"/>
      <c r="E255" s="387"/>
      <c r="F255" s="387"/>
      <c r="G255" s="387"/>
      <c r="H255" s="387"/>
      <c r="I255" s="387"/>
      <c r="J255" s="387"/>
      <c r="K255" s="387"/>
      <c r="L255" s="176"/>
    </row>
    <row r="256" spans="1:12" x14ac:dyDescent="0.25">
      <c r="A256" s="177" t="s">
        <v>509</v>
      </c>
      <c r="B256" s="176"/>
      <c r="C256" s="176"/>
      <c r="D256" s="184"/>
      <c r="E256" s="184"/>
      <c r="F256" s="184"/>
      <c r="G256" s="184"/>
      <c r="H256" s="184"/>
      <c r="I256" s="184"/>
      <c r="J256" s="184"/>
      <c r="K256" s="184"/>
      <c r="L256" s="176"/>
    </row>
    <row r="257" spans="1:12" x14ac:dyDescent="0.25">
      <c r="B257" s="176"/>
      <c r="C257" s="176"/>
      <c r="D257" s="184"/>
      <c r="E257" s="184"/>
      <c r="F257" s="184"/>
      <c r="G257" s="184"/>
      <c r="H257" s="184"/>
      <c r="I257" s="184"/>
      <c r="J257" s="184"/>
      <c r="K257" s="184"/>
      <c r="L257" s="176"/>
    </row>
    <row r="258" spans="1:12" x14ac:dyDescent="0.25">
      <c r="B258" s="176"/>
      <c r="C258" s="176"/>
      <c r="D258" s="184"/>
      <c r="E258" s="184"/>
      <c r="F258" s="184"/>
      <c r="G258" s="184"/>
      <c r="H258" s="184"/>
      <c r="I258" s="184"/>
      <c r="J258" s="184"/>
      <c r="K258" s="184"/>
      <c r="L258" s="176"/>
    </row>
    <row r="259" spans="1:12" x14ac:dyDescent="0.25">
      <c r="A259" s="177" t="s">
        <v>422</v>
      </c>
      <c r="B259" s="176"/>
      <c r="C259" s="176"/>
      <c r="D259" s="184"/>
      <c r="E259" s="184"/>
      <c r="F259" s="184"/>
      <c r="G259" s="184"/>
      <c r="H259" s="184"/>
      <c r="I259" s="184"/>
      <c r="J259" s="184"/>
      <c r="K259" s="184"/>
      <c r="L259" s="176"/>
    </row>
    <row r="260" spans="1:12" ht="15.6" x14ac:dyDescent="0.3">
      <c r="A260" s="178" t="s">
        <v>92</v>
      </c>
      <c r="B260" s="649"/>
      <c r="C260" s="649"/>
      <c r="D260" s="649"/>
      <c r="E260" s="649"/>
      <c r="F260" s="649"/>
      <c r="G260" s="649"/>
      <c r="H260" s="649"/>
      <c r="I260" s="179"/>
      <c r="J260" s="649"/>
      <c r="K260" s="650" t="s">
        <v>89</v>
      </c>
      <c r="L260" s="176"/>
    </row>
    <row r="261" spans="1:12" ht="15.6" x14ac:dyDescent="0.3">
      <c r="A261" s="178" t="s">
        <v>93</v>
      </c>
      <c r="B261" s="649"/>
      <c r="C261" s="649"/>
      <c r="D261" s="649"/>
      <c r="E261" s="649"/>
      <c r="F261" s="649"/>
      <c r="G261" s="649"/>
      <c r="H261" s="649"/>
      <c r="I261" s="179"/>
      <c r="J261" s="649"/>
      <c r="K261" s="651" t="s">
        <v>102</v>
      </c>
      <c r="L261" s="176"/>
    </row>
    <row r="262" spans="1:12" x14ac:dyDescent="0.25">
      <c r="A262" s="176"/>
      <c r="B262" s="176"/>
      <c r="C262" s="176"/>
      <c r="D262" s="176"/>
      <c r="E262" s="176"/>
      <c r="F262" s="176"/>
      <c r="G262" s="176"/>
      <c r="H262" s="176"/>
      <c r="J262" s="176"/>
      <c r="K262" s="651" t="s">
        <v>104</v>
      </c>
      <c r="L262" s="176"/>
    </row>
    <row r="263" spans="1:12" x14ac:dyDescent="0.25">
      <c r="A263" s="176"/>
      <c r="B263" s="176"/>
      <c r="C263" s="176"/>
      <c r="D263" s="176"/>
      <c r="E263" s="176"/>
      <c r="F263" s="176"/>
      <c r="G263" s="176"/>
      <c r="H263" s="176"/>
      <c r="I263" s="176"/>
      <c r="J263" s="176"/>
      <c r="K263" s="176"/>
      <c r="L263" s="176"/>
    </row>
    <row r="264" spans="1:12" x14ac:dyDescent="0.25">
      <c r="A264" s="177" t="s">
        <v>363</v>
      </c>
      <c r="B264" s="176"/>
      <c r="C264" s="176"/>
      <c r="E264" s="177" t="s">
        <v>451</v>
      </c>
      <c r="F264" s="176"/>
      <c r="G264" s="176"/>
      <c r="H264" s="176"/>
      <c r="J264" s="651" t="s">
        <v>365</v>
      </c>
      <c r="K264" s="176"/>
      <c r="L264" s="176"/>
    </row>
    <row r="265" spans="1:12" x14ac:dyDescent="0.25">
      <c r="B265" s="176" t="str">
        <f>'1_1A'!$B$7</f>
        <v>Enter Hospital Name Here</v>
      </c>
      <c r="F265" s="176" t="str">
        <f>'1_1A'!$H$7</f>
        <v>Enter Provider Number Here</v>
      </c>
      <c r="G265" s="176"/>
      <c r="H265" s="176"/>
      <c r="J265" s="1473" t="str">
        <f>'1_1A'!$P$7</f>
        <v>Enter FYE Here</v>
      </c>
      <c r="K265" s="1473"/>
      <c r="L265" s="176"/>
    </row>
    <row r="266" spans="1:12" x14ac:dyDescent="0.25">
      <c r="A266" s="176"/>
      <c r="B266" s="176"/>
      <c r="C266" s="176"/>
      <c r="D266" s="184"/>
      <c r="E266" s="184"/>
      <c r="F266" s="184"/>
      <c r="G266" s="184"/>
      <c r="H266" s="184"/>
      <c r="I266" s="184"/>
      <c r="J266" s="184"/>
      <c r="K266" s="184"/>
      <c r="L266" s="176"/>
    </row>
    <row r="267" spans="1:12" ht="15.6" x14ac:dyDescent="0.3">
      <c r="A267" s="1177"/>
      <c r="B267" s="1178"/>
      <c r="C267" s="1179"/>
      <c r="D267" s="1206" t="s">
        <v>94</v>
      </c>
      <c r="E267" s="1207"/>
      <c r="F267" s="1207"/>
      <c r="G267" s="1207"/>
      <c r="H267" s="1207"/>
      <c r="I267" s="1207"/>
      <c r="J267" s="1207"/>
      <c r="K267" s="1208"/>
      <c r="L267" s="385"/>
    </row>
    <row r="268" spans="1:12" ht="15.6" x14ac:dyDescent="0.3">
      <c r="A268" s="1183"/>
      <c r="B268" s="181" t="s">
        <v>95</v>
      </c>
      <c r="C268" s="1184"/>
      <c r="D268" s="400" t="s">
        <v>377</v>
      </c>
      <c r="E268" s="185" t="s">
        <v>106</v>
      </c>
      <c r="F268" s="400" t="s">
        <v>137</v>
      </c>
      <c r="G268" s="185" t="s">
        <v>541</v>
      </c>
      <c r="H268" s="185" t="s">
        <v>541</v>
      </c>
      <c r="I268" s="1378" t="str">
        <f>I$182</f>
        <v>RHC /</v>
      </c>
      <c r="J268" s="1378" t="str">
        <f>J$182</f>
        <v>FQHC /</v>
      </c>
      <c r="K268" s="1209"/>
      <c r="L268" s="385"/>
    </row>
    <row r="269" spans="1:12" x14ac:dyDescent="0.25">
      <c r="A269" s="1183"/>
      <c r="B269" s="180"/>
      <c r="C269" s="385"/>
      <c r="D269" s="400" t="s">
        <v>138</v>
      </c>
      <c r="E269" s="400" t="s">
        <v>196</v>
      </c>
      <c r="F269" s="400" t="s">
        <v>140</v>
      </c>
      <c r="G269" s="185" t="s">
        <v>97</v>
      </c>
      <c r="H269" s="185" t="s">
        <v>98</v>
      </c>
      <c r="I269" s="1381" t="str">
        <f>I$183</f>
        <v>Other</v>
      </c>
      <c r="J269" s="1381" t="str">
        <f>J$183</f>
        <v>Other</v>
      </c>
      <c r="K269" s="1210" t="s">
        <v>418</v>
      </c>
      <c r="L269" s="385"/>
    </row>
    <row r="270" spans="1:12" x14ac:dyDescent="0.25">
      <c r="A270" s="1183"/>
      <c r="B270" s="180"/>
      <c r="C270" s="385"/>
      <c r="D270" s="185" t="s">
        <v>906</v>
      </c>
      <c r="E270" s="400" t="s">
        <v>455</v>
      </c>
      <c r="F270" s="185" t="s">
        <v>118</v>
      </c>
      <c r="G270" s="185"/>
      <c r="H270" s="185"/>
      <c r="I270" s="1380" t="str">
        <f>IF(ISBLANK(I$184), "", I$184)</f>
        <v/>
      </c>
      <c r="J270" s="1380" t="str">
        <f>IF(ISBLANK(J$184), "", J$184)</f>
        <v/>
      </c>
      <c r="K270" s="1210"/>
      <c r="L270" s="385"/>
    </row>
    <row r="271" spans="1:12" x14ac:dyDescent="0.25">
      <c r="A271" s="1183"/>
      <c r="B271" s="180"/>
      <c r="C271" s="385"/>
      <c r="D271" s="401" t="s">
        <v>392</v>
      </c>
      <c r="E271" s="185" t="s">
        <v>393</v>
      </c>
      <c r="F271" s="185">
        <v>11</v>
      </c>
      <c r="G271" s="185">
        <v>12</v>
      </c>
      <c r="H271" s="185">
        <v>13</v>
      </c>
      <c r="I271" s="1222" t="s">
        <v>397</v>
      </c>
      <c r="J271" s="1219" t="s">
        <v>708</v>
      </c>
      <c r="K271" s="1210" t="s">
        <v>709</v>
      </c>
      <c r="L271" s="385"/>
    </row>
    <row r="272" spans="1:12" x14ac:dyDescent="0.25">
      <c r="A272" s="1021"/>
      <c r="B272" s="586" t="s">
        <v>528</v>
      </c>
      <c r="C272" s="587"/>
      <c r="D272" s="645"/>
      <c r="E272" s="645"/>
      <c r="F272" s="645"/>
      <c r="G272" s="645"/>
      <c r="H272" s="645"/>
      <c r="I272" s="645"/>
      <c r="J272" s="645"/>
      <c r="K272" s="1196"/>
      <c r="L272" s="385"/>
    </row>
    <row r="273" spans="1:12" x14ac:dyDescent="0.25">
      <c r="A273" s="966">
        <v>88</v>
      </c>
      <c r="B273" s="87" t="s">
        <v>864</v>
      </c>
      <c r="C273" s="706" t="str">
        <f>'5'!C$140</f>
        <v>(Specify here)</v>
      </c>
      <c r="D273" s="183"/>
      <c r="E273" s="183"/>
      <c r="F273" s="183"/>
      <c r="G273" s="183"/>
      <c r="H273" s="183"/>
      <c r="I273" s="183"/>
      <c r="J273" s="183"/>
      <c r="K273" s="1213">
        <f>SUM(D102:K102)+SUM(D273:J273)</f>
        <v>0</v>
      </c>
      <c r="L273" s="385"/>
    </row>
    <row r="274" spans="1:12" x14ac:dyDescent="0.25">
      <c r="A274" s="966">
        <f>A273+1</f>
        <v>89</v>
      </c>
      <c r="B274" s="858" t="s">
        <v>757</v>
      </c>
      <c r="C274" s="706" t="str">
        <f>'5'!C$141</f>
        <v>(Specify here)</v>
      </c>
      <c r="D274" s="183"/>
      <c r="E274" s="183"/>
      <c r="F274" s="183"/>
      <c r="G274" s="183"/>
      <c r="H274" s="183"/>
      <c r="I274" s="183"/>
      <c r="J274" s="183"/>
      <c r="K274" s="1213">
        <f t="shared" ref="K274:K291" si="12">SUM(D103:K103)+SUM(D274:J274)</f>
        <v>0</v>
      </c>
      <c r="L274" s="385"/>
    </row>
    <row r="275" spans="1:12" x14ac:dyDescent="0.25">
      <c r="A275" s="966">
        <f>A274+1</f>
        <v>90</v>
      </c>
      <c r="B275" s="87" t="s">
        <v>529</v>
      </c>
      <c r="C275" s="706" t="str">
        <f>'5'!C$142</f>
        <v>(Specify here)</v>
      </c>
      <c r="D275" s="183"/>
      <c r="E275" s="183"/>
      <c r="F275" s="183"/>
      <c r="G275" s="183"/>
      <c r="H275" s="183"/>
      <c r="I275" s="183"/>
      <c r="J275" s="183"/>
      <c r="K275" s="1213">
        <f t="shared" si="12"/>
        <v>0</v>
      </c>
      <c r="L275" s="385"/>
    </row>
    <row r="276" spans="1:12" x14ac:dyDescent="0.25">
      <c r="A276" s="966">
        <f>A275+1</f>
        <v>91</v>
      </c>
      <c r="B276" s="87" t="s">
        <v>530</v>
      </c>
      <c r="C276" s="548"/>
      <c r="D276" s="183"/>
      <c r="E276" s="183"/>
      <c r="F276" s="183"/>
      <c r="G276" s="183"/>
      <c r="H276" s="183"/>
      <c r="I276" s="183"/>
      <c r="J276" s="183"/>
      <c r="K276" s="1213">
        <f t="shared" si="12"/>
        <v>0</v>
      </c>
      <c r="L276" s="385"/>
    </row>
    <row r="277" spans="1:12" x14ac:dyDescent="0.25">
      <c r="A277" s="966">
        <f>A276+1</f>
        <v>92</v>
      </c>
      <c r="B277" s="87" t="s">
        <v>471</v>
      </c>
      <c r="C277" s="1143"/>
      <c r="D277" s="183"/>
      <c r="E277" s="183"/>
      <c r="F277" s="183"/>
      <c r="G277" s="183"/>
      <c r="H277" s="183"/>
      <c r="I277" s="183"/>
      <c r="J277" s="183"/>
      <c r="K277" s="1213">
        <f t="shared" si="12"/>
        <v>0</v>
      </c>
      <c r="L277" s="385"/>
    </row>
    <row r="278" spans="1:12" x14ac:dyDescent="0.25">
      <c r="A278" s="966">
        <f>A277+1</f>
        <v>93</v>
      </c>
      <c r="B278" s="341" t="s">
        <v>813</v>
      </c>
      <c r="C278" s="551" t="str">
        <f>'5'!C$145</f>
        <v>(Specify here)</v>
      </c>
      <c r="D278" s="183"/>
      <c r="E278" s="183"/>
      <c r="F278" s="183"/>
      <c r="G278" s="183"/>
      <c r="H278" s="183"/>
      <c r="I278" s="183"/>
      <c r="J278" s="183"/>
      <c r="K278" s="1213">
        <f t="shared" si="12"/>
        <v>0</v>
      </c>
      <c r="L278" s="385"/>
    </row>
    <row r="279" spans="1:12" x14ac:dyDescent="0.25">
      <c r="A279" s="1046" t="s">
        <v>367</v>
      </c>
      <c r="B279" s="341" t="s">
        <v>814</v>
      </c>
      <c r="C279" s="551" t="str">
        <f>'5'!C$146</f>
        <v>(Specify here)</v>
      </c>
      <c r="D279" s="183"/>
      <c r="E279" s="183"/>
      <c r="F279" s="183"/>
      <c r="G279" s="183"/>
      <c r="H279" s="183"/>
      <c r="I279" s="183"/>
      <c r="J279" s="183"/>
      <c r="K279" s="1213">
        <f t="shared" si="12"/>
        <v>0</v>
      </c>
      <c r="L279" s="385"/>
    </row>
    <row r="280" spans="1:12" x14ac:dyDescent="0.25">
      <c r="A280" s="1046" t="s">
        <v>367</v>
      </c>
      <c r="B280" s="341" t="s">
        <v>815</v>
      </c>
      <c r="C280" s="551" t="str">
        <f>'5'!C$147</f>
        <v>(Specify here)</v>
      </c>
      <c r="D280" s="183"/>
      <c r="E280" s="183"/>
      <c r="F280" s="183"/>
      <c r="G280" s="183"/>
      <c r="H280" s="183"/>
      <c r="I280" s="183"/>
      <c r="J280" s="183"/>
      <c r="K280" s="1213">
        <f t="shared" si="12"/>
        <v>0</v>
      </c>
      <c r="L280" s="385"/>
    </row>
    <row r="281" spans="1:12" x14ac:dyDescent="0.25">
      <c r="A281" s="1046"/>
      <c r="B281" s="311" t="s">
        <v>825</v>
      </c>
      <c r="C281" s="551" t="str">
        <f>'5'!C$148</f>
        <v>(Specify here)</v>
      </c>
      <c r="D281" s="183"/>
      <c r="E281" s="183"/>
      <c r="F281" s="183"/>
      <c r="G281" s="183"/>
      <c r="H281" s="183"/>
      <c r="I281" s="183"/>
      <c r="J281" s="183"/>
      <c r="K281" s="1213">
        <f t="shared" si="12"/>
        <v>0</v>
      </c>
      <c r="L281" s="385"/>
    </row>
    <row r="282" spans="1:12" x14ac:dyDescent="0.25">
      <c r="A282" s="1046"/>
      <c r="B282" s="311" t="s">
        <v>826</v>
      </c>
      <c r="C282" s="551" t="str">
        <f>'5'!C$149</f>
        <v>(Specify here)</v>
      </c>
      <c r="D282" s="183"/>
      <c r="E282" s="183"/>
      <c r="F282" s="183"/>
      <c r="G282" s="183"/>
      <c r="H282" s="183"/>
      <c r="I282" s="183"/>
      <c r="J282" s="183"/>
      <c r="K282" s="1213">
        <f t="shared" si="12"/>
        <v>0</v>
      </c>
      <c r="L282" s="385"/>
    </row>
    <row r="283" spans="1:12" x14ac:dyDescent="0.25">
      <c r="A283" s="1021"/>
      <c r="B283" s="586" t="s">
        <v>531</v>
      </c>
      <c r="C283" s="591"/>
      <c r="D283" s="646"/>
      <c r="E283" s="646"/>
      <c r="F283" s="646"/>
      <c r="G283" s="646"/>
      <c r="H283" s="646"/>
      <c r="I283" s="646"/>
      <c r="J283" s="646"/>
      <c r="K283" s="1196"/>
      <c r="L283" s="385"/>
    </row>
    <row r="284" spans="1:12" x14ac:dyDescent="0.25">
      <c r="A284" s="966">
        <v>94</v>
      </c>
      <c r="B284" s="87" t="s">
        <v>627</v>
      </c>
      <c r="C284" s="548"/>
      <c r="D284" s="183"/>
      <c r="E284" s="183"/>
      <c r="F284" s="183"/>
      <c r="G284" s="183"/>
      <c r="H284" s="183"/>
      <c r="I284" s="183"/>
      <c r="J284" s="183"/>
      <c r="K284" s="1213">
        <f t="shared" si="12"/>
        <v>0</v>
      </c>
      <c r="L284" s="385"/>
    </row>
    <row r="285" spans="1:12" x14ac:dyDescent="0.25">
      <c r="A285" s="966">
        <f>A284+1</f>
        <v>95</v>
      </c>
      <c r="B285" s="87" t="s">
        <v>532</v>
      </c>
      <c r="C285" s="548"/>
      <c r="D285" s="183"/>
      <c r="E285" s="183"/>
      <c r="F285" s="183"/>
      <c r="G285" s="183"/>
      <c r="H285" s="183"/>
      <c r="I285" s="183"/>
      <c r="J285" s="183"/>
      <c r="K285" s="1213">
        <f t="shared" si="12"/>
        <v>0</v>
      </c>
      <c r="L285" s="385"/>
    </row>
    <row r="286" spans="1:12" x14ac:dyDescent="0.25">
      <c r="A286" s="966">
        <f t="shared" ref="A286:A291" si="13">A285+1</f>
        <v>96</v>
      </c>
      <c r="B286" s="87" t="s">
        <v>533</v>
      </c>
      <c r="C286" s="548"/>
      <c r="D286" s="183"/>
      <c r="E286" s="183"/>
      <c r="F286" s="183"/>
      <c r="G286" s="183"/>
      <c r="H286" s="183"/>
      <c r="I286" s="183"/>
      <c r="J286" s="183"/>
      <c r="K286" s="1213">
        <f t="shared" si="12"/>
        <v>0</v>
      </c>
      <c r="L286" s="385"/>
    </row>
    <row r="287" spans="1:12" x14ac:dyDescent="0.25">
      <c r="A287" s="966">
        <f t="shared" si="13"/>
        <v>97</v>
      </c>
      <c r="B287" s="87" t="s">
        <v>534</v>
      </c>
      <c r="C287" s="1143"/>
      <c r="D287" s="183"/>
      <c r="E287" s="183"/>
      <c r="F287" s="183"/>
      <c r="G287" s="183"/>
      <c r="H287" s="183"/>
      <c r="I287" s="183"/>
      <c r="J287" s="183"/>
      <c r="K287" s="1213">
        <f t="shared" si="12"/>
        <v>0</v>
      </c>
      <c r="L287" s="385"/>
    </row>
    <row r="288" spans="1:12" x14ac:dyDescent="0.25">
      <c r="A288" s="966">
        <f t="shared" si="13"/>
        <v>98</v>
      </c>
      <c r="B288" s="311" t="s">
        <v>816</v>
      </c>
      <c r="C288" s="551" t="str">
        <f>'5'!C$155</f>
        <v>(Specify here)</v>
      </c>
      <c r="D288" s="183"/>
      <c r="E288" s="183"/>
      <c r="F288" s="183"/>
      <c r="G288" s="183"/>
      <c r="H288" s="183"/>
      <c r="I288" s="183"/>
      <c r="J288" s="183"/>
      <c r="K288" s="1213">
        <f t="shared" si="12"/>
        <v>0</v>
      </c>
      <c r="L288" s="385"/>
    </row>
    <row r="289" spans="1:12" x14ac:dyDescent="0.25">
      <c r="A289" s="966">
        <f t="shared" si="13"/>
        <v>99</v>
      </c>
      <c r="B289" s="311" t="s">
        <v>817</v>
      </c>
      <c r="C289" s="551" t="str">
        <f>'5'!C$156</f>
        <v>(Specify here)</v>
      </c>
      <c r="D289" s="183"/>
      <c r="E289" s="183"/>
      <c r="F289" s="183"/>
      <c r="G289" s="183"/>
      <c r="H289" s="183"/>
      <c r="I289" s="183"/>
      <c r="J289" s="183"/>
      <c r="K289" s="1213">
        <f t="shared" si="12"/>
        <v>0</v>
      </c>
      <c r="L289" s="385"/>
    </row>
    <row r="290" spans="1:12" x14ac:dyDescent="0.25">
      <c r="A290" s="966">
        <f t="shared" si="13"/>
        <v>100</v>
      </c>
      <c r="B290" s="87" t="s">
        <v>821</v>
      </c>
      <c r="C290" s="564"/>
      <c r="D290" s="183"/>
      <c r="E290" s="183"/>
      <c r="F290" s="183"/>
      <c r="G290" s="183"/>
      <c r="H290" s="183"/>
      <c r="I290" s="183"/>
      <c r="J290" s="183"/>
      <c r="K290" s="1213">
        <f t="shared" si="12"/>
        <v>0</v>
      </c>
      <c r="L290" s="385"/>
    </row>
    <row r="291" spans="1:12" x14ac:dyDescent="0.25">
      <c r="A291" s="966">
        <f t="shared" si="13"/>
        <v>101</v>
      </c>
      <c r="B291" s="340" t="s">
        <v>758</v>
      </c>
      <c r="C291" s="547"/>
      <c r="D291" s="183"/>
      <c r="E291" s="183"/>
      <c r="F291" s="183"/>
      <c r="G291" s="183"/>
      <c r="H291" s="183"/>
      <c r="I291" s="183"/>
      <c r="J291" s="183"/>
      <c r="K291" s="1213">
        <f t="shared" si="12"/>
        <v>0</v>
      </c>
      <c r="L291" s="385"/>
    </row>
    <row r="292" spans="1:12" x14ac:dyDescent="0.25">
      <c r="A292" s="1048"/>
      <c r="B292" s="1198" t="s">
        <v>823</v>
      </c>
      <c r="C292" s="1148"/>
      <c r="D292" s="1376">
        <f t="shared" ref="D292:J292" si="14">SUM(D273:D291)+SUM(D223:D254)+SUM(D195:D204)</f>
        <v>0</v>
      </c>
      <c r="E292" s="1376">
        <f t="shared" si="14"/>
        <v>0</v>
      </c>
      <c r="F292" s="1376">
        <f t="shared" si="14"/>
        <v>0</v>
      </c>
      <c r="G292" s="1376">
        <f t="shared" si="14"/>
        <v>0</v>
      </c>
      <c r="H292" s="1376">
        <f t="shared" si="14"/>
        <v>0</v>
      </c>
      <c r="I292" s="1376">
        <f t="shared" si="14"/>
        <v>0</v>
      </c>
      <c r="J292" s="1376">
        <f t="shared" si="14"/>
        <v>0</v>
      </c>
      <c r="K292" s="1376">
        <f>SUM(K273:K291)+SUM(K223:K254)+SUM(K195:K204)</f>
        <v>0</v>
      </c>
      <c r="L292" s="385"/>
    </row>
    <row r="293" spans="1:12" x14ac:dyDescent="0.25">
      <c r="A293" s="177" t="s">
        <v>419</v>
      </c>
      <c r="B293" s="385"/>
      <c r="C293" s="385"/>
      <c r="D293" s="387"/>
      <c r="E293" s="387"/>
      <c r="F293" s="387"/>
      <c r="G293" s="387"/>
      <c r="H293" s="387"/>
      <c r="I293" s="387"/>
      <c r="J293" s="387"/>
      <c r="K293" s="387"/>
      <c r="L293" s="176"/>
    </row>
    <row r="294" spans="1:12" x14ac:dyDescent="0.25">
      <c r="A294" s="177" t="s">
        <v>509</v>
      </c>
      <c r="B294" s="176"/>
      <c r="C294" s="176"/>
      <c r="D294" s="184"/>
      <c r="E294" s="184"/>
      <c r="F294" s="184"/>
      <c r="G294" s="184"/>
      <c r="H294" s="184"/>
      <c r="I294" s="184"/>
      <c r="J294" s="184"/>
      <c r="K294" s="184"/>
      <c r="L294" s="176"/>
    </row>
    <row r="295" spans="1:12" x14ac:dyDescent="0.25">
      <c r="B295" s="176"/>
      <c r="C295" s="176"/>
      <c r="D295" s="184"/>
      <c r="E295" s="184"/>
      <c r="F295" s="184"/>
      <c r="G295" s="184"/>
      <c r="H295" s="184"/>
      <c r="I295" s="184"/>
      <c r="J295" s="184"/>
      <c r="K295" s="184"/>
      <c r="L295" s="176"/>
    </row>
    <row r="296" spans="1:12" x14ac:dyDescent="0.25">
      <c r="B296" s="176"/>
      <c r="C296" s="176"/>
      <c r="D296" s="184"/>
      <c r="E296" s="184"/>
      <c r="F296" s="184"/>
      <c r="G296" s="184"/>
      <c r="H296" s="184"/>
      <c r="I296" s="184"/>
      <c r="J296" s="184"/>
      <c r="K296" s="184"/>
      <c r="L296" s="176"/>
    </row>
    <row r="297" spans="1:12" x14ac:dyDescent="0.25">
      <c r="A297" s="177" t="s">
        <v>422</v>
      </c>
      <c r="B297" s="176"/>
      <c r="C297" s="176"/>
      <c r="D297" s="184"/>
      <c r="E297" s="184"/>
      <c r="F297" s="184"/>
      <c r="G297" s="184"/>
      <c r="H297" s="184"/>
      <c r="I297" s="184"/>
      <c r="J297" s="184"/>
      <c r="K297" s="184"/>
      <c r="L297" s="176"/>
    </row>
    <row r="298" spans="1:12" ht="15.6" x14ac:dyDescent="0.3">
      <c r="A298" s="178" t="s">
        <v>92</v>
      </c>
      <c r="B298" s="649"/>
      <c r="C298" s="649"/>
      <c r="D298" s="649"/>
      <c r="E298" s="649"/>
      <c r="F298" s="649"/>
      <c r="G298" s="649"/>
      <c r="H298" s="649"/>
      <c r="I298" s="179"/>
      <c r="J298" s="649"/>
      <c r="K298" s="650" t="s">
        <v>89</v>
      </c>
      <c r="L298" s="176"/>
    </row>
    <row r="299" spans="1:12" ht="15.6" x14ac:dyDescent="0.3">
      <c r="A299" s="178" t="s">
        <v>93</v>
      </c>
      <c r="B299" s="649"/>
      <c r="C299" s="649"/>
      <c r="D299" s="649"/>
      <c r="E299" s="649"/>
      <c r="F299" s="649"/>
      <c r="G299" s="649"/>
      <c r="H299" s="649"/>
      <c r="I299" s="179"/>
      <c r="J299" s="649"/>
      <c r="K299" s="651" t="s">
        <v>103</v>
      </c>
      <c r="L299" s="176"/>
    </row>
    <row r="300" spans="1:12" x14ac:dyDescent="0.25">
      <c r="A300" s="176"/>
      <c r="B300" s="176"/>
      <c r="C300" s="176"/>
      <c r="D300" s="176"/>
      <c r="E300" s="176"/>
      <c r="F300" s="176"/>
      <c r="G300" s="176"/>
      <c r="H300" s="176"/>
      <c r="J300" s="176"/>
      <c r="K300" s="651" t="s">
        <v>104</v>
      </c>
      <c r="L300" s="176"/>
    </row>
    <row r="301" spans="1:12" x14ac:dyDescent="0.25">
      <c r="A301" s="176"/>
      <c r="B301" s="176"/>
      <c r="C301" s="176"/>
      <c r="D301" s="176"/>
      <c r="E301" s="176"/>
      <c r="F301" s="176"/>
      <c r="G301" s="176"/>
      <c r="H301" s="176"/>
      <c r="I301" s="176"/>
      <c r="J301" s="176"/>
      <c r="K301" s="176"/>
      <c r="L301" s="176"/>
    </row>
    <row r="302" spans="1:12" x14ac:dyDescent="0.25">
      <c r="A302" s="177" t="s">
        <v>363</v>
      </c>
      <c r="B302" s="176"/>
      <c r="C302" s="176"/>
      <c r="E302" s="177" t="s">
        <v>451</v>
      </c>
      <c r="F302" s="176"/>
      <c r="G302" s="176"/>
      <c r="H302" s="176"/>
      <c r="J302" s="651" t="s">
        <v>365</v>
      </c>
      <c r="K302" s="176"/>
      <c r="L302" s="176"/>
    </row>
    <row r="303" spans="1:12" x14ac:dyDescent="0.25">
      <c r="B303" s="176" t="str">
        <f>'1_1A'!$B$7</f>
        <v>Enter Hospital Name Here</v>
      </c>
      <c r="F303" s="176" t="str">
        <f>'1_1A'!$H$7</f>
        <v>Enter Provider Number Here</v>
      </c>
      <c r="G303" s="176"/>
      <c r="H303" s="176"/>
      <c r="J303" s="1473" t="str">
        <f>'1_1A'!$P$7</f>
        <v>Enter FYE Here</v>
      </c>
      <c r="K303" s="1473"/>
      <c r="L303" s="176"/>
    </row>
    <row r="304" spans="1:12" x14ac:dyDescent="0.25">
      <c r="A304" s="176"/>
      <c r="B304" s="176"/>
      <c r="C304" s="176"/>
      <c r="D304" s="184"/>
      <c r="E304" s="184"/>
      <c r="F304" s="184"/>
      <c r="G304" s="184"/>
      <c r="H304" s="184"/>
      <c r="I304" s="184"/>
      <c r="J304" s="184"/>
      <c r="K304" s="184"/>
      <c r="L304" s="176"/>
    </row>
    <row r="305" spans="1:12" ht="15.6" x14ac:dyDescent="0.3">
      <c r="A305" s="1177"/>
      <c r="B305" s="1178"/>
      <c r="C305" s="1179"/>
      <c r="D305" s="1206" t="s">
        <v>94</v>
      </c>
      <c r="E305" s="1207"/>
      <c r="F305" s="1207"/>
      <c r="G305" s="1207"/>
      <c r="H305" s="1207"/>
      <c r="I305" s="1207"/>
      <c r="J305" s="1207"/>
      <c r="K305" s="1208"/>
      <c r="L305" s="385"/>
    </row>
    <row r="306" spans="1:12" ht="15.6" x14ac:dyDescent="0.3">
      <c r="A306" s="1183"/>
      <c r="B306" s="181" t="s">
        <v>95</v>
      </c>
      <c r="C306" s="1184"/>
      <c r="D306" s="400" t="s">
        <v>377</v>
      </c>
      <c r="E306" s="185" t="s">
        <v>106</v>
      </c>
      <c r="F306" s="400" t="s">
        <v>137</v>
      </c>
      <c r="G306" s="185" t="s">
        <v>541</v>
      </c>
      <c r="H306" s="185" t="s">
        <v>541</v>
      </c>
      <c r="I306" s="1378" t="str">
        <f>I$182</f>
        <v>RHC /</v>
      </c>
      <c r="J306" s="1378" t="str">
        <f>J$182</f>
        <v>FQHC /</v>
      </c>
      <c r="K306" s="1209"/>
      <c r="L306" s="385"/>
    </row>
    <row r="307" spans="1:12" x14ac:dyDescent="0.25">
      <c r="A307" s="1183"/>
      <c r="B307" s="180"/>
      <c r="C307" s="385"/>
      <c r="D307" s="400" t="s">
        <v>138</v>
      </c>
      <c r="E307" s="400" t="s">
        <v>196</v>
      </c>
      <c r="F307" s="400" t="s">
        <v>140</v>
      </c>
      <c r="G307" s="185" t="s">
        <v>97</v>
      </c>
      <c r="H307" s="185" t="s">
        <v>98</v>
      </c>
      <c r="I307" s="1381" t="str">
        <f>I$183</f>
        <v>Other</v>
      </c>
      <c r="J307" s="1381" t="str">
        <f>J$183</f>
        <v>Other</v>
      </c>
      <c r="K307" s="1210" t="s">
        <v>418</v>
      </c>
      <c r="L307" s="385"/>
    </row>
    <row r="308" spans="1:12" x14ac:dyDescent="0.25">
      <c r="A308" s="1183"/>
      <c r="B308" s="180"/>
      <c r="C308" s="385"/>
      <c r="D308" s="185" t="s">
        <v>906</v>
      </c>
      <c r="E308" s="400" t="s">
        <v>455</v>
      </c>
      <c r="F308" s="185" t="s">
        <v>118</v>
      </c>
      <c r="G308" s="185"/>
      <c r="H308" s="185"/>
      <c r="I308" s="1380" t="str">
        <f>IF(ISBLANK(I$184), "", I$184)</f>
        <v/>
      </c>
      <c r="J308" s="1380" t="str">
        <f>IF(ISBLANK(J$184), "", J$184)</f>
        <v/>
      </c>
      <c r="K308" s="1210"/>
      <c r="L308" s="385"/>
    </row>
    <row r="309" spans="1:12" x14ac:dyDescent="0.25">
      <c r="A309" s="1183"/>
      <c r="B309" s="180"/>
      <c r="C309" s="385"/>
      <c r="D309" s="401" t="s">
        <v>392</v>
      </c>
      <c r="E309" s="185" t="s">
        <v>393</v>
      </c>
      <c r="F309" s="185">
        <v>11</v>
      </c>
      <c r="G309" s="185">
        <v>12</v>
      </c>
      <c r="H309" s="185">
        <v>13</v>
      </c>
      <c r="I309" s="1222" t="s">
        <v>397</v>
      </c>
      <c r="J309" s="1219" t="s">
        <v>708</v>
      </c>
      <c r="K309" s="1210" t="s">
        <v>709</v>
      </c>
      <c r="L309" s="385"/>
    </row>
    <row r="310" spans="1:12" x14ac:dyDescent="0.25">
      <c r="A310" s="1037"/>
      <c r="B310" s="589" t="s">
        <v>536</v>
      </c>
      <c r="C310" s="593"/>
      <c r="D310" s="645"/>
      <c r="E310" s="645"/>
      <c r="F310" s="645"/>
      <c r="G310" s="645"/>
      <c r="H310" s="645"/>
      <c r="I310" s="645"/>
      <c r="J310" s="645"/>
      <c r="K310" s="1196"/>
      <c r="L310" s="385"/>
    </row>
    <row r="311" spans="1:12" x14ac:dyDescent="0.25">
      <c r="A311" s="966">
        <v>105</v>
      </c>
      <c r="B311" s="87" t="s">
        <v>537</v>
      </c>
      <c r="C311" s="548"/>
      <c r="D311" s="183"/>
      <c r="E311" s="183"/>
      <c r="F311" s="183"/>
      <c r="G311" s="183"/>
      <c r="H311" s="183"/>
      <c r="I311" s="183"/>
      <c r="J311" s="183"/>
      <c r="K311" s="1213">
        <f>SUM(D141:K141)+SUM(D311:J311)</f>
        <v>0</v>
      </c>
      <c r="L311" s="385"/>
    </row>
    <row r="312" spans="1:12" x14ac:dyDescent="0.25">
      <c r="A312" s="966">
        <f t="shared" ref="A312:A323" si="15">A311+1</f>
        <v>106</v>
      </c>
      <c r="B312" s="87" t="s">
        <v>539</v>
      </c>
      <c r="C312" s="548"/>
      <c r="D312" s="183"/>
      <c r="E312" s="183"/>
      <c r="F312" s="183"/>
      <c r="G312" s="183"/>
      <c r="H312" s="183"/>
      <c r="I312" s="183"/>
      <c r="J312" s="183"/>
      <c r="K312" s="1213">
        <f t="shared" ref="K312:K323" si="16">SUM(D142:K142)+SUM(D312:J312)</f>
        <v>0</v>
      </c>
      <c r="L312" s="385"/>
    </row>
    <row r="313" spans="1:12" x14ac:dyDescent="0.25">
      <c r="A313" s="966">
        <f t="shared" si="15"/>
        <v>107</v>
      </c>
      <c r="B313" s="87" t="s">
        <v>538</v>
      </c>
      <c r="C313" s="548"/>
      <c r="D313" s="183"/>
      <c r="E313" s="183"/>
      <c r="F313" s="183"/>
      <c r="G313" s="183"/>
      <c r="H313" s="183"/>
      <c r="I313" s="183"/>
      <c r="J313" s="183"/>
      <c r="K313" s="1213">
        <f t="shared" si="16"/>
        <v>0</v>
      </c>
      <c r="L313" s="385"/>
    </row>
    <row r="314" spans="1:12" x14ac:dyDescent="0.25">
      <c r="A314" s="966">
        <f t="shared" si="15"/>
        <v>108</v>
      </c>
      <c r="B314" s="340" t="s">
        <v>759</v>
      </c>
      <c r="C314" s="547"/>
      <c r="D314" s="183"/>
      <c r="E314" s="183"/>
      <c r="F314" s="183"/>
      <c r="G314" s="183"/>
      <c r="H314" s="183"/>
      <c r="I314" s="183"/>
      <c r="J314" s="183"/>
      <c r="K314" s="1213">
        <f t="shared" si="16"/>
        <v>0</v>
      </c>
      <c r="L314" s="385"/>
    </row>
    <row r="315" spans="1:12" x14ac:dyDescent="0.25">
      <c r="A315" s="966">
        <f t="shared" si="15"/>
        <v>109</v>
      </c>
      <c r="B315" s="340" t="s">
        <v>760</v>
      </c>
      <c r="C315" s="547"/>
      <c r="D315" s="183"/>
      <c r="E315" s="183"/>
      <c r="F315" s="183"/>
      <c r="G315" s="183"/>
      <c r="H315" s="183"/>
      <c r="I315" s="183"/>
      <c r="J315" s="183"/>
      <c r="K315" s="1213">
        <f t="shared" si="16"/>
        <v>0</v>
      </c>
      <c r="L315" s="385"/>
    </row>
    <row r="316" spans="1:12" x14ac:dyDescent="0.25">
      <c r="A316" s="966">
        <f t="shared" si="15"/>
        <v>110</v>
      </c>
      <c r="B316" s="340" t="s">
        <v>761</v>
      </c>
      <c r="C316" s="547"/>
      <c r="D316" s="183"/>
      <c r="E316" s="183"/>
      <c r="F316" s="183"/>
      <c r="G316" s="183"/>
      <c r="H316" s="183"/>
      <c r="I316" s="183"/>
      <c r="J316" s="183"/>
      <c r="K316" s="1213">
        <f t="shared" si="16"/>
        <v>0</v>
      </c>
      <c r="L316" s="385"/>
    </row>
    <row r="317" spans="1:12" x14ac:dyDescent="0.25">
      <c r="A317" s="966">
        <f t="shared" si="15"/>
        <v>111</v>
      </c>
      <c r="B317" s="340" t="s">
        <v>762</v>
      </c>
      <c r="C317" s="547"/>
      <c r="D317" s="183"/>
      <c r="E317" s="183"/>
      <c r="F317" s="183"/>
      <c r="G317" s="183"/>
      <c r="H317" s="183"/>
      <c r="I317" s="183"/>
      <c r="J317" s="183"/>
      <c r="K317" s="1213">
        <f t="shared" si="16"/>
        <v>0</v>
      </c>
      <c r="L317" s="385"/>
    </row>
    <row r="318" spans="1:12" x14ac:dyDescent="0.25">
      <c r="A318" s="966">
        <f t="shared" si="15"/>
        <v>112</v>
      </c>
      <c r="B318" s="87" t="s">
        <v>824</v>
      </c>
      <c r="C318" s="551" t="str">
        <f>'5'!C$186</f>
        <v>(Specify here)</v>
      </c>
      <c r="D318" s="183"/>
      <c r="E318" s="183"/>
      <c r="F318" s="183"/>
      <c r="G318" s="183"/>
      <c r="H318" s="183"/>
      <c r="I318" s="183"/>
      <c r="J318" s="183"/>
      <c r="K318" s="1213">
        <f t="shared" si="16"/>
        <v>0</v>
      </c>
      <c r="L318" s="385"/>
    </row>
    <row r="319" spans="1:12" x14ac:dyDescent="0.25">
      <c r="A319" s="966">
        <f t="shared" si="15"/>
        <v>113</v>
      </c>
      <c r="B319" s="87" t="s">
        <v>540</v>
      </c>
      <c r="C319" s="548"/>
      <c r="D319" s="183"/>
      <c r="E319" s="183"/>
      <c r="F319" s="183"/>
      <c r="G319" s="183"/>
      <c r="H319" s="183"/>
      <c r="I319" s="183"/>
      <c r="J319" s="183"/>
      <c r="K319" s="1213">
        <f t="shared" si="16"/>
        <v>0</v>
      </c>
      <c r="L319" s="385"/>
    </row>
    <row r="320" spans="1:12" x14ac:dyDescent="0.25">
      <c r="A320" s="966">
        <f t="shared" si="15"/>
        <v>114</v>
      </c>
      <c r="B320" s="87" t="s">
        <v>629</v>
      </c>
      <c r="C320" s="548"/>
      <c r="D320" s="183"/>
      <c r="E320" s="183"/>
      <c r="F320" s="183"/>
      <c r="G320" s="183"/>
      <c r="H320" s="183"/>
      <c r="I320" s="183"/>
      <c r="J320" s="183"/>
      <c r="K320" s="1213">
        <f t="shared" si="16"/>
        <v>0</v>
      </c>
      <c r="L320" s="385"/>
    </row>
    <row r="321" spans="1:12" x14ac:dyDescent="0.25">
      <c r="A321" s="966">
        <f t="shared" si="15"/>
        <v>115</v>
      </c>
      <c r="B321" s="340" t="s">
        <v>630</v>
      </c>
      <c r="C321" s="547"/>
      <c r="D321" s="183"/>
      <c r="E321" s="183"/>
      <c r="F321" s="183"/>
      <c r="G321" s="183"/>
      <c r="H321" s="183"/>
      <c r="I321" s="183"/>
      <c r="J321" s="183"/>
      <c r="K321" s="1213">
        <f t="shared" si="16"/>
        <v>0</v>
      </c>
      <c r="L321" s="385"/>
    </row>
    <row r="322" spans="1:12" x14ac:dyDescent="0.25">
      <c r="A322" s="966">
        <f t="shared" si="15"/>
        <v>116</v>
      </c>
      <c r="B322" s="87" t="s">
        <v>541</v>
      </c>
      <c r="C322" s="548"/>
      <c r="D322" s="183"/>
      <c r="E322" s="183"/>
      <c r="F322" s="183"/>
      <c r="G322" s="183"/>
      <c r="H322" s="183"/>
      <c r="I322" s="183"/>
      <c r="J322" s="183"/>
      <c r="K322" s="1213">
        <f t="shared" si="16"/>
        <v>0</v>
      </c>
      <c r="L322" s="385"/>
    </row>
    <row r="323" spans="1:12" x14ac:dyDescent="0.25">
      <c r="A323" s="966">
        <f t="shared" si="15"/>
        <v>117</v>
      </c>
      <c r="B323" s="87" t="s">
        <v>827</v>
      </c>
      <c r="C323" s="551" t="str">
        <f>'5'!C$191</f>
        <v>(Specify here)</v>
      </c>
      <c r="D323" s="183"/>
      <c r="E323" s="183"/>
      <c r="F323" s="183"/>
      <c r="G323" s="183"/>
      <c r="H323" s="183"/>
      <c r="I323" s="183"/>
      <c r="J323" s="183"/>
      <c r="K323" s="1213">
        <f t="shared" si="16"/>
        <v>0</v>
      </c>
      <c r="L323" s="385"/>
    </row>
    <row r="324" spans="1:12" x14ac:dyDescent="0.25">
      <c r="A324" s="1055"/>
      <c r="B324" s="586" t="s">
        <v>805</v>
      </c>
      <c r="C324" s="587"/>
      <c r="D324" s="1196">
        <f t="shared" ref="D324:J324" si="17">SUM(D311:D323)+D292</f>
        <v>0</v>
      </c>
      <c r="E324" s="1196">
        <f t="shared" si="17"/>
        <v>0</v>
      </c>
      <c r="F324" s="1196">
        <f t="shared" si="17"/>
        <v>0</v>
      </c>
      <c r="G324" s="1196">
        <f t="shared" si="17"/>
        <v>0</v>
      </c>
      <c r="H324" s="1196">
        <f t="shared" si="17"/>
        <v>0</v>
      </c>
      <c r="I324" s="1196">
        <f t="shared" si="17"/>
        <v>0</v>
      </c>
      <c r="J324" s="1196">
        <f t="shared" si="17"/>
        <v>0</v>
      </c>
      <c r="K324" s="1196">
        <f>SUM(K311:K323)+K292</f>
        <v>0</v>
      </c>
      <c r="L324" s="385"/>
    </row>
    <row r="325" spans="1:12" x14ac:dyDescent="0.25">
      <c r="A325" s="1021"/>
      <c r="B325" s="586" t="s">
        <v>911</v>
      </c>
      <c r="C325" s="587"/>
      <c r="D325" s="645"/>
      <c r="E325" s="645"/>
      <c r="F325" s="645"/>
      <c r="G325" s="645"/>
      <c r="H325" s="645"/>
      <c r="I325" s="645"/>
      <c r="J325" s="645"/>
      <c r="K325" s="1196"/>
      <c r="L325" s="385"/>
    </row>
    <row r="326" spans="1:12" x14ac:dyDescent="0.25">
      <c r="A326" s="966">
        <v>190</v>
      </c>
      <c r="B326" s="87" t="s">
        <v>542</v>
      </c>
      <c r="C326" s="548"/>
      <c r="D326" s="183"/>
      <c r="E326" s="183"/>
      <c r="F326" s="183"/>
      <c r="G326" s="183"/>
      <c r="H326" s="183"/>
      <c r="I326" s="183"/>
      <c r="J326" s="183"/>
      <c r="K326" s="1213">
        <f>SUM(D156:K156)+SUM(D326:J326)</f>
        <v>0</v>
      </c>
      <c r="L326" s="385"/>
    </row>
    <row r="327" spans="1:12" x14ac:dyDescent="0.25">
      <c r="A327" s="966">
        <v>191</v>
      </c>
      <c r="B327" s="338" t="s">
        <v>133</v>
      </c>
      <c r="C327" s="546"/>
      <c r="D327" s="183"/>
      <c r="E327" s="183"/>
      <c r="F327" s="183"/>
      <c r="G327" s="183"/>
      <c r="H327" s="183"/>
      <c r="I327" s="183"/>
      <c r="J327" s="183"/>
      <c r="K327" s="1213">
        <f t="shared" ref="K327:K335" si="18">SUM(D157:K157)+SUM(D327:J327)</f>
        <v>0</v>
      </c>
      <c r="L327" s="385"/>
    </row>
    <row r="328" spans="1:12" x14ac:dyDescent="0.25">
      <c r="A328" s="966">
        <v>192</v>
      </c>
      <c r="B328" s="338" t="s">
        <v>134</v>
      </c>
      <c r="C328" s="546"/>
      <c r="D328" s="183"/>
      <c r="E328" s="183"/>
      <c r="F328" s="183"/>
      <c r="G328" s="183"/>
      <c r="H328" s="183"/>
      <c r="I328" s="183"/>
      <c r="J328" s="183"/>
      <c r="K328" s="1213">
        <f t="shared" si="18"/>
        <v>0</v>
      </c>
      <c r="L328" s="385"/>
    </row>
    <row r="329" spans="1:12" x14ac:dyDescent="0.25">
      <c r="A329" s="966">
        <v>193</v>
      </c>
      <c r="B329" s="338" t="s">
        <v>135</v>
      </c>
      <c r="C329" s="546"/>
      <c r="D329" s="183"/>
      <c r="E329" s="183"/>
      <c r="F329" s="183"/>
      <c r="G329" s="183"/>
      <c r="H329" s="183"/>
      <c r="I329" s="183"/>
      <c r="J329" s="183"/>
      <c r="K329" s="1213">
        <f t="shared" si="18"/>
        <v>0</v>
      </c>
      <c r="L329" s="385"/>
    </row>
    <row r="330" spans="1:12" x14ac:dyDescent="0.25">
      <c r="A330" s="966">
        <v>194</v>
      </c>
      <c r="B330" s="87" t="s">
        <v>820</v>
      </c>
      <c r="C330" s="546"/>
      <c r="D330" s="183"/>
      <c r="E330" s="183"/>
      <c r="F330" s="183"/>
      <c r="G330" s="183"/>
      <c r="H330" s="183"/>
      <c r="I330" s="183"/>
      <c r="J330" s="183"/>
      <c r="K330" s="1213">
        <f t="shared" si="18"/>
        <v>0</v>
      </c>
      <c r="L330" s="385"/>
    </row>
    <row r="331" spans="1:12" x14ac:dyDescent="0.25">
      <c r="A331" s="966"/>
      <c r="B331" s="339" t="s">
        <v>772</v>
      </c>
      <c r="C331" s="551" t="str">
        <f>'5'!C$199</f>
        <v>(Specify here)</v>
      </c>
      <c r="D331" s="183"/>
      <c r="E331" s="183"/>
      <c r="F331" s="183"/>
      <c r="G331" s="183"/>
      <c r="H331" s="183"/>
      <c r="I331" s="183"/>
      <c r="J331" s="183"/>
      <c r="K331" s="1213">
        <f t="shared" si="18"/>
        <v>0</v>
      </c>
      <c r="L331" s="385"/>
    </row>
    <row r="332" spans="1:12" x14ac:dyDescent="0.25">
      <c r="A332" s="965"/>
      <c r="B332" s="339" t="s">
        <v>773</v>
      </c>
      <c r="C332" s="551" t="str">
        <f>'5'!C$200</f>
        <v>(Specify here)</v>
      </c>
      <c r="D332" s="183"/>
      <c r="E332" s="183"/>
      <c r="F332" s="183"/>
      <c r="G332" s="183"/>
      <c r="H332" s="183"/>
      <c r="I332" s="183"/>
      <c r="J332" s="183"/>
      <c r="K332" s="1213">
        <f t="shared" si="18"/>
        <v>0</v>
      </c>
      <c r="L332" s="385"/>
    </row>
    <row r="333" spans="1:12" x14ac:dyDescent="0.25">
      <c r="A333" s="965"/>
      <c r="B333" s="339" t="s">
        <v>774</v>
      </c>
      <c r="C333" s="551" t="str">
        <f>'5'!C$201</f>
        <v>(Specify here)</v>
      </c>
      <c r="D333" s="183"/>
      <c r="E333" s="183"/>
      <c r="F333" s="183"/>
      <c r="G333" s="183"/>
      <c r="H333" s="183"/>
      <c r="I333" s="183"/>
      <c r="J333" s="183"/>
      <c r="K333" s="1213">
        <f t="shared" si="18"/>
        <v>0</v>
      </c>
      <c r="L333" s="385"/>
    </row>
    <row r="334" spans="1:12" x14ac:dyDescent="0.25">
      <c r="A334" s="965"/>
      <c r="B334" s="339" t="s">
        <v>775</v>
      </c>
      <c r="C334" s="551" t="str">
        <f>'5'!C$202</f>
        <v>(Specify here)</v>
      </c>
      <c r="D334" s="183"/>
      <c r="E334" s="183"/>
      <c r="F334" s="183"/>
      <c r="G334" s="183"/>
      <c r="H334" s="183"/>
      <c r="I334" s="183"/>
      <c r="J334" s="183"/>
      <c r="K334" s="1213">
        <f t="shared" si="18"/>
        <v>0</v>
      </c>
      <c r="L334" s="385"/>
    </row>
    <row r="335" spans="1:12" x14ac:dyDescent="0.25">
      <c r="A335" s="965"/>
      <c r="B335" s="339" t="s">
        <v>776</v>
      </c>
      <c r="C335" s="551" t="str">
        <f>'5'!C$203</f>
        <v>(Specify here)</v>
      </c>
      <c r="D335" s="183"/>
      <c r="E335" s="183"/>
      <c r="F335" s="183"/>
      <c r="G335" s="183"/>
      <c r="H335" s="183"/>
      <c r="I335" s="183"/>
      <c r="J335" s="183"/>
      <c r="K335" s="1213">
        <f t="shared" si="18"/>
        <v>0</v>
      </c>
      <c r="L335" s="385"/>
    </row>
    <row r="336" spans="1:12" x14ac:dyDescent="0.25">
      <c r="A336" s="1055">
        <v>200</v>
      </c>
      <c r="B336" s="586" t="s">
        <v>806</v>
      </c>
      <c r="C336" s="587"/>
      <c r="D336" s="654">
        <f>SUM(D324:D335)</f>
        <v>0</v>
      </c>
      <c r="E336" s="654">
        <f t="shared" ref="E336:K336" si="19">SUM(E324:E335)</f>
        <v>0</v>
      </c>
      <c r="F336" s="654">
        <f t="shared" si="19"/>
        <v>0</v>
      </c>
      <c r="G336" s="654">
        <f t="shared" si="19"/>
        <v>0</v>
      </c>
      <c r="H336" s="654">
        <f t="shared" si="19"/>
        <v>0</v>
      </c>
      <c r="I336" s="654">
        <f t="shared" si="19"/>
        <v>0</v>
      </c>
      <c r="J336" s="654">
        <f t="shared" si="19"/>
        <v>0</v>
      </c>
      <c r="K336" s="1214">
        <f t="shared" si="19"/>
        <v>0</v>
      </c>
      <c r="L336" s="385"/>
    </row>
    <row r="337" spans="1:12" x14ac:dyDescent="0.25">
      <c r="A337" s="1201"/>
      <c r="B337" s="1202"/>
      <c r="C337" s="1203"/>
      <c r="D337" s="1204"/>
      <c r="E337" s="1204"/>
      <c r="F337" s="1204"/>
      <c r="G337" s="1204"/>
      <c r="H337" s="1204"/>
      <c r="I337" s="1204"/>
      <c r="J337" s="1204"/>
      <c r="K337" s="1205"/>
      <c r="L337" s="385"/>
    </row>
    <row r="338" spans="1:12" x14ac:dyDescent="0.25">
      <c r="A338" s="177" t="s">
        <v>419</v>
      </c>
      <c r="B338" s="385"/>
      <c r="C338" s="385"/>
      <c r="D338" s="387"/>
      <c r="E338" s="387"/>
      <c r="F338" s="387"/>
      <c r="G338" s="387"/>
      <c r="H338" s="387"/>
      <c r="I338" s="387"/>
      <c r="J338" s="387"/>
      <c r="K338" s="387"/>
      <c r="L338" s="176"/>
    </row>
    <row r="339" spans="1:12" x14ac:dyDescent="0.25">
      <c r="A339" s="177" t="s">
        <v>509</v>
      </c>
      <c r="B339" s="176"/>
      <c r="C339" s="176"/>
      <c r="D339" s="184"/>
      <c r="E339" s="184"/>
      <c r="F339" s="184"/>
      <c r="G339" s="184"/>
      <c r="H339" s="184"/>
      <c r="I339" s="184"/>
      <c r="J339" s="184"/>
      <c r="K339" s="184"/>
      <c r="L339" s="176"/>
    </row>
    <row r="340" spans="1:12" x14ac:dyDescent="0.25">
      <c r="A340" s="176"/>
      <c r="B340" s="176"/>
      <c r="C340" s="176"/>
      <c r="D340" s="184"/>
      <c r="E340" s="184"/>
      <c r="F340" s="184"/>
      <c r="G340" s="184"/>
      <c r="H340" s="184"/>
      <c r="I340" s="184"/>
      <c r="J340" s="184"/>
      <c r="K340" s="184"/>
      <c r="L340" s="176"/>
    </row>
    <row r="341" spans="1:12" x14ac:dyDescent="0.25">
      <c r="A341" s="176"/>
      <c r="B341" s="176"/>
      <c r="C341" s="176"/>
      <c r="D341" s="184"/>
      <c r="E341" s="184"/>
      <c r="F341" s="184"/>
      <c r="G341" s="184"/>
      <c r="H341" s="184"/>
      <c r="I341" s="184"/>
      <c r="J341" s="184"/>
      <c r="K341" s="184"/>
      <c r="L341" s="176"/>
    </row>
    <row r="342" spans="1:12" x14ac:dyDescent="0.25">
      <c r="A342" s="176"/>
      <c r="B342" s="176"/>
      <c r="C342" s="176"/>
      <c r="D342" s="184"/>
      <c r="E342" s="184"/>
      <c r="F342" s="184"/>
      <c r="G342" s="184"/>
      <c r="H342" s="184"/>
      <c r="I342" s="184"/>
      <c r="J342" s="184"/>
      <c r="K342" s="184"/>
      <c r="L342" s="176"/>
    </row>
    <row r="343" spans="1:12" x14ac:dyDescent="0.25">
      <c r="A343" s="176"/>
      <c r="B343" s="176"/>
      <c r="C343" s="176"/>
      <c r="D343" s="184"/>
      <c r="E343" s="184"/>
      <c r="F343" s="184"/>
      <c r="G343" s="184"/>
      <c r="H343" s="184"/>
      <c r="I343" s="184"/>
      <c r="J343" s="184"/>
      <c r="K343" s="184"/>
      <c r="L343" s="176"/>
    </row>
    <row r="344" spans="1:12" x14ac:dyDescent="0.25">
      <c r="A344" s="176"/>
      <c r="B344" s="176"/>
      <c r="C344" s="176"/>
      <c r="D344" s="184"/>
      <c r="E344" s="184"/>
      <c r="F344" s="184"/>
      <c r="G344" s="184"/>
      <c r="H344" s="184"/>
      <c r="I344" s="184"/>
      <c r="J344" s="184"/>
      <c r="K344" s="184"/>
      <c r="L344" s="176"/>
    </row>
    <row r="345" spans="1:12" x14ac:dyDescent="0.25">
      <c r="A345" s="176"/>
      <c r="B345" s="176"/>
      <c r="C345" s="176"/>
      <c r="D345" s="184"/>
      <c r="E345" s="184"/>
      <c r="F345" s="184"/>
      <c r="G345" s="184"/>
      <c r="H345" s="184"/>
      <c r="I345" s="184"/>
      <c r="J345" s="184"/>
      <c r="K345" s="184"/>
      <c r="L345" s="176"/>
    </row>
    <row r="346" spans="1:12" x14ac:dyDescent="0.25">
      <c r="A346" s="176"/>
      <c r="B346" s="176"/>
      <c r="C346" s="176"/>
      <c r="D346" s="184"/>
      <c r="E346" s="184"/>
      <c r="F346" s="184"/>
      <c r="G346" s="184"/>
      <c r="H346" s="184"/>
      <c r="I346" s="184"/>
      <c r="J346" s="184"/>
      <c r="K346" s="184"/>
      <c r="L346" s="176"/>
    </row>
    <row r="347" spans="1:12" x14ac:dyDescent="0.25">
      <c r="A347" s="176"/>
      <c r="B347" s="176"/>
      <c r="C347" s="176"/>
      <c r="D347" s="184"/>
      <c r="E347" s="184"/>
      <c r="F347" s="184"/>
      <c r="G347" s="184"/>
      <c r="H347" s="184"/>
      <c r="I347" s="184"/>
      <c r="J347" s="184"/>
      <c r="K347" s="184"/>
      <c r="L347" s="176"/>
    </row>
    <row r="348" spans="1:12" x14ac:dyDescent="0.25">
      <c r="A348" s="176"/>
      <c r="B348" s="176"/>
      <c r="C348" s="176"/>
      <c r="D348" s="184"/>
      <c r="E348" s="184"/>
      <c r="F348" s="184"/>
      <c r="G348" s="184"/>
      <c r="H348" s="184"/>
      <c r="I348" s="184"/>
      <c r="J348" s="184"/>
      <c r="K348" s="184"/>
      <c r="L348" s="176"/>
    </row>
    <row r="349" spans="1:12" x14ac:dyDescent="0.25">
      <c r="A349" s="176"/>
      <c r="B349" s="176"/>
      <c r="C349" s="176"/>
      <c r="D349" s="184"/>
      <c r="E349" s="184"/>
      <c r="F349" s="184"/>
      <c r="G349" s="184"/>
      <c r="H349" s="184"/>
      <c r="I349" s="184"/>
      <c r="J349" s="184"/>
      <c r="K349" s="184"/>
      <c r="L349" s="176"/>
    </row>
    <row r="350" spans="1:12" x14ac:dyDescent="0.25">
      <c r="A350" s="176"/>
      <c r="B350" s="176"/>
      <c r="C350" s="176"/>
      <c r="D350" s="184"/>
      <c r="E350" s="184"/>
      <c r="F350" s="184"/>
      <c r="G350" s="184"/>
      <c r="H350" s="184"/>
      <c r="I350" s="184"/>
      <c r="J350" s="184"/>
      <c r="K350" s="184"/>
      <c r="L350" s="176"/>
    </row>
    <row r="351" spans="1:12" x14ac:dyDescent="0.25">
      <c r="A351" s="176"/>
      <c r="B351" s="176"/>
      <c r="C351" s="176"/>
      <c r="D351" s="184"/>
      <c r="E351" s="184"/>
      <c r="F351" s="184"/>
      <c r="G351" s="184"/>
      <c r="H351" s="184"/>
      <c r="I351" s="184"/>
      <c r="J351" s="184"/>
      <c r="K351" s="184"/>
      <c r="L351" s="176"/>
    </row>
    <row r="352" spans="1:12" x14ac:dyDescent="0.25">
      <c r="A352" s="176"/>
      <c r="B352" s="176"/>
      <c r="C352" s="176"/>
      <c r="D352" s="184"/>
      <c r="E352" s="184"/>
      <c r="F352" s="184"/>
      <c r="G352" s="184"/>
      <c r="H352" s="184"/>
      <c r="I352" s="184"/>
      <c r="J352" s="184"/>
      <c r="K352" s="184"/>
      <c r="L352" s="176"/>
    </row>
    <row r="353" spans="1:12" x14ac:dyDescent="0.25">
      <c r="A353" s="176"/>
      <c r="B353" s="176"/>
      <c r="C353" s="176"/>
      <c r="D353" s="184"/>
      <c r="E353" s="184"/>
      <c r="F353" s="184"/>
      <c r="G353" s="184"/>
      <c r="H353" s="184"/>
      <c r="I353" s="184"/>
      <c r="J353" s="184"/>
      <c r="K353" s="184"/>
      <c r="L353" s="176"/>
    </row>
    <row r="354" spans="1:12" x14ac:dyDescent="0.25">
      <c r="A354" s="176"/>
      <c r="B354" s="176"/>
      <c r="C354" s="176"/>
      <c r="D354" s="184"/>
      <c r="E354" s="184"/>
      <c r="F354" s="184"/>
      <c r="G354" s="184"/>
      <c r="H354" s="184"/>
      <c r="I354" s="184"/>
      <c r="J354" s="184"/>
      <c r="K354" s="184"/>
      <c r="L354" s="176"/>
    </row>
    <row r="355" spans="1:12" x14ac:dyDescent="0.25">
      <c r="A355" s="176"/>
      <c r="B355" s="176"/>
      <c r="C355" s="176"/>
      <c r="D355" s="184"/>
      <c r="E355" s="184"/>
      <c r="F355" s="184"/>
      <c r="G355" s="184"/>
      <c r="H355" s="184"/>
      <c r="I355" s="184"/>
      <c r="J355" s="184"/>
      <c r="K355" s="184"/>
      <c r="L355" s="176"/>
    </row>
    <row r="356" spans="1:12" x14ac:dyDescent="0.25">
      <c r="A356" s="176"/>
      <c r="B356" s="176"/>
      <c r="C356" s="176"/>
      <c r="D356" s="184"/>
      <c r="E356" s="184"/>
      <c r="F356" s="184"/>
      <c r="G356" s="184"/>
      <c r="H356" s="184"/>
      <c r="I356" s="184"/>
      <c r="J356" s="184"/>
      <c r="K356" s="184"/>
      <c r="L356" s="176"/>
    </row>
    <row r="357" spans="1:12" x14ac:dyDescent="0.25">
      <c r="A357" s="176"/>
      <c r="B357" s="176"/>
      <c r="C357" s="176"/>
      <c r="D357" s="184"/>
      <c r="E357" s="184"/>
      <c r="F357" s="184"/>
      <c r="G357" s="184"/>
      <c r="H357" s="184"/>
      <c r="I357" s="184"/>
      <c r="J357" s="184"/>
      <c r="K357" s="184"/>
      <c r="L357" s="176"/>
    </row>
    <row r="358" spans="1:12" x14ac:dyDescent="0.25">
      <c r="A358" s="176"/>
      <c r="B358" s="176"/>
      <c r="C358" s="176"/>
      <c r="D358" s="184"/>
      <c r="E358" s="184"/>
      <c r="F358" s="184"/>
      <c r="G358" s="184"/>
      <c r="H358" s="184"/>
      <c r="I358" s="184"/>
      <c r="J358" s="184"/>
      <c r="K358" s="184"/>
      <c r="L358" s="176"/>
    </row>
    <row r="359" spans="1:12" x14ac:dyDescent="0.25">
      <c r="A359" s="176"/>
      <c r="B359" s="176"/>
      <c r="C359" s="176"/>
      <c r="D359" s="184"/>
      <c r="E359" s="184"/>
      <c r="F359" s="184"/>
      <c r="G359" s="184"/>
      <c r="H359" s="184"/>
      <c r="I359" s="184"/>
      <c r="J359" s="184"/>
      <c r="K359" s="184"/>
      <c r="L359" s="176"/>
    </row>
    <row r="360" spans="1:12" x14ac:dyDescent="0.25">
      <c r="A360" s="176"/>
      <c r="B360" s="176"/>
      <c r="C360" s="176"/>
      <c r="D360" s="184"/>
      <c r="E360" s="184"/>
      <c r="F360" s="184"/>
      <c r="G360" s="184"/>
      <c r="H360" s="184"/>
      <c r="I360" s="184"/>
      <c r="J360" s="184"/>
      <c r="K360" s="184"/>
      <c r="L360" s="176"/>
    </row>
    <row r="361" spans="1:12" x14ac:dyDescent="0.25">
      <c r="A361" s="176"/>
      <c r="B361" s="176"/>
      <c r="C361" s="176"/>
      <c r="D361" s="184"/>
      <c r="E361" s="184"/>
      <c r="F361" s="184"/>
      <c r="G361" s="184"/>
      <c r="H361" s="184"/>
      <c r="I361" s="184"/>
      <c r="J361" s="184"/>
      <c r="K361" s="184"/>
      <c r="L361" s="176"/>
    </row>
    <row r="362" spans="1:12" x14ac:dyDescent="0.25">
      <c r="A362" s="176"/>
      <c r="B362" s="176"/>
      <c r="C362" s="176"/>
      <c r="D362" s="184"/>
      <c r="E362" s="184"/>
      <c r="F362" s="184"/>
      <c r="G362" s="184"/>
      <c r="H362" s="184"/>
      <c r="I362" s="184"/>
      <c r="J362" s="184"/>
      <c r="K362" s="184"/>
      <c r="L362" s="176"/>
    </row>
    <row r="363" spans="1:12" x14ac:dyDescent="0.25">
      <c r="A363" s="176"/>
      <c r="B363" s="176"/>
      <c r="C363" s="176"/>
      <c r="D363" s="184"/>
      <c r="E363" s="184"/>
      <c r="F363" s="184"/>
      <c r="G363" s="184"/>
      <c r="H363" s="184"/>
      <c r="I363" s="184"/>
      <c r="J363" s="184"/>
      <c r="K363" s="184"/>
      <c r="L363" s="176"/>
    </row>
    <row r="364" spans="1:12" x14ac:dyDescent="0.25">
      <c r="A364" s="176"/>
      <c r="B364" s="176"/>
      <c r="C364" s="176"/>
      <c r="D364" s="184"/>
      <c r="E364" s="184"/>
      <c r="F364" s="184"/>
      <c r="G364" s="184"/>
      <c r="H364" s="184"/>
      <c r="I364" s="184"/>
      <c r="J364" s="184"/>
      <c r="K364" s="184"/>
      <c r="L364" s="176"/>
    </row>
    <row r="365" spans="1:12" x14ac:dyDescent="0.25">
      <c r="A365" s="176"/>
      <c r="B365" s="176"/>
      <c r="C365" s="176"/>
      <c r="D365" s="184"/>
      <c r="E365" s="184"/>
      <c r="F365" s="184"/>
      <c r="G365" s="184"/>
      <c r="H365" s="184"/>
      <c r="I365" s="184"/>
      <c r="J365" s="184"/>
      <c r="K365" s="184"/>
      <c r="L365" s="176"/>
    </row>
    <row r="366" spans="1:12" x14ac:dyDescent="0.25">
      <c r="A366" s="176"/>
      <c r="B366" s="176"/>
      <c r="C366" s="176"/>
      <c r="D366" s="184"/>
      <c r="E366" s="184"/>
      <c r="F366" s="184"/>
      <c r="G366" s="184"/>
      <c r="H366" s="184"/>
      <c r="I366" s="184"/>
      <c r="J366" s="184"/>
      <c r="K366" s="184"/>
      <c r="L366" s="176"/>
    </row>
    <row r="367" spans="1:12" x14ac:dyDescent="0.25">
      <c r="A367" s="176"/>
      <c r="B367" s="176"/>
      <c r="C367" s="176"/>
      <c r="D367" s="184"/>
      <c r="E367" s="184"/>
      <c r="F367" s="184"/>
      <c r="G367" s="184"/>
      <c r="H367" s="184"/>
      <c r="I367" s="184"/>
      <c r="J367" s="184"/>
      <c r="K367" s="184"/>
      <c r="L367" s="176"/>
    </row>
    <row r="368" spans="1:12" x14ac:dyDescent="0.25">
      <c r="A368" s="176"/>
      <c r="B368" s="176"/>
      <c r="C368" s="176"/>
      <c r="D368" s="184"/>
      <c r="E368" s="184"/>
      <c r="F368" s="184"/>
      <c r="G368" s="184"/>
      <c r="H368" s="184"/>
      <c r="I368" s="184"/>
      <c r="J368" s="184"/>
      <c r="K368" s="184"/>
      <c r="L368" s="176"/>
    </row>
    <row r="369" spans="1:12" x14ac:dyDescent="0.25">
      <c r="A369" s="176"/>
      <c r="B369" s="176"/>
      <c r="C369" s="176"/>
      <c r="D369" s="184"/>
      <c r="E369" s="184"/>
      <c r="F369" s="184"/>
      <c r="G369" s="184"/>
      <c r="H369" s="184"/>
      <c r="I369" s="184"/>
      <c r="J369" s="184"/>
      <c r="K369" s="184"/>
      <c r="L369" s="176"/>
    </row>
    <row r="370" spans="1:12" x14ac:dyDescent="0.25">
      <c r="A370" s="176"/>
      <c r="B370" s="176"/>
      <c r="C370" s="176"/>
      <c r="D370" s="184"/>
      <c r="E370" s="184"/>
      <c r="F370" s="184"/>
      <c r="G370" s="184"/>
      <c r="H370" s="184"/>
      <c r="I370" s="184"/>
      <c r="J370" s="184"/>
      <c r="K370" s="184"/>
      <c r="L370" s="176"/>
    </row>
    <row r="371" spans="1:12" x14ac:dyDescent="0.25">
      <c r="A371" s="176"/>
      <c r="B371" s="176"/>
      <c r="C371" s="176"/>
      <c r="D371" s="184"/>
      <c r="E371" s="184"/>
      <c r="F371" s="184"/>
      <c r="G371" s="184"/>
      <c r="H371" s="184"/>
      <c r="I371" s="184"/>
      <c r="J371" s="184"/>
      <c r="K371" s="184"/>
      <c r="L371" s="176"/>
    </row>
    <row r="372" spans="1:12" x14ac:dyDescent="0.25">
      <c r="A372" s="176"/>
      <c r="B372" s="176"/>
      <c r="C372" s="176"/>
      <c r="D372" s="184"/>
      <c r="E372" s="184"/>
      <c r="F372" s="184"/>
      <c r="G372" s="184"/>
      <c r="H372" s="184"/>
      <c r="I372" s="184"/>
      <c r="J372" s="184"/>
      <c r="K372" s="184"/>
      <c r="L372" s="176"/>
    </row>
    <row r="373" spans="1:12" x14ac:dyDescent="0.25">
      <c r="A373" s="176"/>
      <c r="B373" s="176"/>
      <c r="C373" s="176"/>
      <c r="D373" s="184"/>
      <c r="E373" s="184"/>
      <c r="F373" s="184"/>
      <c r="G373" s="184"/>
      <c r="H373" s="184"/>
      <c r="I373" s="184"/>
      <c r="J373" s="184"/>
      <c r="K373" s="184"/>
      <c r="L373" s="176"/>
    </row>
    <row r="374" spans="1:12" x14ac:dyDescent="0.25">
      <c r="A374" s="176"/>
      <c r="B374" s="176"/>
      <c r="C374" s="176"/>
      <c r="D374" s="184"/>
      <c r="E374" s="184"/>
      <c r="F374" s="184"/>
      <c r="G374" s="184"/>
      <c r="H374" s="184"/>
      <c r="I374" s="184"/>
      <c r="J374" s="184"/>
      <c r="K374" s="184"/>
      <c r="L374" s="176"/>
    </row>
    <row r="375" spans="1:12" x14ac:dyDescent="0.25">
      <c r="A375" s="176"/>
      <c r="B375" s="176"/>
      <c r="C375" s="176"/>
      <c r="D375" s="184"/>
      <c r="E375" s="184"/>
      <c r="F375" s="184"/>
      <c r="G375" s="184"/>
      <c r="H375" s="184"/>
      <c r="I375" s="184"/>
      <c r="J375" s="184"/>
      <c r="K375" s="184"/>
      <c r="L375" s="176"/>
    </row>
    <row r="376" spans="1:12" x14ac:dyDescent="0.25">
      <c r="A376" s="176"/>
      <c r="B376" s="176"/>
      <c r="C376" s="176"/>
      <c r="D376" s="184"/>
      <c r="E376" s="184"/>
      <c r="F376" s="184"/>
      <c r="G376" s="184"/>
      <c r="H376" s="184"/>
      <c r="I376" s="184"/>
      <c r="J376" s="184"/>
      <c r="K376" s="184"/>
      <c r="L376" s="176"/>
    </row>
    <row r="377" spans="1:12" x14ac:dyDescent="0.25">
      <c r="A377" s="176"/>
      <c r="B377" s="176"/>
      <c r="C377" s="176"/>
      <c r="D377" s="184"/>
      <c r="E377" s="184"/>
      <c r="F377" s="184"/>
      <c r="G377" s="184"/>
      <c r="H377" s="184"/>
      <c r="I377" s="184"/>
      <c r="J377" s="184"/>
      <c r="K377" s="184"/>
      <c r="L377" s="176"/>
    </row>
    <row r="378" spans="1:12" x14ac:dyDescent="0.25">
      <c r="A378" s="176"/>
      <c r="B378" s="176"/>
      <c r="C378" s="176"/>
      <c r="D378" s="184"/>
      <c r="E378" s="184"/>
      <c r="F378" s="184"/>
      <c r="G378" s="184"/>
      <c r="H378" s="184"/>
      <c r="I378" s="184"/>
      <c r="J378" s="184"/>
      <c r="K378" s="184"/>
      <c r="L378" s="176"/>
    </row>
    <row r="379" spans="1:12" x14ac:dyDescent="0.25">
      <c r="A379" s="176"/>
      <c r="B379" s="176"/>
      <c r="C379" s="176"/>
      <c r="D379" s="184"/>
      <c r="E379" s="184"/>
      <c r="F379" s="184"/>
      <c r="G379" s="184"/>
      <c r="H379" s="184"/>
      <c r="I379" s="184"/>
      <c r="J379" s="184"/>
      <c r="K379" s="184"/>
      <c r="L379" s="176"/>
    </row>
    <row r="380" spans="1:12" x14ac:dyDescent="0.25">
      <c r="A380" s="176"/>
      <c r="B380" s="176"/>
      <c r="C380" s="176"/>
      <c r="D380" s="184"/>
      <c r="E380" s="184"/>
      <c r="F380" s="184"/>
      <c r="G380" s="184"/>
      <c r="H380" s="184"/>
      <c r="I380" s="184"/>
      <c r="J380" s="184"/>
      <c r="K380" s="184"/>
      <c r="L380" s="176"/>
    </row>
    <row r="381" spans="1:12" x14ac:dyDescent="0.25">
      <c r="A381" s="176"/>
      <c r="B381" s="176"/>
      <c r="C381" s="176"/>
      <c r="D381" s="184"/>
      <c r="E381" s="184"/>
      <c r="F381" s="184"/>
      <c r="G381" s="184"/>
      <c r="H381" s="184"/>
      <c r="I381" s="184"/>
      <c r="J381" s="184"/>
      <c r="K381" s="184"/>
      <c r="L381" s="176"/>
    </row>
    <row r="382" spans="1:12" x14ac:dyDescent="0.25">
      <c r="A382" s="176"/>
      <c r="B382" s="176"/>
      <c r="C382" s="176"/>
      <c r="D382" s="184"/>
      <c r="E382" s="184"/>
      <c r="F382" s="184"/>
      <c r="G382" s="184"/>
      <c r="H382" s="184"/>
      <c r="I382" s="184"/>
      <c r="J382" s="184"/>
      <c r="K382" s="184"/>
      <c r="L382" s="176"/>
    </row>
    <row r="383" spans="1:12" x14ac:dyDescent="0.25">
      <c r="A383" s="176"/>
      <c r="B383" s="176"/>
      <c r="C383" s="176"/>
      <c r="D383" s="184"/>
      <c r="E383" s="184"/>
      <c r="F383" s="184"/>
      <c r="G383" s="184"/>
      <c r="H383" s="184"/>
      <c r="I383" s="184"/>
      <c r="J383" s="184"/>
      <c r="K383" s="184"/>
      <c r="L383" s="176"/>
    </row>
    <row r="384" spans="1:12" x14ac:dyDescent="0.25">
      <c r="A384" s="176"/>
      <c r="B384" s="176"/>
      <c r="C384" s="176"/>
      <c r="D384" s="184"/>
      <c r="E384" s="184"/>
      <c r="F384" s="184"/>
      <c r="G384" s="184"/>
      <c r="H384" s="184"/>
      <c r="I384" s="184"/>
      <c r="J384" s="184"/>
      <c r="K384" s="184"/>
      <c r="L384" s="176"/>
    </row>
    <row r="385" spans="1:12" x14ac:dyDescent="0.25">
      <c r="A385" s="176"/>
      <c r="B385" s="176"/>
      <c r="C385" s="176"/>
      <c r="D385" s="184"/>
      <c r="E385" s="184"/>
      <c r="F385" s="184"/>
      <c r="G385" s="184"/>
      <c r="H385" s="184"/>
      <c r="I385" s="184"/>
      <c r="J385" s="184"/>
      <c r="K385" s="184"/>
      <c r="L385" s="176"/>
    </row>
    <row r="386" spans="1:12" x14ac:dyDescent="0.25">
      <c r="A386" s="176"/>
      <c r="B386" s="176"/>
      <c r="C386" s="176"/>
      <c r="D386" s="184"/>
      <c r="E386" s="184"/>
      <c r="F386" s="184"/>
      <c r="G386" s="184"/>
      <c r="H386" s="184"/>
      <c r="I386" s="184"/>
      <c r="J386" s="184"/>
      <c r="K386" s="184"/>
      <c r="L386" s="176"/>
    </row>
    <row r="387" spans="1:12" x14ac:dyDescent="0.25">
      <c r="A387" s="176"/>
      <c r="B387" s="176"/>
      <c r="C387" s="176"/>
      <c r="D387" s="184"/>
      <c r="E387" s="184"/>
      <c r="F387" s="184"/>
      <c r="G387" s="184"/>
      <c r="H387" s="184"/>
      <c r="I387" s="184"/>
      <c r="J387" s="184"/>
      <c r="K387" s="184"/>
      <c r="L387" s="176"/>
    </row>
    <row r="388" spans="1:12" x14ac:dyDescent="0.25">
      <c r="A388" s="176"/>
      <c r="B388" s="176"/>
      <c r="C388" s="176"/>
      <c r="D388" s="184"/>
      <c r="E388" s="184"/>
      <c r="F388" s="184"/>
      <c r="G388" s="184"/>
      <c r="H388" s="184"/>
      <c r="I388" s="184"/>
      <c r="J388" s="184"/>
      <c r="K388" s="184"/>
      <c r="L388" s="176"/>
    </row>
    <row r="389" spans="1:12" x14ac:dyDescent="0.25">
      <c r="A389" s="176"/>
      <c r="B389" s="176"/>
      <c r="C389" s="176"/>
      <c r="D389" s="184"/>
      <c r="E389" s="184"/>
      <c r="F389" s="184"/>
      <c r="G389" s="184"/>
      <c r="H389" s="184"/>
      <c r="I389" s="184"/>
      <c r="J389" s="184"/>
      <c r="K389" s="184"/>
      <c r="L389" s="176"/>
    </row>
    <row r="390" spans="1:12" x14ac:dyDescent="0.25">
      <c r="A390" s="176"/>
      <c r="B390" s="176"/>
      <c r="C390" s="176"/>
      <c r="D390" s="184"/>
      <c r="E390" s="184"/>
      <c r="F390" s="184"/>
      <c r="G390" s="184"/>
      <c r="H390" s="184"/>
      <c r="I390" s="184"/>
      <c r="J390" s="184"/>
      <c r="K390" s="184"/>
      <c r="L390" s="176"/>
    </row>
  </sheetData>
  <sheetProtection selectLockedCells="1"/>
  <mergeCells count="8">
    <mergeCell ref="J215:K215"/>
    <mergeCell ref="J265:K265"/>
    <mergeCell ref="J303:K303"/>
    <mergeCell ref="J6:K6"/>
    <mergeCell ref="J43:K43"/>
    <mergeCell ref="J94:K94"/>
    <mergeCell ref="J133:K133"/>
    <mergeCell ref="J179:K179"/>
  </mergeCells>
  <phoneticPr fontId="0" type="noConversion"/>
  <printOptions horizontalCentered="1"/>
  <pageMargins left="0.5" right="0.5" top="0.6" bottom="0.63" header="0.5" footer="0.38"/>
  <pageSetup scale="70" fitToHeight="0" orientation="landscape" horizontalDpi="300" verticalDpi="300" r:id="rId1"/>
  <headerFooter alignWithMargins="0">
    <oddFooter>&amp;C&amp;9Rev. 12/01/11</oddFooter>
  </headerFooter>
  <rowBreaks count="7" manualBreakCount="7">
    <brk id="36" max="16383" man="1"/>
    <brk id="86" max="16383" man="1"/>
    <brk id="125" max="16383" man="1"/>
    <brk id="172" max="16383" man="1"/>
    <brk id="208" max="16383" man="1"/>
    <brk id="258" max="16383" man="1"/>
    <brk id="29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368"/>
  <sheetViews>
    <sheetView showOutlineSymbols="0" topLeftCell="A336" zoomScale="80" zoomScaleNormal="80" workbookViewId="0">
      <selection activeCell="E15" sqref="E15"/>
    </sheetView>
  </sheetViews>
  <sheetFormatPr defaultColWidth="9.6328125" defaultRowHeight="15" x14ac:dyDescent="0.25"/>
  <cols>
    <col min="1" max="1" width="4.6328125" style="186" customWidth="1"/>
    <col min="2" max="2" width="28.453125" style="186" customWidth="1"/>
    <col min="3" max="3" width="16.90625" style="186" customWidth="1"/>
    <col min="4" max="4" width="10.6328125" style="186" customWidth="1"/>
    <col min="5" max="5" width="13.08984375" style="186" customWidth="1"/>
    <col min="6" max="6" width="13.36328125" style="186" customWidth="1"/>
    <col min="7" max="8" width="11.6328125" style="186" customWidth="1"/>
    <col min="9" max="10" width="10.6328125" style="186" customWidth="1"/>
    <col min="11" max="11" width="12.08984375" style="186" customWidth="1"/>
    <col min="12" max="13" width="10.6328125" style="186" customWidth="1"/>
    <col min="14" max="19" width="9.6328125" style="186" customWidth="1"/>
    <col min="20" max="20" width="15.54296875" style="186" customWidth="1"/>
    <col min="21" max="23" width="9.6328125" style="186" customWidth="1"/>
    <col min="24" max="25" width="11.08984375" style="186" bestFit="1" customWidth="1"/>
    <col min="26" max="26" width="10" style="186" bestFit="1" customWidth="1"/>
    <col min="27" max="27" width="10" style="186" customWidth="1"/>
    <col min="28" max="28" width="9.81640625" style="186" bestFit="1" customWidth="1"/>
    <col min="29" max="30" width="9.6328125" style="186" customWidth="1"/>
    <col min="31" max="16384" width="9.6328125" style="187"/>
  </cols>
  <sheetData>
    <row r="1" spans="1:28" ht="15.6" x14ac:dyDescent="0.3">
      <c r="A1" s="434" t="s">
        <v>121</v>
      </c>
      <c r="B1" s="670"/>
      <c r="C1" s="670"/>
      <c r="D1" s="670"/>
      <c r="E1" s="670"/>
      <c r="F1" s="670"/>
      <c r="G1" s="670"/>
      <c r="H1" s="670"/>
      <c r="I1" s="670"/>
      <c r="J1" s="671"/>
      <c r="K1" s="670"/>
      <c r="L1" s="668" t="s">
        <v>119</v>
      </c>
    </row>
    <row r="2" spans="1:28" ht="15.6" x14ac:dyDescent="0.3">
      <c r="A2" s="434" t="s">
        <v>93</v>
      </c>
      <c r="B2" s="670"/>
      <c r="C2" s="670"/>
      <c r="D2" s="670"/>
      <c r="E2" s="670"/>
      <c r="F2" s="670"/>
      <c r="G2" s="670"/>
      <c r="H2" s="670"/>
      <c r="I2" s="670"/>
      <c r="J2" s="671"/>
      <c r="K2" s="670"/>
      <c r="L2" s="435" t="s">
        <v>120</v>
      </c>
    </row>
    <row r="3" spans="1:28" x14ac:dyDescent="0.25">
      <c r="A3" s="432"/>
      <c r="B3" s="432"/>
      <c r="C3" s="432"/>
      <c r="D3" s="432"/>
      <c r="E3" s="432"/>
      <c r="F3" s="432"/>
      <c r="G3" s="432"/>
      <c r="H3" s="432"/>
      <c r="I3" s="432"/>
      <c r="K3" s="432"/>
      <c r="L3" s="669" t="s">
        <v>91</v>
      </c>
    </row>
    <row r="4" spans="1:28" ht="15.6" x14ac:dyDescent="0.3">
      <c r="A4" s="434"/>
      <c r="B4" s="435"/>
      <c r="C4" s="435"/>
      <c r="D4" s="435"/>
      <c r="E4" s="435"/>
      <c r="F4" s="435"/>
      <c r="G4" s="435"/>
      <c r="H4" s="435"/>
      <c r="I4" s="435"/>
      <c r="J4" s="435"/>
      <c r="K4" s="435"/>
      <c r="L4" s="432"/>
    </row>
    <row r="5" spans="1:28" x14ac:dyDescent="0.25">
      <c r="A5" s="433" t="s">
        <v>363</v>
      </c>
      <c r="B5" s="432"/>
      <c r="C5" s="432"/>
      <c r="D5" s="432"/>
      <c r="E5" s="433" t="s">
        <v>451</v>
      </c>
      <c r="F5" s="432"/>
      <c r="G5" s="432"/>
      <c r="H5" s="432"/>
      <c r="I5" s="432"/>
      <c r="J5" s="433" t="s">
        <v>365</v>
      </c>
      <c r="K5" s="432"/>
      <c r="L5" s="432"/>
    </row>
    <row r="6" spans="1:28" x14ac:dyDescent="0.25">
      <c r="B6" s="432" t="str">
        <f>'1_1A'!$B$7</f>
        <v>Enter Hospital Name Here</v>
      </c>
      <c r="D6" s="432"/>
      <c r="F6" s="1474" t="str">
        <f>'1_1A'!$H$7</f>
        <v>Enter Provider Number Here</v>
      </c>
      <c r="G6" s="1474"/>
      <c r="H6" s="432"/>
      <c r="I6" s="432"/>
      <c r="K6" s="1475" t="str">
        <f>'1_1A'!$P$7</f>
        <v>Enter FYE Here</v>
      </c>
      <c r="L6" s="1475"/>
    </row>
    <row r="7" spans="1:28" x14ac:dyDescent="0.25">
      <c r="A7" s="432"/>
      <c r="B7" s="432"/>
      <c r="C7" s="432"/>
      <c r="D7" s="436" t="s">
        <v>367</v>
      </c>
      <c r="E7" s="436" t="s">
        <v>367</v>
      </c>
      <c r="F7" s="436" t="s">
        <v>367</v>
      </c>
      <c r="G7" s="436" t="s">
        <v>367</v>
      </c>
      <c r="H7" s="436" t="s">
        <v>367</v>
      </c>
      <c r="I7" s="436" t="s">
        <v>367</v>
      </c>
      <c r="J7" s="436" t="s">
        <v>367</v>
      </c>
      <c r="K7" s="436" t="s">
        <v>367</v>
      </c>
      <c r="L7" s="432"/>
    </row>
    <row r="8" spans="1:28" ht="15.6" x14ac:dyDescent="0.3">
      <c r="A8" s="437"/>
      <c r="B8" s="437"/>
      <c r="C8" s="438"/>
      <c r="D8" s="439" t="s">
        <v>122</v>
      </c>
      <c r="E8" s="440" t="s">
        <v>96</v>
      </c>
      <c r="F8" s="441"/>
      <c r="G8" s="442" t="s">
        <v>123</v>
      </c>
      <c r="H8" s="443"/>
      <c r="I8" s="443"/>
      <c r="J8" s="443"/>
      <c r="K8" s="443"/>
      <c r="L8" s="892"/>
      <c r="U8" s="187"/>
      <c r="V8" s="191"/>
      <c r="W8" s="191"/>
      <c r="X8" s="188"/>
      <c r="Y8" s="189"/>
      <c r="Z8" s="189"/>
      <c r="AA8" s="189"/>
      <c r="AB8" s="189"/>
    </row>
    <row r="9" spans="1:28" ht="15.6" x14ac:dyDescent="0.3">
      <c r="A9" s="445"/>
      <c r="B9" s="446" t="s">
        <v>95</v>
      </c>
      <c r="C9" s="435"/>
      <c r="D9" s="447" t="s">
        <v>124</v>
      </c>
      <c r="E9" s="448"/>
      <c r="F9" s="448"/>
      <c r="G9" s="449"/>
      <c r="H9" s="449"/>
      <c r="I9" s="450" t="s">
        <v>377</v>
      </c>
      <c r="J9" s="449" t="s">
        <v>136</v>
      </c>
      <c r="K9" s="449"/>
      <c r="L9" s="666"/>
      <c r="U9" s="187"/>
      <c r="V9" s="188"/>
      <c r="W9" s="188"/>
      <c r="X9" s="191"/>
    </row>
    <row r="10" spans="1:28" x14ac:dyDescent="0.25">
      <c r="A10" s="445"/>
      <c r="B10" s="445"/>
      <c r="C10" s="432"/>
      <c r="D10" s="447" t="s">
        <v>125</v>
      </c>
      <c r="E10" s="448"/>
      <c r="F10" s="448"/>
      <c r="G10" s="449"/>
      <c r="H10" s="450"/>
      <c r="I10" s="450" t="s">
        <v>781</v>
      </c>
      <c r="J10" s="449" t="s">
        <v>686</v>
      </c>
      <c r="K10" s="449" t="s">
        <v>105</v>
      </c>
      <c r="L10" s="476" t="s">
        <v>686</v>
      </c>
      <c r="U10" s="190"/>
      <c r="V10" s="190"/>
      <c r="W10" s="190"/>
      <c r="X10" s="190"/>
      <c r="Y10" s="190"/>
      <c r="Z10" s="190"/>
      <c r="AA10" s="190"/>
      <c r="AB10" s="190"/>
    </row>
    <row r="11" spans="1:28" x14ac:dyDescent="0.25">
      <c r="A11" s="445"/>
      <c r="B11" s="445"/>
      <c r="C11" s="432"/>
      <c r="D11" s="447" t="s">
        <v>126</v>
      </c>
      <c r="E11" s="450" t="s">
        <v>97</v>
      </c>
      <c r="F11" s="450" t="s">
        <v>98</v>
      </c>
      <c r="G11" s="449" t="s">
        <v>723</v>
      </c>
      <c r="H11" s="450" t="s">
        <v>99</v>
      </c>
      <c r="I11" s="450" t="s">
        <v>780</v>
      </c>
      <c r="J11" s="449" t="s">
        <v>100</v>
      </c>
      <c r="K11" s="449" t="s">
        <v>116</v>
      </c>
      <c r="L11" s="476" t="s">
        <v>117</v>
      </c>
      <c r="U11" s="187"/>
      <c r="V11" s="187"/>
      <c r="W11" s="187"/>
      <c r="X11" s="190"/>
      <c r="Y11" s="190"/>
      <c r="Z11" s="190"/>
      <c r="AA11" s="190"/>
      <c r="AB11" s="190"/>
    </row>
    <row r="12" spans="1:28" x14ac:dyDescent="0.25">
      <c r="A12" s="445"/>
      <c r="B12" s="445"/>
      <c r="C12" s="432"/>
      <c r="D12" s="445"/>
      <c r="E12" s="451" t="s">
        <v>128</v>
      </c>
      <c r="F12" s="450"/>
      <c r="G12" s="450"/>
      <c r="H12" s="452"/>
      <c r="I12" s="452" t="s">
        <v>872</v>
      </c>
      <c r="J12" s="452"/>
      <c r="K12" s="450"/>
      <c r="L12" s="453"/>
      <c r="V12" s="187"/>
      <c r="X12" s="190"/>
      <c r="Y12" s="190"/>
    </row>
    <row r="13" spans="1:28" x14ac:dyDescent="0.25">
      <c r="A13" s="445"/>
      <c r="B13" s="445"/>
      <c r="C13" s="432"/>
      <c r="D13" s="447"/>
      <c r="E13" s="450" t="s">
        <v>384</v>
      </c>
      <c r="F13" s="450" t="s">
        <v>385</v>
      </c>
      <c r="G13" s="450" t="s">
        <v>386</v>
      </c>
      <c r="H13" s="452" t="s">
        <v>387</v>
      </c>
      <c r="I13" s="452" t="s">
        <v>388</v>
      </c>
      <c r="J13" s="452" t="s">
        <v>389</v>
      </c>
      <c r="K13" s="450" t="s">
        <v>390</v>
      </c>
      <c r="L13" s="667" t="s">
        <v>391</v>
      </c>
      <c r="U13" s="190"/>
      <c r="V13" s="190"/>
      <c r="W13" s="190"/>
      <c r="X13" s="190"/>
      <c r="Y13" s="190"/>
      <c r="Z13" s="190"/>
      <c r="AA13" s="190"/>
      <c r="AB13" s="190"/>
    </row>
    <row r="14" spans="1:28" x14ac:dyDescent="0.25">
      <c r="A14" s="589"/>
      <c r="B14" s="589" t="s">
        <v>508</v>
      </c>
      <c r="C14" s="593"/>
      <c r="D14" s="660"/>
      <c r="E14" s="661" t="s">
        <v>367</v>
      </c>
      <c r="F14" s="662" t="s">
        <v>367</v>
      </c>
      <c r="G14" s="660"/>
      <c r="H14" s="660"/>
      <c r="I14" s="660"/>
      <c r="J14" s="660"/>
      <c r="K14" s="660"/>
      <c r="L14" s="663"/>
    </row>
    <row r="15" spans="1:28" x14ac:dyDescent="0.25">
      <c r="A15" s="45">
        <v>30</v>
      </c>
      <c r="B15" s="392" t="s">
        <v>744</v>
      </c>
      <c r="C15" s="558"/>
      <c r="D15" s="462">
        <f>'6C'!$G13</f>
        <v>0</v>
      </c>
      <c r="E15" s="456" t="e">
        <f>'6C'!D13</f>
        <v>#DIV/0!</v>
      </c>
      <c r="F15" s="456"/>
      <c r="G15" s="456"/>
      <c r="H15" s="456"/>
      <c r="I15" s="456"/>
      <c r="J15" s="456"/>
      <c r="K15" s="456"/>
      <c r="L15" s="477"/>
      <c r="P15" s="187"/>
      <c r="Q15" s="187"/>
      <c r="U15" s="192"/>
    </row>
    <row r="16" spans="1:28" x14ac:dyDescent="0.25">
      <c r="A16" s="45">
        <v>31</v>
      </c>
      <c r="B16" s="45" t="s">
        <v>405</v>
      </c>
      <c r="C16" s="553"/>
      <c r="D16" s="462">
        <f>'6C'!$G14</f>
        <v>0</v>
      </c>
      <c r="E16" s="456">
        <f>'6C'!D14</f>
        <v>0</v>
      </c>
      <c r="F16" s="456"/>
      <c r="G16" s="456"/>
      <c r="H16" s="456"/>
      <c r="I16" s="456"/>
      <c r="J16" s="456"/>
      <c r="K16" s="456"/>
      <c r="L16" s="477"/>
      <c r="P16" s="187"/>
      <c r="Q16" s="187"/>
    </row>
    <row r="17" spans="1:17" x14ac:dyDescent="0.25">
      <c r="A17" s="45"/>
      <c r="B17" s="45" t="s">
        <v>406</v>
      </c>
      <c r="C17" s="553"/>
      <c r="D17" s="462">
        <f>'6C'!$G15</f>
        <v>0</v>
      </c>
      <c r="E17" s="456">
        <f>'6C'!D15</f>
        <v>0</v>
      </c>
      <c r="F17" s="456"/>
      <c r="G17" s="456"/>
      <c r="H17" s="456"/>
      <c r="I17" s="456"/>
      <c r="J17" s="456"/>
      <c r="K17" s="456"/>
      <c r="L17" s="477"/>
      <c r="Q17" s="187"/>
    </row>
    <row r="18" spans="1:17" x14ac:dyDescent="0.25">
      <c r="A18" s="45"/>
      <c r="B18" s="45" t="s">
        <v>407</v>
      </c>
      <c r="C18" s="553"/>
      <c r="D18" s="462">
        <f>'6C'!$G16</f>
        <v>0</v>
      </c>
      <c r="E18" s="456">
        <f>'6C'!D16</f>
        <v>0</v>
      </c>
      <c r="F18" s="456"/>
      <c r="G18" s="456"/>
      <c r="H18" s="456"/>
      <c r="I18" s="456"/>
      <c r="J18" s="456"/>
      <c r="K18" s="456"/>
      <c r="L18" s="477"/>
      <c r="Q18" s="187"/>
    </row>
    <row r="19" spans="1:17" x14ac:dyDescent="0.25">
      <c r="A19" s="45">
        <v>32</v>
      </c>
      <c r="B19" s="45" t="s">
        <v>408</v>
      </c>
      <c r="C19" s="553"/>
      <c r="D19" s="462">
        <f>'6C'!$G17</f>
        <v>0</v>
      </c>
      <c r="E19" s="456">
        <f>'6C'!D17</f>
        <v>0</v>
      </c>
      <c r="F19" s="456"/>
      <c r="G19" s="456"/>
      <c r="H19" s="456"/>
      <c r="I19" s="456"/>
      <c r="J19" s="456"/>
      <c r="K19" s="456"/>
      <c r="L19" s="477"/>
      <c r="P19" s="187"/>
      <c r="Q19" s="187"/>
    </row>
    <row r="20" spans="1:17" x14ac:dyDescent="0.25">
      <c r="A20" s="45">
        <v>33</v>
      </c>
      <c r="B20" s="45" t="s">
        <v>409</v>
      </c>
      <c r="C20" s="553"/>
      <c r="D20" s="462">
        <f>'6C'!$G18</f>
        <v>0</v>
      </c>
      <c r="E20" s="456">
        <f>'6C'!D18</f>
        <v>0</v>
      </c>
      <c r="F20" s="456"/>
      <c r="G20" s="456"/>
      <c r="H20" s="456"/>
      <c r="I20" s="456"/>
      <c r="J20" s="456"/>
      <c r="K20" s="456"/>
      <c r="L20" s="477"/>
      <c r="P20" s="187"/>
      <c r="Q20" s="187"/>
    </row>
    <row r="21" spans="1:17" x14ac:dyDescent="0.25">
      <c r="A21" s="45">
        <v>34</v>
      </c>
      <c r="B21" s="45" t="s">
        <v>410</v>
      </c>
      <c r="C21" s="553"/>
      <c r="D21" s="462">
        <f>'6C'!$G19</f>
        <v>0</v>
      </c>
      <c r="E21" s="456">
        <f>'6C'!D19</f>
        <v>0</v>
      </c>
      <c r="F21" s="456"/>
      <c r="G21" s="456"/>
      <c r="H21" s="456"/>
      <c r="I21" s="456"/>
      <c r="J21" s="456"/>
      <c r="K21" s="456"/>
      <c r="L21" s="477"/>
      <c r="P21" s="187"/>
      <c r="Q21" s="187"/>
    </row>
    <row r="22" spans="1:17" x14ac:dyDescent="0.25">
      <c r="A22" s="45">
        <v>35</v>
      </c>
      <c r="B22" s="557" t="s">
        <v>822</v>
      </c>
      <c r="C22" s="705" t="str">
        <f>'5'!C$61</f>
        <v>(Specify here)</v>
      </c>
      <c r="D22" s="462">
        <f>'6C'!$G20</f>
        <v>0</v>
      </c>
      <c r="E22" s="456">
        <f>'6C'!D20</f>
        <v>0</v>
      </c>
      <c r="F22" s="456"/>
      <c r="G22" s="456"/>
      <c r="H22" s="456"/>
      <c r="I22" s="456"/>
      <c r="J22" s="456"/>
      <c r="K22" s="456"/>
      <c r="L22" s="477"/>
      <c r="P22" s="187"/>
      <c r="Q22" s="187"/>
    </row>
    <row r="23" spans="1:17" x14ac:dyDescent="0.25">
      <c r="A23" s="592"/>
      <c r="B23" s="589" t="s">
        <v>804</v>
      </c>
      <c r="C23" s="593"/>
      <c r="D23" s="664">
        <f>'6C'!$G21</f>
        <v>0</v>
      </c>
      <c r="E23" s="661" t="e">
        <f>SUM(E15:E22)</f>
        <v>#DIV/0!</v>
      </c>
      <c r="F23" s="661">
        <f t="shared" ref="F23:L23" si="0">SUM(F15:F22)</f>
        <v>0</v>
      </c>
      <c r="G23" s="661">
        <f t="shared" si="0"/>
        <v>0</v>
      </c>
      <c r="H23" s="661">
        <f t="shared" si="0"/>
        <v>0</v>
      </c>
      <c r="I23" s="661">
        <f t="shared" si="0"/>
        <v>0</v>
      </c>
      <c r="J23" s="661">
        <f t="shared" si="0"/>
        <v>0</v>
      </c>
      <c r="K23" s="661">
        <f t="shared" si="0"/>
        <v>0</v>
      </c>
      <c r="L23" s="665">
        <f t="shared" si="0"/>
        <v>0</v>
      </c>
      <c r="P23" s="190"/>
      <c r="Q23" s="187"/>
    </row>
    <row r="24" spans="1:17" x14ac:dyDescent="0.25">
      <c r="A24" s="594"/>
      <c r="B24" s="595" t="s">
        <v>748</v>
      </c>
      <c r="C24" s="596"/>
      <c r="D24" s="664"/>
      <c r="E24" s="661"/>
      <c r="F24" s="661"/>
      <c r="G24" s="661"/>
      <c r="H24" s="661"/>
      <c r="I24" s="661"/>
      <c r="J24" s="661"/>
      <c r="K24" s="661"/>
      <c r="L24" s="665"/>
      <c r="P24" s="190"/>
      <c r="Q24" s="187"/>
    </row>
    <row r="25" spans="1:17" x14ac:dyDescent="0.25">
      <c r="A25" s="78">
        <v>40</v>
      </c>
      <c r="B25" s="338" t="s">
        <v>882</v>
      </c>
      <c r="C25" s="546"/>
      <c r="D25" s="462">
        <f>'6C'!$G23</f>
        <v>0</v>
      </c>
      <c r="E25" s="456"/>
      <c r="F25" s="456"/>
      <c r="G25" s="456">
        <f>'6C'!$D23</f>
        <v>0</v>
      </c>
      <c r="H25" s="456"/>
      <c r="I25" s="456"/>
      <c r="J25" s="456"/>
      <c r="K25" s="456"/>
      <c r="L25" s="477"/>
      <c r="P25" s="190"/>
      <c r="Q25" s="187"/>
    </row>
    <row r="26" spans="1:17" x14ac:dyDescent="0.25">
      <c r="A26" s="78">
        <v>41</v>
      </c>
      <c r="B26" s="338" t="s">
        <v>883</v>
      </c>
      <c r="C26" s="546"/>
      <c r="D26" s="462">
        <f>'6C'!$G24</f>
        <v>0</v>
      </c>
      <c r="E26" s="456"/>
      <c r="F26" s="456"/>
      <c r="G26" s="456"/>
      <c r="H26" s="456">
        <f>'6C'!$D24</f>
        <v>0</v>
      </c>
      <c r="I26" s="456"/>
      <c r="J26" s="456"/>
      <c r="K26" s="456"/>
      <c r="L26" s="477"/>
      <c r="P26" s="187"/>
      <c r="Q26" s="187"/>
    </row>
    <row r="27" spans="1:17" x14ac:dyDescent="0.25">
      <c r="A27" s="87">
        <v>42</v>
      </c>
      <c r="B27" s="457" t="s">
        <v>884</v>
      </c>
      <c r="C27" s="705" t="str">
        <f>'5'!C$66</f>
        <v>(Specify here)</v>
      </c>
      <c r="D27" s="462">
        <f>'6C'!$G25</f>
        <v>0</v>
      </c>
      <c r="E27" s="456"/>
      <c r="F27" s="456"/>
      <c r="G27" s="456"/>
      <c r="H27" s="456"/>
      <c r="I27" s="456">
        <f>'6C'!$D25</f>
        <v>0</v>
      </c>
      <c r="J27" s="456"/>
      <c r="K27" s="456"/>
      <c r="L27" s="477"/>
      <c r="P27" s="190"/>
      <c r="Q27" s="187"/>
    </row>
    <row r="28" spans="1:17" x14ac:dyDescent="0.25">
      <c r="A28" s="78">
        <v>43</v>
      </c>
      <c r="B28" s="338" t="s">
        <v>416</v>
      </c>
      <c r="C28" s="550"/>
      <c r="D28" s="462">
        <f>'6C'!$G26</f>
        <v>0</v>
      </c>
      <c r="E28" s="456">
        <f>D28*'6C'!E26</f>
        <v>0</v>
      </c>
      <c r="F28" s="456"/>
      <c r="G28" s="456"/>
      <c r="H28" s="456"/>
      <c r="I28" s="456"/>
      <c r="J28" s="456"/>
      <c r="K28" s="456"/>
      <c r="L28" s="477"/>
      <c r="P28" s="187"/>
      <c r="Q28" s="187"/>
    </row>
    <row r="29" spans="1:17" x14ac:dyDescent="0.25">
      <c r="A29" s="87">
        <v>44</v>
      </c>
      <c r="B29" s="238" t="s">
        <v>885</v>
      </c>
      <c r="C29" s="545"/>
      <c r="D29" s="462">
        <f>'6C'!$G27</f>
        <v>0</v>
      </c>
      <c r="E29" s="456"/>
      <c r="F29" s="456"/>
      <c r="G29" s="456"/>
      <c r="H29" s="456"/>
      <c r="I29" s="456"/>
      <c r="J29" s="455">
        <f>'6C'!$D27</f>
        <v>0</v>
      </c>
      <c r="K29" s="456"/>
      <c r="L29" s="477"/>
      <c r="Q29" s="187"/>
    </row>
    <row r="30" spans="1:17" x14ac:dyDescent="0.25">
      <c r="A30" s="87"/>
      <c r="B30" s="17" t="s">
        <v>778</v>
      </c>
      <c r="C30" s="545"/>
      <c r="D30" s="462">
        <f>'6C'!$G28</f>
        <v>0</v>
      </c>
      <c r="E30" s="456"/>
      <c r="F30" s="456"/>
      <c r="G30" s="456"/>
      <c r="H30" s="456"/>
      <c r="I30" s="456"/>
      <c r="J30" s="456"/>
      <c r="K30" s="455">
        <f>'6C'!$D28</f>
        <v>0</v>
      </c>
      <c r="L30" s="477"/>
      <c r="Q30" s="187"/>
    </row>
    <row r="31" spans="1:17" x14ac:dyDescent="0.25">
      <c r="A31" s="78">
        <v>45</v>
      </c>
      <c r="B31" s="87" t="s">
        <v>886</v>
      </c>
      <c r="C31" s="547"/>
      <c r="D31" s="462">
        <f>'6C'!$G29</f>
        <v>0</v>
      </c>
      <c r="E31" s="456"/>
      <c r="F31" s="456"/>
      <c r="G31" s="456"/>
      <c r="H31" s="456"/>
      <c r="I31" s="456"/>
      <c r="J31" s="456"/>
      <c r="K31" s="456"/>
      <c r="L31" s="458">
        <f>'6C'!D29</f>
        <v>0</v>
      </c>
      <c r="Q31" s="187"/>
    </row>
    <row r="32" spans="1:17" x14ac:dyDescent="0.25">
      <c r="A32" s="87">
        <v>46</v>
      </c>
      <c r="B32" s="1191" t="s">
        <v>417</v>
      </c>
      <c r="C32" s="705" t="str">
        <f>'5'!C$71</f>
        <v>(Specify here)</v>
      </c>
      <c r="D32" s="462">
        <f>'6C'!$G30</f>
        <v>0</v>
      </c>
      <c r="E32" s="456"/>
      <c r="F32" s="456"/>
      <c r="G32" s="456"/>
      <c r="H32" s="456"/>
      <c r="I32" s="456"/>
      <c r="J32" s="456"/>
      <c r="K32" s="456"/>
      <c r="L32" s="893"/>
      <c r="P32" s="187"/>
      <c r="Q32" s="187"/>
    </row>
    <row r="33" spans="1:28" x14ac:dyDescent="0.25">
      <c r="A33" s="454" t="s">
        <v>419</v>
      </c>
      <c r="B33" s="454"/>
      <c r="C33" s="454"/>
      <c r="D33" s="454"/>
      <c r="E33" s="459"/>
      <c r="F33" s="459"/>
      <c r="G33" s="459"/>
      <c r="H33" s="459"/>
      <c r="I33" s="459"/>
      <c r="J33" s="459"/>
      <c r="K33" s="459"/>
      <c r="L33" s="432"/>
    </row>
    <row r="34" spans="1:28" x14ac:dyDescent="0.25">
      <c r="A34" s="433" t="s">
        <v>900</v>
      </c>
      <c r="B34" s="432"/>
      <c r="C34" s="432"/>
      <c r="D34" s="432"/>
      <c r="E34" s="460"/>
      <c r="F34" s="460"/>
      <c r="G34" s="460"/>
      <c r="H34" s="460"/>
      <c r="I34" s="460"/>
      <c r="J34" s="460"/>
      <c r="K34" s="460"/>
      <c r="L34" s="432"/>
    </row>
    <row r="35" spans="1:28" x14ac:dyDescent="0.25">
      <c r="A35" s="433" t="s">
        <v>907</v>
      </c>
      <c r="B35" s="432"/>
      <c r="C35" s="432"/>
      <c r="D35" s="432"/>
      <c r="E35" s="460"/>
      <c r="F35" s="460"/>
      <c r="G35" s="460"/>
      <c r="H35" s="460"/>
      <c r="I35" s="460"/>
      <c r="J35" s="460"/>
      <c r="K35" s="460"/>
      <c r="L35" s="432"/>
    </row>
    <row r="36" spans="1:28" x14ac:dyDescent="0.25">
      <c r="A36" s="433" t="s">
        <v>910</v>
      </c>
      <c r="B36" s="432"/>
      <c r="C36" s="432"/>
      <c r="D36" s="432"/>
      <c r="E36" s="460"/>
      <c r="F36" s="460"/>
      <c r="G36" s="460"/>
      <c r="H36" s="460"/>
      <c r="I36" s="460"/>
      <c r="J36" s="460"/>
      <c r="K36" s="460"/>
      <c r="L36" s="432"/>
    </row>
    <row r="37" spans="1:28" x14ac:dyDescent="0.25">
      <c r="A37" s="433" t="s">
        <v>909</v>
      </c>
      <c r="B37" s="432"/>
      <c r="C37" s="432"/>
      <c r="D37" s="432"/>
      <c r="E37" s="460"/>
      <c r="F37" s="460"/>
      <c r="G37" s="460"/>
      <c r="H37" s="460"/>
      <c r="I37" s="460"/>
      <c r="J37" s="460"/>
      <c r="K37" s="460"/>
      <c r="L37" s="432"/>
    </row>
    <row r="38" spans="1:28" x14ac:dyDescent="0.25">
      <c r="A38" s="433"/>
      <c r="B38" s="432"/>
      <c r="C38" s="432"/>
      <c r="D38" s="432"/>
      <c r="E38" s="460"/>
      <c r="F38" s="460"/>
      <c r="G38" s="460"/>
      <c r="H38" s="460"/>
      <c r="I38" s="460"/>
      <c r="J38" s="460"/>
      <c r="K38" s="460"/>
      <c r="L38" s="432"/>
    </row>
    <row r="39" spans="1:28" x14ac:dyDescent="0.25">
      <c r="A39" s="433"/>
      <c r="B39" s="432"/>
      <c r="C39" s="432"/>
      <c r="D39" s="432"/>
      <c r="E39" s="460"/>
      <c r="F39" s="460"/>
      <c r="G39" s="460"/>
      <c r="H39" s="460"/>
      <c r="I39" s="460"/>
      <c r="J39" s="460"/>
      <c r="K39" s="460"/>
      <c r="L39" s="432"/>
    </row>
    <row r="40" spans="1:28" x14ac:dyDescent="0.25">
      <c r="A40" s="433" t="s">
        <v>422</v>
      </c>
      <c r="B40" s="432"/>
      <c r="C40" s="432"/>
      <c r="D40" s="432"/>
      <c r="E40" s="460"/>
      <c r="F40" s="460"/>
      <c r="G40" s="460"/>
      <c r="H40" s="460"/>
      <c r="I40" s="460"/>
      <c r="J40" s="460"/>
      <c r="K40" s="460"/>
      <c r="L40" s="432"/>
    </row>
    <row r="41" spans="1:28" ht="15.6" x14ac:dyDescent="0.3">
      <c r="A41" s="434" t="s">
        <v>121</v>
      </c>
      <c r="B41" s="670"/>
      <c r="C41" s="670"/>
      <c r="D41" s="670"/>
      <c r="E41" s="670"/>
      <c r="F41" s="670"/>
      <c r="G41" s="670"/>
      <c r="H41" s="670"/>
      <c r="I41" s="670"/>
      <c r="J41" s="671"/>
      <c r="K41" s="670"/>
      <c r="L41" s="668" t="s">
        <v>119</v>
      </c>
    </row>
    <row r="42" spans="1:28" ht="15.6" x14ac:dyDescent="0.3">
      <c r="A42" s="434" t="s">
        <v>93</v>
      </c>
      <c r="B42" s="670"/>
      <c r="C42" s="670"/>
      <c r="D42" s="670"/>
      <c r="E42" s="670"/>
      <c r="F42" s="670"/>
      <c r="G42" s="670"/>
      <c r="H42" s="670"/>
      <c r="I42" s="670"/>
      <c r="J42" s="671"/>
      <c r="K42" s="670"/>
      <c r="L42" s="435" t="s">
        <v>130</v>
      </c>
    </row>
    <row r="43" spans="1:28" x14ac:dyDescent="0.25">
      <c r="A43" s="432"/>
      <c r="B43" s="432"/>
      <c r="C43" s="432"/>
      <c r="D43" s="432"/>
      <c r="E43" s="432"/>
      <c r="F43" s="432"/>
      <c r="G43" s="432"/>
      <c r="H43" s="432"/>
      <c r="I43" s="432"/>
      <c r="K43" s="432"/>
      <c r="L43" s="669" t="s">
        <v>91</v>
      </c>
    </row>
    <row r="44" spans="1:28" ht="15.6" x14ac:dyDescent="0.3">
      <c r="A44" s="434"/>
      <c r="B44" s="435"/>
      <c r="C44" s="435"/>
      <c r="D44" s="435"/>
      <c r="E44" s="435"/>
      <c r="F44" s="435"/>
      <c r="G44" s="435"/>
      <c r="H44" s="435"/>
      <c r="I44" s="435"/>
      <c r="J44" s="435"/>
      <c r="K44" s="435"/>
      <c r="L44" s="432"/>
    </row>
    <row r="45" spans="1:28" x14ac:dyDescent="0.25">
      <c r="A45" s="433" t="s">
        <v>363</v>
      </c>
      <c r="B45" s="432"/>
      <c r="C45" s="432"/>
      <c r="D45" s="432"/>
      <c r="E45" s="433" t="s">
        <v>451</v>
      </c>
      <c r="F45" s="432"/>
      <c r="G45" s="432"/>
      <c r="H45" s="432"/>
      <c r="I45" s="432"/>
      <c r="J45" s="433" t="s">
        <v>365</v>
      </c>
      <c r="K45" s="432"/>
      <c r="L45" s="432"/>
    </row>
    <row r="46" spans="1:28" x14ac:dyDescent="0.25">
      <c r="B46" s="432" t="str">
        <f>'1_1A'!$B$7</f>
        <v>Enter Hospital Name Here</v>
      </c>
      <c r="D46" s="432"/>
      <c r="F46" s="1474" t="str">
        <f>'1_1A'!$H$7</f>
        <v>Enter Provider Number Here</v>
      </c>
      <c r="G46" s="1474"/>
      <c r="H46" s="432"/>
      <c r="I46" s="432"/>
      <c r="K46" s="1475" t="str">
        <f>'1_1A'!$P$7</f>
        <v>Enter FYE Here</v>
      </c>
      <c r="L46" s="1475"/>
    </row>
    <row r="47" spans="1:28" x14ac:dyDescent="0.25">
      <c r="A47" s="432"/>
      <c r="B47" s="432"/>
      <c r="C47" s="432"/>
      <c r="D47" s="432"/>
      <c r="E47" s="460"/>
      <c r="F47" s="460"/>
      <c r="G47" s="460"/>
      <c r="H47" s="460"/>
      <c r="I47" s="460"/>
      <c r="J47" s="460"/>
      <c r="K47" s="460"/>
      <c r="L47" s="432"/>
    </row>
    <row r="48" spans="1:28" ht="15.6" x14ac:dyDescent="0.3">
      <c r="A48" s="437"/>
      <c r="B48" s="437"/>
      <c r="C48" s="438"/>
      <c r="D48" s="439" t="s">
        <v>122</v>
      </c>
      <c r="E48" s="440" t="s">
        <v>96</v>
      </c>
      <c r="F48" s="441"/>
      <c r="G48" s="442" t="s">
        <v>123</v>
      </c>
      <c r="H48" s="443"/>
      <c r="I48" s="443"/>
      <c r="J48" s="443"/>
      <c r="K48" s="443"/>
      <c r="L48" s="444"/>
      <c r="U48" s="190"/>
      <c r="V48" s="188"/>
      <c r="W48" s="188"/>
      <c r="X48" s="188"/>
      <c r="Y48" s="189"/>
      <c r="Z48" s="189"/>
      <c r="AA48" s="189"/>
      <c r="AB48" s="189"/>
    </row>
    <row r="49" spans="1:28" ht="15.6" x14ac:dyDescent="0.3">
      <c r="A49" s="445"/>
      <c r="B49" s="446" t="s">
        <v>95</v>
      </c>
      <c r="C49" s="435"/>
      <c r="D49" s="447" t="s">
        <v>124</v>
      </c>
      <c r="E49" s="448"/>
      <c r="F49" s="448"/>
      <c r="G49" s="449"/>
      <c r="H49" s="449"/>
      <c r="I49" s="450" t="str">
        <f>I$9</f>
        <v>Other</v>
      </c>
      <c r="J49" s="449" t="s">
        <v>136</v>
      </c>
      <c r="K49" s="449"/>
      <c r="L49" s="666"/>
      <c r="U49" s="190"/>
      <c r="V49" s="188"/>
      <c r="W49" s="188"/>
      <c r="X49" s="191"/>
    </row>
    <row r="50" spans="1:28" x14ac:dyDescent="0.25">
      <c r="A50" s="445"/>
      <c r="B50" s="445"/>
      <c r="C50" s="432"/>
      <c r="D50" s="447" t="s">
        <v>125</v>
      </c>
      <c r="E50" s="448"/>
      <c r="F50" s="448"/>
      <c r="G50" s="449"/>
      <c r="H50" s="450"/>
      <c r="I50" s="450" t="str">
        <f>I$10</f>
        <v>Sub-</v>
      </c>
      <c r="J50" s="449" t="s">
        <v>686</v>
      </c>
      <c r="K50" s="449" t="s">
        <v>105</v>
      </c>
      <c r="L50" s="476" t="s">
        <v>686</v>
      </c>
      <c r="U50" s="190"/>
      <c r="V50" s="190"/>
      <c r="W50" s="190"/>
      <c r="X50" s="190"/>
      <c r="Y50" s="190"/>
      <c r="Z50" s="190"/>
      <c r="AA50" s="190"/>
      <c r="AB50" s="190"/>
    </row>
    <row r="51" spans="1:28" x14ac:dyDescent="0.25">
      <c r="A51" s="445"/>
      <c r="B51" s="445"/>
      <c r="C51" s="432"/>
      <c r="D51" s="447" t="s">
        <v>126</v>
      </c>
      <c r="E51" s="450" t="s">
        <v>97</v>
      </c>
      <c r="F51" s="450" t="s">
        <v>98</v>
      </c>
      <c r="G51" s="449" t="s">
        <v>723</v>
      </c>
      <c r="H51" s="450" t="s">
        <v>99</v>
      </c>
      <c r="I51" s="450" t="str">
        <f>I$11</f>
        <v>Provider</v>
      </c>
      <c r="J51" s="449" t="s">
        <v>100</v>
      </c>
      <c r="K51" s="449" t="s">
        <v>116</v>
      </c>
      <c r="L51" s="476" t="s">
        <v>117</v>
      </c>
      <c r="U51" s="190"/>
      <c r="V51" s="187"/>
      <c r="W51" s="187"/>
      <c r="X51" s="190"/>
      <c r="Y51" s="190"/>
      <c r="Z51" s="190"/>
      <c r="AA51" s="190"/>
      <c r="AB51" s="190"/>
    </row>
    <row r="52" spans="1:28" x14ac:dyDescent="0.25">
      <c r="A52" s="445"/>
      <c r="B52" s="445"/>
      <c r="C52" s="432"/>
      <c r="D52" s="445"/>
      <c r="E52" s="451" t="s">
        <v>128</v>
      </c>
      <c r="F52" s="450"/>
      <c r="G52" s="450"/>
      <c r="H52" s="452"/>
      <c r="I52" s="450" t="str">
        <f>I$12</f>
        <v>Line 42</v>
      </c>
      <c r="J52" s="452"/>
      <c r="K52" s="450"/>
      <c r="L52" s="453"/>
      <c r="V52" s="187"/>
      <c r="X52" s="190"/>
      <c r="Y52" s="190"/>
    </row>
    <row r="53" spans="1:28" x14ac:dyDescent="0.25">
      <c r="A53" s="445"/>
      <c r="B53" s="445"/>
      <c r="C53" s="432"/>
      <c r="D53" s="447" t="s">
        <v>384</v>
      </c>
      <c r="E53" s="450" t="s">
        <v>384</v>
      </c>
      <c r="F53" s="450" t="s">
        <v>385</v>
      </c>
      <c r="G53" s="450" t="s">
        <v>386</v>
      </c>
      <c r="H53" s="452" t="s">
        <v>387</v>
      </c>
      <c r="I53" s="452" t="s">
        <v>388</v>
      </c>
      <c r="J53" s="452" t="s">
        <v>389</v>
      </c>
      <c r="K53" s="450" t="s">
        <v>390</v>
      </c>
      <c r="L53" s="453" t="s">
        <v>391</v>
      </c>
      <c r="U53" s="190"/>
      <c r="V53" s="190"/>
      <c r="W53" s="190"/>
      <c r="X53" s="190"/>
      <c r="Y53" s="190"/>
      <c r="Z53" s="190"/>
      <c r="AA53" s="190"/>
      <c r="AB53" s="190"/>
    </row>
    <row r="54" spans="1:28" x14ac:dyDescent="0.25">
      <c r="A54" s="588"/>
      <c r="B54" s="586" t="s">
        <v>511</v>
      </c>
      <c r="C54" s="587"/>
      <c r="D54" s="672" t="s">
        <v>367</v>
      </c>
      <c r="E54" s="661"/>
      <c r="F54" s="661"/>
      <c r="G54" s="661"/>
      <c r="H54" s="661"/>
      <c r="I54" s="661"/>
      <c r="J54" s="661"/>
      <c r="K54" s="661"/>
      <c r="L54" s="673"/>
    </row>
    <row r="55" spans="1:28" x14ac:dyDescent="0.25">
      <c r="A55" s="87">
        <v>50</v>
      </c>
      <c r="B55" s="340" t="s">
        <v>749</v>
      </c>
      <c r="C55" s="547"/>
      <c r="D55" s="462">
        <f>'6C'!$G32</f>
        <v>0</v>
      </c>
      <c r="E55" s="455">
        <f>$D55*'7'!D51</f>
        <v>0</v>
      </c>
      <c r="F55" s="455">
        <f>$D55*'7'!E51</f>
        <v>0</v>
      </c>
      <c r="G55" s="455">
        <f>$D55*'7'!F51</f>
        <v>0</v>
      </c>
      <c r="H55" s="455">
        <f>$D55*'7'!G51</f>
        <v>0</v>
      </c>
      <c r="I55" s="455">
        <f>$D55*'7'!H51</f>
        <v>0</v>
      </c>
      <c r="J55" s="455">
        <f>$D55*'7'!I51</f>
        <v>0</v>
      </c>
      <c r="K55" s="455">
        <f>$D55*'7'!J51</f>
        <v>0</v>
      </c>
      <c r="L55" s="461">
        <f>$D55*'7'!K51</f>
        <v>0</v>
      </c>
      <c r="P55" s="187"/>
      <c r="Q55" s="187"/>
    </row>
    <row r="56" spans="1:28" x14ac:dyDescent="0.25">
      <c r="A56" s="87">
        <v>51</v>
      </c>
      <c r="B56" s="340" t="s">
        <v>750</v>
      </c>
      <c r="C56" s="547"/>
      <c r="D56" s="462">
        <f>'6C'!$G33</f>
        <v>0</v>
      </c>
      <c r="E56" s="455">
        <f>$D56*'7'!D52</f>
        <v>0</v>
      </c>
      <c r="F56" s="455">
        <f>$D56*'7'!E52</f>
        <v>0</v>
      </c>
      <c r="G56" s="455">
        <f>$D56*'7'!F52</f>
        <v>0</v>
      </c>
      <c r="H56" s="455">
        <f>$D56*'7'!G52</f>
        <v>0</v>
      </c>
      <c r="I56" s="455">
        <f>$D56*'7'!H52</f>
        <v>0</v>
      </c>
      <c r="J56" s="455">
        <f>$D56*'7'!I52</f>
        <v>0</v>
      </c>
      <c r="K56" s="455">
        <f>$D56*'7'!J52</f>
        <v>0</v>
      </c>
      <c r="L56" s="461">
        <f>$D56*'7'!K52</f>
        <v>0</v>
      </c>
      <c r="Q56" s="187"/>
    </row>
    <row r="57" spans="1:28" x14ac:dyDescent="0.25">
      <c r="A57" s="78">
        <v>52</v>
      </c>
      <c r="B57" s="87" t="s">
        <v>512</v>
      </c>
      <c r="C57" s="548"/>
      <c r="D57" s="462">
        <f>'6C'!$G34</f>
        <v>0</v>
      </c>
      <c r="E57" s="455">
        <f>$D57*'7'!D53</f>
        <v>0</v>
      </c>
      <c r="F57" s="455">
        <f>$D57*'7'!E53</f>
        <v>0</v>
      </c>
      <c r="G57" s="455">
        <f>$D57*'7'!F53</f>
        <v>0</v>
      </c>
      <c r="H57" s="455">
        <f>$D57*'7'!G53</f>
        <v>0</v>
      </c>
      <c r="I57" s="455">
        <f>$D57*'7'!H53</f>
        <v>0</v>
      </c>
      <c r="J57" s="455">
        <f>$D57*'7'!I53</f>
        <v>0</v>
      </c>
      <c r="K57" s="455">
        <f>$D57*'7'!J53</f>
        <v>0</v>
      </c>
      <c r="L57" s="461">
        <f>$D57*'7'!K53</f>
        <v>0</v>
      </c>
      <c r="P57" s="187"/>
      <c r="Q57" s="187"/>
    </row>
    <row r="58" spans="1:28" x14ac:dyDescent="0.25">
      <c r="A58" s="87">
        <f>A57+1</f>
        <v>53</v>
      </c>
      <c r="B58" s="87" t="s">
        <v>513</v>
      </c>
      <c r="C58" s="548"/>
      <c r="D58" s="462">
        <f>'6C'!$G35</f>
        <v>0</v>
      </c>
      <c r="E58" s="455">
        <f>$D58*'7'!D54</f>
        <v>0</v>
      </c>
      <c r="F58" s="455">
        <f>$D58*'7'!E54</f>
        <v>0</v>
      </c>
      <c r="G58" s="455">
        <f>$D58*'7'!F54</f>
        <v>0</v>
      </c>
      <c r="H58" s="455">
        <f>$D58*'7'!G54</f>
        <v>0</v>
      </c>
      <c r="I58" s="455">
        <f>$D58*'7'!H54</f>
        <v>0</v>
      </c>
      <c r="J58" s="455">
        <f>$D58*'7'!I54</f>
        <v>0</v>
      </c>
      <c r="K58" s="455">
        <f>$D58*'7'!J54</f>
        <v>0</v>
      </c>
      <c r="L58" s="461">
        <f>$D58*'7'!K54</f>
        <v>0</v>
      </c>
      <c r="Q58" s="187"/>
    </row>
    <row r="59" spans="1:28" x14ac:dyDescent="0.25">
      <c r="A59" s="87">
        <f t="shared" ref="A59:A81" si="1">A58+1</f>
        <v>54</v>
      </c>
      <c r="B59" s="87" t="s">
        <v>514</v>
      </c>
      <c r="C59" s="548"/>
      <c r="D59" s="462">
        <f>'6C'!$G36</f>
        <v>0</v>
      </c>
      <c r="E59" s="455">
        <f>$D59*'7'!D55</f>
        <v>0</v>
      </c>
      <c r="F59" s="455">
        <f>$D59*'7'!E55</f>
        <v>0</v>
      </c>
      <c r="G59" s="455">
        <f>$D59*'7'!F55</f>
        <v>0</v>
      </c>
      <c r="H59" s="455">
        <f>$D59*'7'!G55</f>
        <v>0</v>
      </c>
      <c r="I59" s="455">
        <f>$D59*'7'!H55</f>
        <v>0</v>
      </c>
      <c r="J59" s="455">
        <f>$D59*'7'!I55</f>
        <v>0</v>
      </c>
      <c r="K59" s="455">
        <f>$D59*'7'!J55</f>
        <v>0</v>
      </c>
      <c r="L59" s="461">
        <f>$D59*'7'!K55</f>
        <v>0</v>
      </c>
      <c r="P59" s="187"/>
      <c r="Q59" s="187"/>
    </row>
    <row r="60" spans="1:28" x14ac:dyDescent="0.25">
      <c r="A60" s="87">
        <f t="shared" si="1"/>
        <v>55</v>
      </c>
      <c r="B60" s="87" t="s">
        <v>515</v>
      </c>
      <c r="C60" s="548"/>
      <c r="D60" s="462">
        <f>'6C'!$G37</f>
        <v>0</v>
      </c>
      <c r="E60" s="455">
        <f>$D60*'7'!D56</f>
        <v>0</v>
      </c>
      <c r="F60" s="455">
        <f>$D60*'7'!E56</f>
        <v>0</v>
      </c>
      <c r="G60" s="455">
        <f>$D60*'7'!F56</f>
        <v>0</v>
      </c>
      <c r="H60" s="455">
        <f>$D60*'7'!G56</f>
        <v>0</v>
      </c>
      <c r="I60" s="455">
        <f>$D60*'7'!H56</f>
        <v>0</v>
      </c>
      <c r="J60" s="455">
        <f>$D60*'7'!I56</f>
        <v>0</v>
      </c>
      <c r="K60" s="455">
        <f>$D60*'7'!J56</f>
        <v>0</v>
      </c>
      <c r="L60" s="461">
        <f>$D60*'7'!K56</f>
        <v>0</v>
      </c>
      <c r="P60" s="187"/>
      <c r="Q60" s="187"/>
    </row>
    <row r="61" spans="1:28" x14ac:dyDescent="0.25">
      <c r="A61" s="87">
        <f t="shared" si="1"/>
        <v>56</v>
      </c>
      <c r="B61" s="340" t="s">
        <v>751</v>
      </c>
      <c r="C61" s="547"/>
      <c r="D61" s="462">
        <f>'6C'!$G38</f>
        <v>0</v>
      </c>
      <c r="E61" s="455">
        <f>$D61*'7'!D57</f>
        <v>0</v>
      </c>
      <c r="F61" s="455">
        <f>$D61*'7'!E57</f>
        <v>0</v>
      </c>
      <c r="G61" s="455">
        <f>$D61*'7'!F57</f>
        <v>0</v>
      </c>
      <c r="H61" s="455">
        <f>$D61*'7'!G57</f>
        <v>0</v>
      </c>
      <c r="I61" s="455">
        <f>$D61*'7'!H57</f>
        <v>0</v>
      </c>
      <c r="J61" s="455">
        <f>$D61*'7'!I57</f>
        <v>0</v>
      </c>
      <c r="K61" s="455">
        <f>$D61*'7'!J57</f>
        <v>0</v>
      </c>
      <c r="L61" s="461">
        <f>$D61*'7'!K57</f>
        <v>0</v>
      </c>
      <c r="P61" s="187"/>
      <c r="Q61" s="187"/>
    </row>
    <row r="62" spans="1:28" x14ac:dyDescent="0.25">
      <c r="A62" s="87">
        <f t="shared" si="1"/>
        <v>57</v>
      </c>
      <c r="B62" s="340" t="s">
        <v>768</v>
      </c>
      <c r="C62" s="547"/>
      <c r="D62" s="462">
        <f>'6C'!$G39</f>
        <v>0</v>
      </c>
      <c r="E62" s="455">
        <f>$D62*'7'!D58</f>
        <v>0</v>
      </c>
      <c r="F62" s="455">
        <f>$D62*'7'!E58</f>
        <v>0</v>
      </c>
      <c r="G62" s="455">
        <f>$D62*'7'!F58</f>
        <v>0</v>
      </c>
      <c r="H62" s="455">
        <f>$D62*'7'!G58</f>
        <v>0</v>
      </c>
      <c r="I62" s="455">
        <f>$D62*'7'!H58</f>
        <v>0</v>
      </c>
      <c r="J62" s="455">
        <f>$D62*'7'!I58</f>
        <v>0</v>
      </c>
      <c r="K62" s="455">
        <f>$D62*'7'!J58</f>
        <v>0</v>
      </c>
      <c r="L62" s="461">
        <f>$D62*'7'!K58</f>
        <v>0</v>
      </c>
      <c r="P62" s="187"/>
      <c r="Q62" s="187"/>
    </row>
    <row r="63" spans="1:28" x14ac:dyDescent="0.25">
      <c r="A63" s="87">
        <f t="shared" si="1"/>
        <v>58</v>
      </c>
      <c r="B63" s="340" t="s">
        <v>752</v>
      </c>
      <c r="C63" s="547"/>
      <c r="D63" s="462">
        <f>'6C'!$G40</f>
        <v>0</v>
      </c>
      <c r="E63" s="455">
        <f>$D63*'7'!D59</f>
        <v>0</v>
      </c>
      <c r="F63" s="455">
        <f>$D63*'7'!E59</f>
        <v>0</v>
      </c>
      <c r="G63" s="455">
        <f>$D63*'7'!F59</f>
        <v>0</v>
      </c>
      <c r="H63" s="455">
        <f>$D63*'7'!G59</f>
        <v>0</v>
      </c>
      <c r="I63" s="455">
        <f>$D63*'7'!H59</f>
        <v>0</v>
      </c>
      <c r="J63" s="455">
        <f>$D63*'7'!I59</f>
        <v>0</v>
      </c>
      <c r="K63" s="455">
        <f>$D63*'7'!J59</f>
        <v>0</v>
      </c>
      <c r="L63" s="461">
        <f>$D63*'7'!K59</f>
        <v>0</v>
      </c>
      <c r="P63" s="187"/>
      <c r="Q63" s="187"/>
    </row>
    <row r="64" spans="1:28" x14ac:dyDescent="0.25">
      <c r="A64" s="87">
        <f t="shared" si="1"/>
        <v>59</v>
      </c>
      <c r="B64" s="340" t="s">
        <v>769</v>
      </c>
      <c r="C64" s="547"/>
      <c r="D64" s="462">
        <f>'6C'!$G41</f>
        <v>0</v>
      </c>
      <c r="E64" s="455">
        <f>$D64*'7'!D60</f>
        <v>0</v>
      </c>
      <c r="F64" s="455">
        <f>$D64*'7'!E60</f>
        <v>0</v>
      </c>
      <c r="G64" s="455">
        <f>$D64*'7'!F60</f>
        <v>0</v>
      </c>
      <c r="H64" s="455">
        <f>$D64*'7'!G60</f>
        <v>0</v>
      </c>
      <c r="I64" s="455">
        <f>$D64*'7'!H60</f>
        <v>0</v>
      </c>
      <c r="J64" s="455">
        <f>$D64*'7'!I60</f>
        <v>0</v>
      </c>
      <c r="K64" s="455">
        <f>$D64*'7'!J60</f>
        <v>0</v>
      </c>
      <c r="L64" s="461">
        <f>$D64*'7'!K60</f>
        <v>0</v>
      </c>
      <c r="P64" s="187"/>
      <c r="Q64" s="187"/>
    </row>
    <row r="65" spans="1:17" x14ac:dyDescent="0.25">
      <c r="A65" s="87">
        <f t="shared" si="1"/>
        <v>60</v>
      </c>
      <c r="B65" s="340" t="s">
        <v>516</v>
      </c>
      <c r="C65" s="547"/>
      <c r="D65" s="462">
        <f>'6C'!$G42</f>
        <v>0</v>
      </c>
      <c r="E65" s="455">
        <f>$D65*'7'!D61</f>
        <v>0</v>
      </c>
      <c r="F65" s="455">
        <f>$D65*'7'!E61</f>
        <v>0</v>
      </c>
      <c r="G65" s="455">
        <f>$D65*'7'!F61</f>
        <v>0</v>
      </c>
      <c r="H65" s="455">
        <f>$D65*'7'!G61</f>
        <v>0</v>
      </c>
      <c r="I65" s="455">
        <f>$D65*'7'!H61</f>
        <v>0</v>
      </c>
      <c r="J65" s="455">
        <f>$D65*'7'!I61</f>
        <v>0</v>
      </c>
      <c r="K65" s="455">
        <f>$D65*'7'!J61</f>
        <v>0</v>
      </c>
      <c r="L65" s="461">
        <f>$D65*'7'!K61</f>
        <v>0</v>
      </c>
      <c r="P65" s="187"/>
      <c r="Q65" s="187"/>
    </row>
    <row r="66" spans="1:17" x14ac:dyDescent="0.25">
      <c r="A66" s="87">
        <f t="shared" si="1"/>
        <v>61</v>
      </c>
      <c r="B66" s="87" t="s">
        <v>517</v>
      </c>
      <c r="C66" s="548"/>
      <c r="D66" s="462">
        <f>'6C'!$G43</f>
        <v>0</v>
      </c>
      <c r="E66" s="455">
        <f>$D66*'7'!D62</f>
        <v>0</v>
      </c>
      <c r="F66" s="455">
        <f>$D66*'7'!E62</f>
        <v>0</v>
      </c>
      <c r="G66" s="455">
        <f>$D66*'7'!F62</f>
        <v>0</v>
      </c>
      <c r="H66" s="455">
        <f>$D66*'7'!G62</f>
        <v>0</v>
      </c>
      <c r="I66" s="455">
        <f>$D66*'7'!H62</f>
        <v>0</v>
      </c>
      <c r="J66" s="455">
        <f>$D66*'7'!I62</f>
        <v>0</v>
      </c>
      <c r="K66" s="455">
        <f>$D66*'7'!J62</f>
        <v>0</v>
      </c>
      <c r="L66" s="461">
        <f>$D66*'7'!K62</f>
        <v>0</v>
      </c>
      <c r="P66" s="187"/>
      <c r="Q66" s="187"/>
    </row>
    <row r="67" spans="1:17" x14ac:dyDescent="0.25">
      <c r="A67" s="87">
        <f t="shared" si="1"/>
        <v>62</v>
      </c>
      <c r="B67" s="87" t="s">
        <v>518</v>
      </c>
      <c r="C67" s="548"/>
      <c r="D67" s="462">
        <f>'6C'!$G44</f>
        <v>0</v>
      </c>
      <c r="E67" s="455">
        <f>$D67*'7'!D63</f>
        <v>0</v>
      </c>
      <c r="F67" s="455">
        <f>$D67*'7'!E63</f>
        <v>0</v>
      </c>
      <c r="G67" s="455">
        <f>$D67*'7'!F63</f>
        <v>0</v>
      </c>
      <c r="H67" s="455">
        <f>$D67*'7'!G63</f>
        <v>0</v>
      </c>
      <c r="I67" s="455">
        <f>$D67*'7'!H63</f>
        <v>0</v>
      </c>
      <c r="J67" s="455">
        <f>$D67*'7'!I63</f>
        <v>0</v>
      </c>
      <c r="K67" s="455">
        <f>$D67*'7'!J63</f>
        <v>0</v>
      </c>
      <c r="L67" s="461">
        <f>$D67*'7'!K63</f>
        <v>0</v>
      </c>
      <c r="P67" s="187"/>
      <c r="Q67" s="187"/>
    </row>
    <row r="68" spans="1:17" x14ac:dyDescent="0.25">
      <c r="A68" s="87">
        <f t="shared" si="1"/>
        <v>63</v>
      </c>
      <c r="B68" s="340" t="s">
        <v>753</v>
      </c>
      <c r="C68" s="547"/>
      <c r="D68" s="462">
        <f>'6C'!$G45</f>
        <v>0</v>
      </c>
      <c r="E68" s="455">
        <f>$D68*'7'!D64</f>
        <v>0</v>
      </c>
      <c r="F68" s="455">
        <f>$D68*'7'!E64</f>
        <v>0</v>
      </c>
      <c r="G68" s="455">
        <f>$D68*'7'!F64</f>
        <v>0</v>
      </c>
      <c r="H68" s="455">
        <f>$D68*'7'!G64</f>
        <v>0</v>
      </c>
      <c r="I68" s="455">
        <f>$D68*'7'!H64</f>
        <v>0</v>
      </c>
      <c r="J68" s="455">
        <f>$D68*'7'!I64</f>
        <v>0</v>
      </c>
      <c r="K68" s="455">
        <f>$D68*'7'!J64</f>
        <v>0</v>
      </c>
      <c r="L68" s="461">
        <f>$D68*'7'!K64</f>
        <v>0</v>
      </c>
      <c r="P68" s="187"/>
      <c r="Q68" s="187"/>
    </row>
    <row r="69" spans="1:17" x14ac:dyDescent="0.25">
      <c r="A69" s="87">
        <f t="shared" si="1"/>
        <v>64</v>
      </c>
      <c r="B69" s="87" t="s">
        <v>519</v>
      </c>
      <c r="C69" s="548"/>
      <c r="D69" s="462">
        <f>'6C'!$G46</f>
        <v>0</v>
      </c>
      <c r="E69" s="455">
        <f>$D69*'7'!D65</f>
        <v>0</v>
      </c>
      <c r="F69" s="455">
        <f>$D69*'7'!E65</f>
        <v>0</v>
      </c>
      <c r="G69" s="455">
        <f>$D69*'7'!F65</f>
        <v>0</v>
      </c>
      <c r="H69" s="455">
        <f>$D69*'7'!G65</f>
        <v>0</v>
      </c>
      <c r="I69" s="455">
        <f>$D69*'7'!H65</f>
        <v>0</v>
      </c>
      <c r="J69" s="455">
        <f>$D69*'7'!I65</f>
        <v>0</v>
      </c>
      <c r="K69" s="455">
        <f>$D69*'7'!J65</f>
        <v>0</v>
      </c>
      <c r="L69" s="461">
        <f>$D69*'7'!K65</f>
        <v>0</v>
      </c>
      <c r="P69" s="187"/>
      <c r="Q69" s="187"/>
    </row>
    <row r="70" spans="1:17" x14ac:dyDescent="0.25">
      <c r="A70" s="87">
        <f t="shared" si="1"/>
        <v>65</v>
      </c>
      <c r="B70" s="87" t="s">
        <v>788</v>
      </c>
      <c r="C70" s="548"/>
      <c r="D70" s="462">
        <f>'6C'!$G47</f>
        <v>0</v>
      </c>
      <c r="E70" s="455">
        <f>$D70*'7'!D66</f>
        <v>0</v>
      </c>
      <c r="F70" s="455">
        <f>$D70*'7'!E66</f>
        <v>0</v>
      </c>
      <c r="G70" s="455">
        <f>$D70*'7'!F66</f>
        <v>0</v>
      </c>
      <c r="H70" s="455">
        <f>$D70*'7'!G66</f>
        <v>0</v>
      </c>
      <c r="I70" s="455">
        <f>$D70*'7'!H66</f>
        <v>0</v>
      </c>
      <c r="J70" s="455">
        <f>$D70*'7'!I66</f>
        <v>0</v>
      </c>
      <c r="K70" s="455">
        <f>$D70*'7'!J66</f>
        <v>0</v>
      </c>
      <c r="L70" s="461">
        <f>$D70*'7'!K66</f>
        <v>0</v>
      </c>
      <c r="P70" s="187"/>
      <c r="Q70" s="187"/>
    </row>
    <row r="71" spans="1:17" x14ac:dyDescent="0.25">
      <c r="A71" s="87">
        <f t="shared" si="1"/>
        <v>66</v>
      </c>
      <c r="B71" s="87" t="s">
        <v>520</v>
      </c>
      <c r="C71" s="548"/>
      <c r="D71" s="462">
        <f>'6C'!$G48</f>
        <v>0</v>
      </c>
      <c r="E71" s="455">
        <f>$D71*'7'!D67</f>
        <v>0</v>
      </c>
      <c r="F71" s="455">
        <f>$D71*'7'!E67</f>
        <v>0</v>
      </c>
      <c r="G71" s="455">
        <f>$D71*'7'!F67</f>
        <v>0</v>
      </c>
      <c r="H71" s="455">
        <f>$D71*'7'!G67</f>
        <v>0</v>
      </c>
      <c r="I71" s="455">
        <f>$D71*'7'!H67</f>
        <v>0</v>
      </c>
      <c r="J71" s="455">
        <f>$D71*'7'!I67</f>
        <v>0</v>
      </c>
      <c r="K71" s="455">
        <f>$D71*'7'!J67</f>
        <v>0</v>
      </c>
      <c r="L71" s="461">
        <f>$D71*'7'!K67</f>
        <v>0</v>
      </c>
      <c r="P71" s="187"/>
      <c r="Q71" s="187"/>
    </row>
    <row r="72" spans="1:17" x14ac:dyDescent="0.25">
      <c r="A72" s="87">
        <f t="shared" si="1"/>
        <v>67</v>
      </c>
      <c r="B72" s="87" t="s">
        <v>521</v>
      </c>
      <c r="C72" s="548"/>
      <c r="D72" s="462">
        <f>'6C'!$G49</f>
        <v>0</v>
      </c>
      <c r="E72" s="455">
        <f>$D72*'7'!D68</f>
        <v>0</v>
      </c>
      <c r="F72" s="455">
        <f>$D72*'7'!E68</f>
        <v>0</v>
      </c>
      <c r="G72" s="455">
        <f>$D72*'7'!F68</f>
        <v>0</v>
      </c>
      <c r="H72" s="455">
        <f>$D72*'7'!G68</f>
        <v>0</v>
      </c>
      <c r="I72" s="455">
        <f>$D72*'7'!H68</f>
        <v>0</v>
      </c>
      <c r="J72" s="455">
        <f>$D72*'7'!I68</f>
        <v>0</v>
      </c>
      <c r="K72" s="455">
        <f>$D72*'7'!J68</f>
        <v>0</v>
      </c>
      <c r="L72" s="461">
        <f>$D72*'7'!K68</f>
        <v>0</v>
      </c>
      <c r="P72" s="187"/>
      <c r="Q72" s="187"/>
    </row>
    <row r="73" spans="1:17" x14ac:dyDescent="0.25">
      <c r="A73" s="87">
        <f t="shared" si="1"/>
        <v>68</v>
      </c>
      <c r="B73" s="340" t="s">
        <v>754</v>
      </c>
      <c r="C73" s="547"/>
      <c r="D73" s="462">
        <f>'6C'!$G50</f>
        <v>0</v>
      </c>
      <c r="E73" s="455">
        <f>$D73*'7'!D69</f>
        <v>0</v>
      </c>
      <c r="F73" s="455">
        <f>$D73*'7'!E69</f>
        <v>0</v>
      </c>
      <c r="G73" s="455">
        <f>$D73*'7'!F69</f>
        <v>0</v>
      </c>
      <c r="H73" s="455">
        <f>$D73*'7'!G69</f>
        <v>0</v>
      </c>
      <c r="I73" s="455">
        <f>$D73*'7'!H69</f>
        <v>0</v>
      </c>
      <c r="J73" s="455">
        <f>$D73*'7'!I69</f>
        <v>0</v>
      </c>
      <c r="K73" s="455">
        <f>$D73*'7'!J69</f>
        <v>0</v>
      </c>
      <c r="L73" s="461">
        <f>$D73*'7'!K69</f>
        <v>0</v>
      </c>
      <c r="P73" s="187"/>
      <c r="Q73" s="187"/>
    </row>
    <row r="74" spans="1:17" x14ac:dyDescent="0.25">
      <c r="A74" s="87">
        <f t="shared" si="1"/>
        <v>69</v>
      </c>
      <c r="B74" s="87" t="s">
        <v>522</v>
      </c>
      <c r="C74" s="548"/>
      <c r="D74" s="462">
        <f>'6C'!$G51</f>
        <v>0</v>
      </c>
      <c r="E74" s="455">
        <f>$D74*'7'!D70</f>
        <v>0</v>
      </c>
      <c r="F74" s="455">
        <f>$D74*'7'!E70</f>
        <v>0</v>
      </c>
      <c r="G74" s="455">
        <f>$D74*'7'!F70</f>
        <v>0</v>
      </c>
      <c r="H74" s="455">
        <f>$D74*'7'!G70</f>
        <v>0</v>
      </c>
      <c r="I74" s="455">
        <f>$D74*'7'!H70</f>
        <v>0</v>
      </c>
      <c r="J74" s="455">
        <f>$D74*'7'!I70</f>
        <v>0</v>
      </c>
      <c r="K74" s="455">
        <f>$D74*'7'!J70</f>
        <v>0</v>
      </c>
      <c r="L74" s="461">
        <f>$D74*'7'!K70</f>
        <v>0</v>
      </c>
      <c r="P74" s="187"/>
      <c r="Q74" s="187"/>
    </row>
    <row r="75" spans="1:17" x14ac:dyDescent="0.25">
      <c r="A75" s="87">
        <f t="shared" si="1"/>
        <v>70</v>
      </c>
      <c r="B75" s="87" t="s">
        <v>523</v>
      </c>
      <c r="C75" s="548"/>
      <c r="D75" s="462">
        <f>'6C'!$G52</f>
        <v>0</v>
      </c>
      <c r="E75" s="455">
        <f>$D75*'7'!D71</f>
        <v>0</v>
      </c>
      <c r="F75" s="455">
        <f>$D75*'7'!E71</f>
        <v>0</v>
      </c>
      <c r="G75" s="455">
        <f>$D75*'7'!F71</f>
        <v>0</v>
      </c>
      <c r="H75" s="455">
        <f>$D75*'7'!G71</f>
        <v>0</v>
      </c>
      <c r="I75" s="455">
        <f>$D75*'7'!H71</f>
        <v>0</v>
      </c>
      <c r="J75" s="455">
        <f>$D75*'7'!I71</f>
        <v>0</v>
      </c>
      <c r="K75" s="455">
        <f>$D75*'7'!J71</f>
        <v>0</v>
      </c>
      <c r="L75" s="461">
        <f>$D75*'7'!K71</f>
        <v>0</v>
      </c>
      <c r="P75" s="187"/>
      <c r="Q75" s="187"/>
    </row>
    <row r="76" spans="1:17" x14ac:dyDescent="0.25">
      <c r="A76" s="87">
        <f t="shared" si="1"/>
        <v>71</v>
      </c>
      <c r="B76" s="87" t="s">
        <v>524</v>
      </c>
      <c r="C76" s="548"/>
      <c r="D76" s="462">
        <f>'6C'!$G53</f>
        <v>0</v>
      </c>
      <c r="E76" s="455">
        <f>$D76*'7'!D72</f>
        <v>0</v>
      </c>
      <c r="F76" s="455">
        <f>$D76*'7'!E72</f>
        <v>0</v>
      </c>
      <c r="G76" s="455">
        <f>$D76*'7'!F72</f>
        <v>0</v>
      </c>
      <c r="H76" s="455">
        <f>$D76*'7'!G72</f>
        <v>0</v>
      </c>
      <c r="I76" s="455">
        <f>$D76*'7'!H72</f>
        <v>0</v>
      </c>
      <c r="J76" s="455">
        <f>$D76*'7'!I72</f>
        <v>0</v>
      </c>
      <c r="K76" s="455">
        <f>$D76*'7'!J72</f>
        <v>0</v>
      </c>
      <c r="L76" s="461">
        <f>$D76*'7'!K72</f>
        <v>0</v>
      </c>
      <c r="P76" s="187"/>
      <c r="Q76" s="187"/>
    </row>
    <row r="77" spans="1:17" x14ac:dyDescent="0.25">
      <c r="A77" s="87">
        <f t="shared" si="1"/>
        <v>72</v>
      </c>
      <c r="B77" s="340" t="s">
        <v>755</v>
      </c>
      <c r="C77" s="547"/>
      <c r="D77" s="462">
        <f>'6C'!$G54</f>
        <v>0</v>
      </c>
      <c r="E77" s="455">
        <f>$D77*'7'!D73</f>
        <v>0</v>
      </c>
      <c r="F77" s="455">
        <f>$D77*'7'!E73</f>
        <v>0</v>
      </c>
      <c r="G77" s="455">
        <f>$D77*'7'!F73</f>
        <v>0</v>
      </c>
      <c r="H77" s="455">
        <f>$D77*'7'!G73</f>
        <v>0</v>
      </c>
      <c r="I77" s="455">
        <f>$D77*'7'!H73</f>
        <v>0</v>
      </c>
      <c r="J77" s="455">
        <f>$D77*'7'!I73</f>
        <v>0</v>
      </c>
      <c r="K77" s="455">
        <f>$D77*'7'!J73</f>
        <v>0</v>
      </c>
      <c r="L77" s="461">
        <f>$D77*'7'!K73</f>
        <v>0</v>
      </c>
      <c r="P77" s="187"/>
      <c r="Q77" s="187"/>
    </row>
    <row r="78" spans="1:17" x14ac:dyDescent="0.25">
      <c r="A78" s="87">
        <f t="shared" si="1"/>
        <v>73</v>
      </c>
      <c r="B78" s="87" t="s">
        <v>525</v>
      </c>
      <c r="C78" s="548"/>
      <c r="D78" s="462">
        <f>'6C'!$G55</f>
        <v>0</v>
      </c>
      <c r="E78" s="455">
        <f>$D78*'7'!D74</f>
        <v>0</v>
      </c>
      <c r="F78" s="455">
        <f>$D78*'7'!E74</f>
        <v>0</v>
      </c>
      <c r="G78" s="455">
        <f>$D78*'7'!F74</f>
        <v>0</v>
      </c>
      <c r="H78" s="455">
        <f>$D78*'7'!G74</f>
        <v>0</v>
      </c>
      <c r="I78" s="455">
        <f>$D78*'7'!H74</f>
        <v>0</v>
      </c>
      <c r="J78" s="455">
        <f>$D78*'7'!I74</f>
        <v>0</v>
      </c>
      <c r="K78" s="455">
        <f>$D78*'7'!J74</f>
        <v>0</v>
      </c>
      <c r="L78" s="461">
        <f>$D78*'7'!K74</f>
        <v>0</v>
      </c>
      <c r="P78" s="187"/>
      <c r="Q78" s="187"/>
    </row>
    <row r="79" spans="1:17" x14ac:dyDescent="0.25">
      <c r="A79" s="87">
        <f t="shared" si="1"/>
        <v>74</v>
      </c>
      <c r="B79" s="87" t="s">
        <v>469</v>
      </c>
      <c r="C79" s="548"/>
      <c r="D79" s="462">
        <f>'6C'!$G56</f>
        <v>0</v>
      </c>
      <c r="E79" s="455">
        <f>$D79*'7'!D75</f>
        <v>0</v>
      </c>
      <c r="F79" s="455">
        <f>$D79*'7'!E75</f>
        <v>0</v>
      </c>
      <c r="G79" s="455">
        <f>$D79*'7'!F75</f>
        <v>0</v>
      </c>
      <c r="H79" s="455">
        <f>$D79*'7'!G75</f>
        <v>0</v>
      </c>
      <c r="I79" s="455">
        <f>$D79*'7'!H75</f>
        <v>0</v>
      </c>
      <c r="J79" s="455">
        <f>$D79*'7'!I75</f>
        <v>0</v>
      </c>
      <c r="K79" s="455">
        <f>$D79*'7'!J75</f>
        <v>0</v>
      </c>
      <c r="L79" s="461">
        <f>$D79*'7'!K75</f>
        <v>0</v>
      </c>
      <c r="P79" s="187"/>
      <c r="Q79" s="187"/>
    </row>
    <row r="80" spans="1:17" x14ac:dyDescent="0.25">
      <c r="A80" s="87">
        <f t="shared" si="1"/>
        <v>75</v>
      </c>
      <c r="B80" s="87" t="s">
        <v>625</v>
      </c>
      <c r="C80" s="548"/>
      <c r="D80" s="462">
        <f>'6C'!$G57</f>
        <v>0</v>
      </c>
      <c r="E80" s="455">
        <f>$D80*'7'!D76</f>
        <v>0</v>
      </c>
      <c r="F80" s="455">
        <f>$D80*'7'!E76</f>
        <v>0</v>
      </c>
      <c r="G80" s="455">
        <f>$D80*'7'!F76</f>
        <v>0</v>
      </c>
      <c r="H80" s="455">
        <f>$D80*'7'!G76</f>
        <v>0</v>
      </c>
      <c r="I80" s="455">
        <f>$D80*'7'!H76</f>
        <v>0</v>
      </c>
      <c r="J80" s="455">
        <f>$D80*'7'!I76</f>
        <v>0</v>
      </c>
      <c r="K80" s="455">
        <f>$D80*'7'!J76</f>
        <v>0</v>
      </c>
      <c r="L80" s="461">
        <f>$D80*'7'!K76</f>
        <v>0</v>
      </c>
      <c r="P80" s="190"/>
      <c r="Q80" s="187"/>
    </row>
    <row r="81" spans="1:28" x14ac:dyDescent="0.25">
      <c r="A81" s="87">
        <f t="shared" si="1"/>
        <v>76</v>
      </c>
      <c r="B81" s="457" t="s">
        <v>812</v>
      </c>
      <c r="C81" s="607"/>
      <c r="D81" s="462">
        <f>'6C'!$G58</f>
        <v>0</v>
      </c>
      <c r="E81" s="455">
        <f>$D81*'7'!D77</f>
        <v>0</v>
      </c>
      <c r="F81" s="455">
        <f>$D81*'7'!E77</f>
        <v>0</v>
      </c>
      <c r="G81" s="455">
        <f>$D81*'7'!F77</f>
        <v>0</v>
      </c>
      <c r="H81" s="455">
        <f>$D81*'7'!G77</f>
        <v>0</v>
      </c>
      <c r="I81" s="455">
        <f>$D81*'7'!H77</f>
        <v>0</v>
      </c>
      <c r="J81" s="455">
        <f>$D81*'7'!I77</f>
        <v>0</v>
      </c>
      <c r="K81" s="455">
        <f>$D81*'7'!J77</f>
        <v>0</v>
      </c>
      <c r="L81" s="461">
        <f>$D81*'7'!K77</f>
        <v>0</v>
      </c>
      <c r="Q81" s="187"/>
    </row>
    <row r="82" spans="1:28" x14ac:dyDescent="0.25">
      <c r="A82" s="80" t="s">
        <v>367</v>
      </c>
      <c r="B82" s="341" t="s">
        <v>807</v>
      </c>
      <c r="C82" s="705" t="str">
        <f>'5'!C$117</f>
        <v>(Specify here)</v>
      </c>
      <c r="D82" s="462">
        <f>'6C'!$G59</f>
        <v>0</v>
      </c>
      <c r="E82" s="455">
        <f>$D82*'7'!D78</f>
        <v>0</v>
      </c>
      <c r="F82" s="455">
        <f>$D82*'7'!E78</f>
        <v>0</v>
      </c>
      <c r="G82" s="455">
        <f>$D82*'7'!F78</f>
        <v>0</v>
      </c>
      <c r="H82" s="455">
        <f>$D82*'7'!G78</f>
        <v>0</v>
      </c>
      <c r="I82" s="455">
        <f>$D82*'7'!H78</f>
        <v>0</v>
      </c>
      <c r="J82" s="455">
        <f>$D82*'7'!I78</f>
        <v>0</v>
      </c>
      <c r="K82" s="455">
        <f>$D82*'7'!J78</f>
        <v>0</v>
      </c>
      <c r="L82" s="461">
        <f>$D82*'7'!K78</f>
        <v>0</v>
      </c>
      <c r="Q82" s="187"/>
      <c r="V82" s="192"/>
      <c r="W82" s="192"/>
      <c r="X82" s="192"/>
      <c r="Y82" s="192"/>
      <c r="Z82" s="192"/>
      <c r="AA82" s="192"/>
      <c r="AB82" s="192"/>
    </row>
    <row r="83" spans="1:28" x14ac:dyDescent="0.25">
      <c r="A83" s="78"/>
      <c r="B83" s="341" t="s">
        <v>808</v>
      </c>
      <c r="C83" s="705" t="str">
        <f>'5'!C$118</f>
        <v>(Specify here)</v>
      </c>
      <c r="D83" s="462">
        <f>'6C'!$G60</f>
        <v>0</v>
      </c>
      <c r="E83" s="455">
        <f>$D83*'7'!D79</f>
        <v>0</v>
      </c>
      <c r="F83" s="455">
        <f>$D83*'7'!E79</f>
        <v>0</v>
      </c>
      <c r="G83" s="455">
        <f>$D83*'7'!F79</f>
        <v>0</v>
      </c>
      <c r="H83" s="455">
        <f>$D83*'7'!G79</f>
        <v>0</v>
      </c>
      <c r="I83" s="455">
        <f>$D83*'7'!H79</f>
        <v>0</v>
      </c>
      <c r="J83" s="455">
        <f>$D83*'7'!I79</f>
        <v>0</v>
      </c>
      <c r="K83" s="455">
        <f>$D83*'7'!J79</f>
        <v>0</v>
      </c>
      <c r="L83" s="461">
        <f>$D83*'7'!K79</f>
        <v>0</v>
      </c>
      <c r="Q83" s="187"/>
      <c r="V83" s="192"/>
      <c r="W83" s="192"/>
      <c r="X83" s="192"/>
      <c r="Y83" s="192"/>
      <c r="Z83" s="192"/>
      <c r="AA83" s="192"/>
      <c r="AB83" s="192"/>
    </row>
    <row r="84" spans="1:28" x14ac:dyDescent="0.25">
      <c r="A84" s="78"/>
      <c r="B84" s="341" t="s">
        <v>809</v>
      </c>
      <c r="C84" s="705" t="str">
        <f>'5'!C$119</f>
        <v>(Specify here)</v>
      </c>
      <c r="D84" s="462">
        <f>'6C'!$G61</f>
        <v>0</v>
      </c>
      <c r="E84" s="455">
        <f>$D84*'7'!D80</f>
        <v>0</v>
      </c>
      <c r="F84" s="455">
        <f>$D84*'7'!E80</f>
        <v>0</v>
      </c>
      <c r="G84" s="455">
        <f>$D84*'7'!F80</f>
        <v>0</v>
      </c>
      <c r="H84" s="455">
        <f>$D84*'7'!G80</f>
        <v>0</v>
      </c>
      <c r="I84" s="455">
        <f>$D84*'7'!H80</f>
        <v>0</v>
      </c>
      <c r="J84" s="455">
        <f>$D84*'7'!I80</f>
        <v>0</v>
      </c>
      <c r="K84" s="455">
        <f>$D84*'7'!J80</f>
        <v>0</v>
      </c>
      <c r="L84" s="461">
        <f>$D84*'7'!K80</f>
        <v>0</v>
      </c>
      <c r="Q84" s="187"/>
      <c r="V84" s="192"/>
      <c r="W84" s="192"/>
      <c r="X84" s="192"/>
      <c r="Y84" s="192"/>
      <c r="Z84" s="192"/>
      <c r="AA84" s="192"/>
      <c r="AB84" s="192"/>
    </row>
    <row r="85" spans="1:28" x14ac:dyDescent="0.25">
      <c r="A85" s="78"/>
      <c r="B85" s="311" t="s">
        <v>810</v>
      </c>
      <c r="C85" s="705" t="str">
        <f>'5'!C$120</f>
        <v>(Specify here)</v>
      </c>
      <c r="D85" s="462">
        <f>'6C'!$G62</f>
        <v>0</v>
      </c>
      <c r="E85" s="455">
        <f>$D85*'7'!D81</f>
        <v>0</v>
      </c>
      <c r="F85" s="455">
        <f>$D85*'7'!E81</f>
        <v>0</v>
      </c>
      <c r="G85" s="455">
        <f>$D85*'7'!F81</f>
        <v>0</v>
      </c>
      <c r="H85" s="455">
        <f>$D85*'7'!G81</f>
        <v>0</v>
      </c>
      <c r="I85" s="455">
        <f>$D85*'7'!H81</f>
        <v>0</v>
      </c>
      <c r="J85" s="455">
        <f>$D85*'7'!I81</f>
        <v>0</v>
      </c>
      <c r="K85" s="455">
        <f>$D85*'7'!J81</f>
        <v>0</v>
      </c>
      <c r="L85" s="461">
        <f>$D85*'7'!K81</f>
        <v>0</v>
      </c>
      <c r="Q85" s="187"/>
      <c r="V85" s="192"/>
      <c r="W85" s="192"/>
      <c r="X85" s="192"/>
      <c r="Y85" s="192"/>
      <c r="Z85" s="192"/>
      <c r="AA85" s="192"/>
      <c r="AB85" s="192"/>
    </row>
    <row r="86" spans="1:28" x14ac:dyDescent="0.25">
      <c r="A86" s="368"/>
      <c r="B86" s="585" t="s">
        <v>811</v>
      </c>
      <c r="C86" s="705" t="str">
        <f>'5'!C$121</f>
        <v>(Specify here)</v>
      </c>
      <c r="D86" s="462">
        <f>'6C'!$G63</f>
        <v>0</v>
      </c>
      <c r="E86" s="455">
        <f>$D86*'7'!D82</f>
        <v>0</v>
      </c>
      <c r="F86" s="455">
        <f>$D86*'7'!E82</f>
        <v>0</v>
      </c>
      <c r="G86" s="455">
        <f>$D86*'7'!F82</f>
        <v>0</v>
      </c>
      <c r="H86" s="455">
        <f>$D86*'7'!G82</f>
        <v>0</v>
      </c>
      <c r="I86" s="455">
        <f>$D86*'7'!H82</f>
        <v>0</v>
      </c>
      <c r="J86" s="455">
        <f>$D86*'7'!I82</f>
        <v>0</v>
      </c>
      <c r="K86" s="455">
        <f>$D86*'7'!J82</f>
        <v>0</v>
      </c>
      <c r="L86" s="461">
        <f>$D86*'7'!K82</f>
        <v>0</v>
      </c>
      <c r="Q86" s="187"/>
      <c r="V86" s="192"/>
      <c r="W86" s="192"/>
      <c r="X86" s="192"/>
      <c r="Y86" s="192"/>
      <c r="Z86" s="192"/>
      <c r="AA86" s="192"/>
      <c r="AB86" s="192"/>
    </row>
    <row r="87" spans="1:28" x14ac:dyDescent="0.25">
      <c r="A87" s="454" t="s">
        <v>419</v>
      </c>
      <c r="B87" s="454"/>
      <c r="C87" s="454"/>
      <c r="D87" s="454"/>
      <c r="E87" s="459"/>
      <c r="F87" s="459"/>
      <c r="G87" s="459"/>
      <c r="H87" s="459"/>
      <c r="I87" s="459"/>
      <c r="J87" s="459"/>
      <c r="K87" s="459"/>
      <c r="L87" s="432"/>
    </row>
    <row r="88" spans="1:28" x14ac:dyDescent="0.25">
      <c r="A88" s="433" t="s">
        <v>900</v>
      </c>
      <c r="B88" s="432"/>
      <c r="C88" s="432"/>
      <c r="D88" s="432"/>
      <c r="E88" s="460"/>
      <c r="F88" s="460"/>
      <c r="G88" s="460"/>
      <c r="H88" s="460"/>
      <c r="I88" s="460"/>
      <c r="J88" s="460"/>
      <c r="K88" s="460"/>
      <c r="L88" s="432"/>
    </row>
    <row r="89" spans="1:28" x14ac:dyDescent="0.25">
      <c r="A89" s="433" t="s">
        <v>907</v>
      </c>
      <c r="B89" s="432"/>
      <c r="C89" s="432"/>
      <c r="D89" s="432"/>
      <c r="E89" s="460"/>
      <c r="F89" s="460"/>
      <c r="G89" s="460"/>
      <c r="H89" s="460"/>
      <c r="I89" s="460"/>
      <c r="J89" s="460"/>
      <c r="K89" s="460"/>
      <c r="L89" s="432"/>
    </row>
    <row r="90" spans="1:28" x14ac:dyDescent="0.25">
      <c r="A90" s="433" t="s">
        <v>910</v>
      </c>
      <c r="B90" s="432"/>
      <c r="C90" s="432"/>
      <c r="D90" s="432"/>
      <c r="E90" s="460"/>
      <c r="F90" s="460"/>
      <c r="G90" s="460"/>
      <c r="H90" s="460"/>
      <c r="I90" s="460"/>
      <c r="J90" s="460"/>
      <c r="K90" s="460"/>
      <c r="L90" s="432"/>
    </row>
    <row r="91" spans="1:28" x14ac:dyDescent="0.25">
      <c r="A91" s="433" t="s">
        <v>909</v>
      </c>
      <c r="B91" s="432"/>
      <c r="C91" s="432"/>
      <c r="D91" s="432"/>
      <c r="E91" s="460"/>
      <c r="F91" s="460"/>
      <c r="G91" s="460"/>
      <c r="H91" s="460"/>
      <c r="I91" s="460"/>
      <c r="J91" s="460"/>
      <c r="K91" s="460"/>
      <c r="L91" s="432"/>
    </row>
    <row r="92" spans="1:28" x14ac:dyDescent="0.25">
      <c r="A92" s="433"/>
      <c r="B92" s="432"/>
      <c r="C92" s="432"/>
      <c r="D92" s="432"/>
      <c r="E92" s="460"/>
      <c r="F92" s="460"/>
      <c r="G92" s="460"/>
      <c r="H92" s="460"/>
      <c r="I92" s="460"/>
      <c r="J92" s="460"/>
      <c r="K92" s="460"/>
      <c r="L92" s="432"/>
    </row>
    <row r="93" spans="1:28" x14ac:dyDescent="0.25">
      <c r="A93" s="433"/>
      <c r="B93" s="432"/>
      <c r="C93" s="432"/>
      <c r="D93" s="432"/>
      <c r="E93" s="460"/>
      <c r="F93" s="460"/>
      <c r="G93" s="460"/>
      <c r="H93" s="460"/>
      <c r="I93" s="460"/>
      <c r="J93" s="460"/>
      <c r="K93" s="460"/>
      <c r="L93" s="432"/>
    </row>
    <row r="94" spans="1:28" x14ac:dyDescent="0.25">
      <c r="A94" s="433" t="s">
        <v>422</v>
      </c>
      <c r="B94" s="432"/>
      <c r="C94" s="432"/>
      <c r="D94" s="432"/>
      <c r="E94" s="460"/>
      <c r="F94" s="460"/>
      <c r="G94" s="460"/>
      <c r="H94" s="460"/>
      <c r="I94" s="460"/>
      <c r="J94" s="460"/>
      <c r="K94" s="460"/>
      <c r="L94" s="432"/>
    </row>
    <row r="95" spans="1:28" ht="15.6" x14ac:dyDescent="0.3">
      <c r="A95" s="434" t="s">
        <v>121</v>
      </c>
      <c r="B95" s="670"/>
      <c r="C95" s="670"/>
      <c r="D95" s="670"/>
      <c r="E95" s="670"/>
      <c r="F95" s="670"/>
      <c r="G95" s="670"/>
      <c r="H95" s="670"/>
      <c r="I95" s="670"/>
      <c r="J95" s="671"/>
      <c r="K95" s="670"/>
      <c r="L95" s="668" t="s">
        <v>119</v>
      </c>
    </row>
    <row r="96" spans="1:28" ht="15.6" x14ac:dyDescent="0.3">
      <c r="A96" s="434" t="s">
        <v>93</v>
      </c>
      <c r="B96" s="670"/>
      <c r="C96" s="670"/>
      <c r="D96" s="670"/>
      <c r="E96" s="670"/>
      <c r="F96" s="670"/>
      <c r="G96" s="670"/>
      <c r="H96" s="670"/>
      <c r="I96" s="670"/>
      <c r="J96" s="671"/>
      <c r="K96" s="670"/>
      <c r="L96" s="435" t="s">
        <v>131</v>
      </c>
    </row>
    <row r="97" spans="1:28" x14ac:dyDescent="0.25">
      <c r="A97" s="432"/>
      <c r="B97" s="432"/>
      <c r="C97" s="432"/>
      <c r="D97" s="432"/>
      <c r="E97" s="432"/>
      <c r="F97" s="432"/>
      <c r="G97" s="432"/>
      <c r="H97" s="432"/>
      <c r="I97" s="432"/>
      <c r="K97" s="432"/>
      <c r="L97" s="669" t="s">
        <v>91</v>
      </c>
    </row>
    <row r="98" spans="1:28" ht="15.6" x14ac:dyDescent="0.3">
      <c r="A98" s="434"/>
      <c r="B98" s="435"/>
      <c r="C98" s="435"/>
      <c r="D98" s="435"/>
      <c r="E98" s="435"/>
      <c r="F98" s="435"/>
      <c r="G98" s="435"/>
      <c r="H98" s="435"/>
      <c r="I98" s="435"/>
      <c r="J98" s="435"/>
      <c r="K98" s="435"/>
      <c r="L98" s="432"/>
    </row>
    <row r="99" spans="1:28" x14ac:dyDescent="0.25">
      <c r="A99" s="433" t="s">
        <v>363</v>
      </c>
      <c r="B99" s="432"/>
      <c r="C99" s="432"/>
      <c r="D99" s="432"/>
      <c r="E99" s="433" t="s">
        <v>451</v>
      </c>
      <c r="F99" s="432"/>
      <c r="G99" s="432"/>
      <c r="H99" s="432"/>
      <c r="I99" s="432"/>
      <c r="J99" s="433" t="s">
        <v>365</v>
      </c>
      <c r="K99" s="432"/>
      <c r="L99" s="432"/>
    </row>
    <row r="100" spans="1:28" x14ac:dyDescent="0.25">
      <c r="B100" s="432" t="str">
        <f>'1_1A'!$B$7</f>
        <v>Enter Hospital Name Here</v>
      </c>
      <c r="D100" s="432"/>
      <c r="F100" s="1474" t="str">
        <f>'1_1A'!$H$7</f>
        <v>Enter Provider Number Here</v>
      </c>
      <c r="G100" s="1474"/>
      <c r="H100" s="432"/>
      <c r="I100" s="432"/>
      <c r="K100" s="1475" t="str">
        <f>'1_1A'!$P$7</f>
        <v>Enter FYE Here</v>
      </c>
      <c r="L100" s="1475"/>
      <c r="V100" s="193"/>
    </row>
    <row r="101" spans="1:28" x14ac:dyDescent="0.25">
      <c r="A101" s="432"/>
      <c r="B101" s="432"/>
      <c r="C101" s="432"/>
      <c r="D101" s="432"/>
      <c r="E101" s="460"/>
      <c r="F101" s="460"/>
      <c r="G101" s="460"/>
      <c r="H101" s="460"/>
      <c r="I101" s="460"/>
      <c r="J101" s="460"/>
      <c r="K101" s="460"/>
      <c r="L101" s="432"/>
      <c r="V101" s="193"/>
      <c r="W101" s="193"/>
    </row>
    <row r="102" spans="1:28" ht="15.6" x14ac:dyDescent="0.3">
      <c r="A102" s="437"/>
      <c r="B102" s="437"/>
      <c r="C102" s="438"/>
      <c r="D102" s="439" t="s">
        <v>122</v>
      </c>
      <c r="E102" s="440" t="s">
        <v>96</v>
      </c>
      <c r="F102" s="441"/>
      <c r="G102" s="442" t="s">
        <v>123</v>
      </c>
      <c r="H102" s="443"/>
      <c r="I102" s="443"/>
      <c r="J102" s="443"/>
      <c r="K102" s="443"/>
      <c r="L102" s="444"/>
      <c r="U102" s="190"/>
      <c r="V102" s="194"/>
      <c r="W102" s="194"/>
      <c r="X102" s="188"/>
      <c r="Y102" s="189"/>
      <c r="Z102" s="189"/>
      <c r="AA102" s="189"/>
      <c r="AB102" s="189"/>
    </row>
    <row r="103" spans="1:28" ht="15.6" x14ac:dyDescent="0.3">
      <c r="A103" s="445"/>
      <c r="B103" s="446" t="s">
        <v>95</v>
      </c>
      <c r="C103" s="435"/>
      <c r="D103" s="447" t="s">
        <v>124</v>
      </c>
      <c r="E103" s="448"/>
      <c r="F103" s="448"/>
      <c r="G103" s="449"/>
      <c r="H103" s="449"/>
      <c r="I103" s="450" t="str">
        <f>I$9</f>
        <v>Other</v>
      </c>
      <c r="J103" s="449" t="s">
        <v>136</v>
      </c>
      <c r="K103" s="449"/>
      <c r="L103" s="476"/>
      <c r="U103" s="190"/>
      <c r="V103" s="188"/>
      <c r="W103" s="188"/>
      <c r="X103" s="191"/>
    </row>
    <row r="104" spans="1:28" x14ac:dyDescent="0.25">
      <c r="A104" s="445"/>
      <c r="B104" s="445"/>
      <c r="C104" s="432"/>
      <c r="D104" s="447" t="s">
        <v>125</v>
      </c>
      <c r="E104" s="448"/>
      <c r="F104" s="448"/>
      <c r="G104" s="449"/>
      <c r="H104" s="450"/>
      <c r="I104" s="450" t="str">
        <f>I$10</f>
        <v>Sub-</v>
      </c>
      <c r="J104" s="449" t="s">
        <v>686</v>
      </c>
      <c r="K104" s="449" t="s">
        <v>105</v>
      </c>
      <c r="L104" s="476" t="s">
        <v>686</v>
      </c>
      <c r="U104" s="190"/>
      <c r="V104" s="190"/>
      <c r="W104" s="190"/>
      <c r="X104" s="190"/>
      <c r="Y104" s="190"/>
      <c r="Z104" s="190"/>
      <c r="AA104" s="190"/>
      <c r="AB104" s="190"/>
    </row>
    <row r="105" spans="1:28" x14ac:dyDescent="0.25">
      <c r="A105" s="445"/>
      <c r="B105" s="445"/>
      <c r="C105" s="432"/>
      <c r="D105" s="447" t="s">
        <v>126</v>
      </c>
      <c r="E105" s="450" t="s">
        <v>97</v>
      </c>
      <c r="F105" s="450" t="s">
        <v>98</v>
      </c>
      <c r="G105" s="449" t="s">
        <v>723</v>
      </c>
      <c r="H105" s="450" t="s">
        <v>99</v>
      </c>
      <c r="I105" s="450" t="str">
        <f>I$11</f>
        <v>Provider</v>
      </c>
      <c r="J105" s="449" t="s">
        <v>100</v>
      </c>
      <c r="K105" s="449" t="s">
        <v>116</v>
      </c>
      <c r="L105" s="476" t="s">
        <v>117</v>
      </c>
      <c r="U105" s="190"/>
      <c r="V105" s="187"/>
      <c r="W105" s="187"/>
      <c r="X105" s="190"/>
      <c r="Y105" s="190"/>
      <c r="Z105" s="190"/>
      <c r="AA105" s="190"/>
      <c r="AB105" s="190"/>
    </row>
    <row r="106" spans="1:28" x14ac:dyDescent="0.25">
      <c r="A106" s="445"/>
      <c r="B106" s="445"/>
      <c r="C106" s="432"/>
      <c r="D106" s="445"/>
      <c r="E106" s="451" t="s">
        <v>128</v>
      </c>
      <c r="F106" s="450"/>
      <c r="G106" s="450"/>
      <c r="H106" s="452"/>
      <c r="I106" s="450" t="str">
        <f>I$12</f>
        <v>Line 42</v>
      </c>
      <c r="J106" s="452"/>
      <c r="K106" s="450"/>
      <c r="L106" s="453"/>
      <c r="V106" s="187"/>
      <c r="X106" s="190"/>
      <c r="Y106" s="190"/>
    </row>
    <row r="107" spans="1:28" x14ac:dyDescent="0.25">
      <c r="A107" s="445"/>
      <c r="B107" s="445"/>
      <c r="C107" s="432"/>
      <c r="D107" s="447" t="s">
        <v>384</v>
      </c>
      <c r="E107" s="450" t="s">
        <v>384</v>
      </c>
      <c r="F107" s="450" t="s">
        <v>385</v>
      </c>
      <c r="G107" s="450" t="s">
        <v>386</v>
      </c>
      <c r="H107" s="452" t="s">
        <v>387</v>
      </c>
      <c r="I107" s="452" t="s">
        <v>388</v>
      </c>
      <c r="J107" s="452" t="s">
        <v>389</v>
      </c>
      <c r="K107" s="450" t="s">
        <v>390</v>
      </c>
      <c r="L107" s="453" t="s">
        <v>391</v>
      </c>
      <c r="U107" s="190"/>
      <c r="V107" s="190"/>
      <c r="W107" s="190"/>
      <c r="X107" s="190"/>
      <c r="Y107" s="190"/>
      <c r="Z107" s="190"/>
      <c r="AA107" s="190"/>
      <c r="AB107" s="190"/>
    </row>
    <row r="108" spans="1:28" x14ac:dyDescent="0.25">
      <c r="A108" s="588"/>
      <c r="B108" s="586" t="s">
        <v>528</v>
      </c>
      <c r="C108" s="587"/>
      <c r="D108" s="660"/>
      <c r="E108" s="661"/>
      <c r="F108" s="661"/>
      <c r="G108" s="661"/>
      <c r="H108" s="661"/>
      <c r="I108" s="661"/>
      <c r="J108" s="661"/>
      <c r="K108" s="661"/>
      <c r="L108" s="665"/>
    </row>
    <row r="109" spans="1:28" x14ac:dyDescent="0.25">
      <c r="A109" s="87">
        <v>88</v>
      </c>
      <c r="B109" s="87" t="s">
        <v>864</v>
      </c>
      <c r="C109" s="706" t="str">
        <f>'5'!C$140</f>
        <v>(Specify here)</v>
      </c>
      <c r="D109" s="462">
        <f>'6C'!$G77</f>
        <v>0</v>
      </c>
      <c r="E109" s="455">
        <f>$D109*'7'!D102</f>
        <v>0</v>
      </c>
      <c r="F109" s="455">
        <f>$D109*'7'!E102</f>
        <v>0</v>
      </c>
      <c r="G109" s="456">
        <f>$D109*'7'!F102</f>
        <v>0</v>
      </c>
      <c r="H109" s="456">
        <f>$D109*'7'!G102</f>
        <v>0</v>
      </c>
      <c r="I109" s="456">
        <f>$D109*'7'!H102</f>
        <v>0</v>
      </c>
      <c r="J109" s="456">
        <f>$D109*'7'!I102</f>
        <v>0</v>
      </c>
      <c r="K109" s="456">
        <f>$D109*'7'!J102</f>
        <v>0</v>
      </c>
      <c r="L109" s="477">
        <f>$D109*'7'!K102</f>
        <v>0</v>
      </c>
      <c r="P109" s="187"/>
      <c r="Q109" s="187"/>
    </row>
    <row r="110" spans="1:28" x14ac:dyDescent="0.25">
      <c r="A110" s="87">
        <f>A109+1</f>
        <v>89</v>
      </c>
      <c r="B110" s="858" t="s">
        <v>757</v>
      </c>
      <c r="C110" s="706" t="str">
        <f>'5'!C$141</f>
        <v>(Specify here)</v>
      </c>
      <c r="D110" s="462">
        <f>'6C'!$G78</f>
        <v>0</v>
      </c>
      <c r="E110" s="455">
        <f>$D110*'7'!D103</f>
        <v>0</v>
      </c>
      <c r="F110" s="455">
        <f>$D110*'7'!E103</f>
        <v>0</v>
      </c>
      <c r="G110" s="456">
        <f>$D110*'7'!F103</f>
        <v>0</v>
      </c>
      <c r="H110" s="456">
        <f>$D110*'7'!G103</f>
        <v>0</v>
      </c>
      <c r="I110" s="456">
        <f>$D110*'7'!H103</f>
        <v>0</v>
      </c>
      <c r="J110" s="456">
        <f>$D110*'7'!I103</f>
        <v>0</v>
      </c>
      <c r="K110" s="456">
        <f>$D110*'7'!J103</f>
        <v>0</v>
      </c>
      <c r="L110" s="477">
        <f>$D110*'7'!K103</f>
        <v>0</v>
      </c>
      <c r="P110" s="187"/>
      <c r="Q110" s="187"/>
    </row>
    <row r="111" spans="1:28" x14ac:dyDescent="0.25">
      <c r="A111" s="87">
        <f>A110+1</f>
        <v>90</v>
      </c>
      <c r="B111" s="87" t="s">
        <v>529</v>
      </c>
      <c r="C111" s="706" t="str">
        <f>'5'!C$142</f>
        <v>(Specify here)</v>
      </c>
      <c r="D111" s="462">
        <f>'6C'!$G79</f>
        <v>0</v>
      </c>
      <c r="E111" s="455">
        <f>$D111*'7'!D104</f>
        <v>0</v>
      </c>
      <c r="F111" s="455">
        <f>$D111*'7'!E104</f>
        <v>0</v>
      </c>
      <c r="G111" s="456">
        <f>$D111*'7'!F104</f>
        <v>0</v>
      </c>
      <c r="H111" s="456">
        <f>$D111*'7'!G104</f>
        <v>0</v>
      </c>
      <c r="I111" s="456">
        <f>$D111*'7'!H104</f>
        <v>0</v>
      </c>
      <c r="J111" s="456">
        <f>$D111*'7'!I104</f>
        <v>0</v>
      </c>
      <c r="K111" s="456">
        <f>$D111*'7'!J104</f>
        <v>0</v>
      </c>
      <c r="L111" s="477">
        <f>$D111*'7'!K104</f>
        <v>0</v>
      </c>
      <c r="P111" s="187"/>
      <c r="Q111" s="187"/>
      <c r="U111" s="193"/>
    </row>
    <row r="112" spans="1:28" x14ac:dyDescent="0.25">
      <c r="A112" s="87">
        <f>A111+1</f>
        <v>91</v>
      </c>
      <c r="B112" s="87" t="s">
        <v>530</v>
      </c>
      <c r="C112" s="548"/>
      <c r="D112" s="462">
        <f>'6C'!$G80</f>
        <v>0</v>
      </c>
      <c r="E112" s="455">
        <f>$D112*'7'!D105</f>
        <v>0</v>
      </c>
      <c r="F112" s="455">
        <f>$D112*'7'!E105</f>
        <v>0</v>
      </c>
      <c r="G112" s="456">
        <f>$D112*'7'!F105</f>
        <v>0</v>
      </c>
      <c r="H112" s="456">
        <f>$D112*'7'!G105</f>
        <v>0</v>
      </c>
      <c r="I112" s="456">
        <f>$D112*'7'!H105</f>
        <v>0</v>
      </c>
      <c r="J112" s="456">
        <f>$D112*'7'!I105</f>
        <v>0</v>
      </c>
      <c r="K112" s="456">
        <f>$D112*'7'!J105</f>
        <v>0</v>
      </c>
      <c r="L112" s="477">
        <f>$D112*'7'!K105</f>
        <v>0</v>
      </c>
      <c r="P112" s="187"/>
      <c r="Q112" s="187"/>
    </row>
    <row r="113" spans="1:17" x14ac:dyDescent="0.25">
      <c r="A113" s="87">
        <f>A112+1</f>
        <v>92</v>
      </c>
      <c r="B113" s="87" t="s">
        <v>908</v>
      </c>
      <c r="C113" s="563"/>
      <c r="D113" s="462">
        <f>'6C'!$G81</f>
        <v>0</v>
      </c>
      <c r="E113" s="455">
        <f>IF('7'!D106&gt;0, '6C'!$D$81*('7'!D106/'7'!$K$277), 0)</f>
        <v>0</v>
      </c>
      <c r="F113" s="455">
        <f>IF('7'!E106&gt;0, '6C'!$D$81*('7'!E106/'7'!$K$277), 0)</f>
        <v>0</v>
      </c>
      <c r="G113" s="455">
        <f>IF('7'!F106&gt;0, '6C'!$D$81*('7'!F106/'7'!$K$277), 0)</f>
        <v>0</v>
      </c>
      <c r="H113" s="455">
        <f>IF('7'!G106&gt;0, '6C'!$D$81*('7'!G106/'7'!$K$277), 0)</f>
        <v>0</v>
      </c>
      <c r="I113" s="455">
        <f>IF('7'!H106&gt;0, '6C'!$D$81*('7'!H106/'7'!$K$277), 0)</f>
        <v>0</v>
      </c>
      <c r="J113" s="455">
        <f>IF('7'!I106&gt;0, '6C'!$D$81*('7'!I106/'7'!$K$277), 0)</f>
        <v>0</v>
      </c>
      <c r="K113" s="455">
        <f>IF('7'!J106&gt;0, '6C'!$D$81*('7'!J106/'7'!$K$277), 0)</f>
        <v>0</v>
      </c>
      <c r="L113" s="461">
        <f>IF('7'!K106&gt;0, '6C'!$D$81*('7'!K106/'7'!$K$277), 0)</f>
        <v>0</v>
      </c>
      <c r="P113" s="190"/>
      <c r="Q113" s="187"/>
    </row>
    <row r="114" spans="1:17" x14ac:dyDescent="0.25">
      <c r="A114" s="87">
        <f>A113+1</f>
        <v>93</v>
      </c>
      <c r="B114" s="341" t="s">
        <v>813</v>
      </c>
      <c r="C114" s="705" t="str">
        <f>'5'!C$145</f>
        <v>(Specify here)</v>
      </c>
      <c r="D114" s="462">
        <f>'6C'!$G82</f>
        <v>0</v>
      </c>
      <c r="E114" s="455">
        <f>$D114*'7'!D107</f>
        <v>0</v>
      </c>
      <c r="F114" s="455">
        <f>$D114*'7'!E107</f>
        <v>0</v>
      </c>
      <c r="G114" s="456">
        <f>$D114*'7'!F107</f>
        <v>0</v>
      </c>
      <c r="H114" s="456">
        <f>$D114*'7'!G107</f>
        <v>0</v>
      </c>
      <c r="I114" s="456">
        <f>$D114*'7'!H107</f>
        <v>0</v>
      </c>
      <c r="J114" s="456">
        <f>$D114*'7'!I107</f>
        <v>0</v>
      </c>
      <c r="K114" s="456">
        <f>$D114*'7'!J107</f>
        <v>0</v>
      </c>
      <c r="L114" s="1216">
        <f>$D114*'7'!K107</f>
        <v>0</v>
      </c>
      <c r="P114" s="190"/>
      <c r="Q114" s="187"/>
    </row>
    <row r="115" spans="1:17" x14ac:dyDescent="0.25">
      <c r="A115" s="80" t="s">
        <v>367</v>
      </c>
      <c r="B115" s="341" t="s">
        <v>814</v>
      </c>
      <c r="C115" s="705" t="str">
        <f>'5'!C$146</f>
        <v>(Specify here)</v>
      </c>
      <c r="D115" s="462">
        <f>'6C'!$G83</f>
        <v>0</v>
      </c>
      <c r="E115" s="455">
        <f>$D115*'7'!D108</f>
        <v>0</v>
      </c>
      <c r="F115" s="455">
        <f>$D115*'7'!E108</f>
        <v>0</v>
      </c>
      <c r="G115" s="456">
        <f>$D115*'7'!F108</f>
        <v>0</v>
      </c>
      <c r="H115" s="456">
        <f>$D115*'7'!G108</f>
        <v>0</v>
      </c>
      <c r="I115" s="456">
        <f>$D115*'7'!H108</f>
        <v>0</v>
      </c>
      <c r="J115" s="456">
        <f>$D115*'7'!I108</f>
        <v>0</v>
      </c>
      <c r="K115" s="456">
        <f>$D115*'7'!J108</f>
        <v>0</v>
      </c>
      <c r="L115" s="1215">
        <f>$D115*'7'!K108</f>
        <v>0</v>
      </c>
      <c r="Q115" s="187"/>
    </row>
    <row r="116" spans="1:17" x14ac:dyDescent="0.25">
      <c r="A116" s="80" t="s">
        <v>367</v>
      </c>
      <c r="B116" s="341" t="s">
        <v>815</v>
      </c>
      <c r="C116" s="705" t="str">
        <f>'5'!C$147</f>
        <v>(Specify here)</v>
      </c>
      <c r="D116" s="462">
        <f>'6C'!$G84</f>
        <v>0</v>
      </c>
      <c r="E116" s="455">
        <f>$D116*'7'!D109</f>
        <v>0</v>
      </c>
      <c r="F116" s="455">
        <f>$D116*'7'!E109</f>
        <v>0</v>
      </c>
      <c r="G116" s="456">
        <f>$D116*'7'!F109</f>
        <v>0</v>
      </c>
      <c r="H116" s="456">
        <f>$D116*'7'!G109</f>
        <v>0</v>
      </c>
      <c r="I116" s="456">
        <f>$D116*'7'!H109</f>
        <v>0</v>
      </c>
      <c r="J116" s="456">
        <f>$D116*'7'!I109</f>
        <v>0</v>
      </c>
      <c r="K116" s="456">
        <f>$D116*'7'!J109</f>
        <v>0</v>
      </c>
      <c r="L116" s="477">
        <f>$D116*'7'!K109</f>
        <v>0</v>
      </c>
      <c r="P116" s="187"/>
      <c r="Q116" s="187"/>
    </row>
    <row r="117" spans="1:17" x14ac:dyDescent="0.25">
      <c r="A117" s="80"/>
      <c r="B117" s="311" t="s">
        <v>825</v>
      </c>
      <c r="C117" s="705" t="str">
        <f>'5'!C$148</f>
        <v>(Specify here)</v>
      </c>
      <c r="D117" s="462">
        <f>'6C'!$G85</f>
        <v>0</v>
      </c>
      <c r="E117" s="455">
        <f>$D117*'7'!D110</f>
        <v>0</v>
      </c>
      <c r="F117" s="455">
        <f>$D117*'7'!E110</f>
        <v>0</v>
      </c>
      <c r="G117" s="456">
        <f>$D117*'7'!F110</f>
        <v>0</v>
      </c>
      <c r="H117" s="456">
        <f>$D117*'7'!G110</f>
        <v>0</v>
      </c>
      <c r="I117" s="456">
        <f>$D117*'7'!H110</f>
        <v>0</v>
      </c>
      <c r="J117" s="456">
        <f>$D117*'7'!I110</f>
        <v>0</v>
      </c>
      <c r="K117" s="456">
        <f>$D117*'7'!J110</f>
        <v>0</v>
      </c>
      <c r="L117" s="477">
        <f>$D117*'7'!K110</f>
        <v>0</v>
      </c>
      <c r="P117" s="187"/>
      <c r="Q117" s="187"/>
    </row>
    <row r="118" spans="1:17" x14ac:dyDescent="0.25">
      <c r="A118" s="80"/>
      <c r="B118" s="311" t="s">
        <v>826</v>
      </c>
      <c r="C118" s="705" t="str">
        <f>'5'!C$149</f>
        <v>(Specify here)</v>
      </c>
      <c r="D118" s="462">
        <f>'6C'!$G86</f>
        <v>0</v>
      </c>
      <c r="E118" s="455">
        <f>$D118*'7'!D111</f>
        <v>0</v>
      </c>
      <c r="F118" s="455">
        <f>$D118*'7'!E111</f>
        <v>0</v>
      </c>
      <c r="G118" s="456">
        <f>$D118*'7'!F111</f>
        <v>0</v>
      </c>
      <c r="H118" s="456">
        <f>$D118*'7'!G111</f>
        <v>0</v>
      </c>
      <c r="I118" s="456">
        <f>$D118*'7'!H111</f>
        <v>0</v>
      </c>
      <c r="J118" s="456">
        <f>$D118*'7'!I111</f>
        <v>0</v>
      </c>
      <c r="K118" s="456">
        <f>$D118*'7'!J111</f>
        <v>0</v>
      </c>
      <c r="L118" s="477">
        <f>$D118*'7'!K111</f>
        <v>0</v>
      </c>
      <c r="P118" s="187"/>
      <c r="Q118" s="187"/>
    </row>
    <row r="119" spans="1:17" x14ac:dyDescent="0.25">
      <c r="A119" s="588"/>
      <c r="B119" s="586" t="s">
        <v>531</v>
      </c>
      <c r="C119" s="591"/>
      <c r="D119" s="664"/>
      <c r="E119" s="661"/>
      <c r="F119" s="661"/>
      <c r="G119" s="661"/>
      <c r="H119" s="661"/>
      <c r="I119" s="661"/>
      <c r="J119" s="661"/>
      <c r="K119" s="661"/>
      <c r="L119" s="665"/>
      <c r="P119" s="187"/>
      <c r="Q119" s="187"/>
    </row>
    <row r="120" spans="1:17" x14ac:dyDescent="0.25">
      <c r="A120" s="87">
        <v>94</v>
      </c>
      <c r="B120" s="87" t="s">
        <v>627</v>
      </c>
      <c r="C120" s="548"/>
      <c r="D120" s="462">
        <f>'6C'!$G88</f>
        <v>0</v>
      </c>
      <c r="E120" s="455">
        <f>$D120*'7'!D113</f>
        <v>0</v>
      </c>
      <c r="F120" s="455">
        <f>$D120*'7'!E113</f>
        <v>0</v>
      </c>
      <c r="G120" s="456">
        <f>$D120*'7'!F113</f>
        <v>0</v>
      </c>
      <c r="H120" s="456">
        <f>$D120*'7'!G113</f>
        <v>0</v>
      </c>
      <c r="I120" s="456">
        <f>$D120*'7'!H113</f>
        <v>0</v>
      </c>
      <c r="J120" s="456">
        <f>$D120*'7'!I113</f>
        <v>0</v>
      </c>
      <c r="K120" s="456">
        <f>$D120*'7'!J113</f>
        <v>0</v>
      </c>
      <c r="L120" s="477">
        <f>$D120*'7'!K113</f>
        <v>0</v>
      </c>
      <c r="P120" s="187"/>
      <c r="Q120" s="187"/>
    </row>
    <row r="121" spans="1:17" x14ac:dyDescent="0.25">
      <c r="A121" s="87">
        <f>A120+1</f>
        <v>95</v>
      </c>
      <c r="B121" s="87" t="s">
        <v>532</v>
      </c>
      <c r="C121" s="548"/>
      <c r="D121" s="462">
        <f>'6C'!$G89</f>
        <v>0</v>
      </c>
      <c r="E121" s="455">
        <f>$D121*'7'!D114</f>
        <v>0</v>
      </c>
      <c r="F121" s="455">
        <f>$D121*'7'!E114</f>
        <v>0</v>
      </c>
      <c r="G121" s="456">
        <f>$D121*'7'!F114</f>
        <v>0</v>
      </c>
      <c r="H121" s="456">
        <f>$D121*'7'!G114</f>
        <v>0</v>
      </c>
      <c r="I121" s="456">
        <f>$D121*'7'!H114</f>
        <v>0</v>
      </c>
      <c r="J121" s="456">
        <f>$D121*'7'!I114</f>
        <v>0</v>
      </c>
      <c r="K121" s="456">
        <f>$D121*'7'!J114</f>
        <v>0</v>
      </c>
      <c r="L121" s="477">
        <f>$D121*'7'!K114</f>
        <v>0</v>
      </c>
      <c r="P121" s="187"/>
      <c r="Q121" s="187"/>
    </row>
    <row r="122" spans="1:17" x14ac:dyDescent="0.25">
      <c r="A122" s="87">
        <f t="shared" ref="A122:A127" si="2">A121+1</f>
        <v>96</v>
      </c>
      <c r="B122" s="87" t="s">
        <v>533</v>
      </c>
      <c r="C122" s="548"/>
      <c r="D122" s="462">
        <f>'6C'!$G90</f>
        <v>0</v>
      </c>
      <c r="E122" s="455">
        <f>$D122*'7'!D115</f>
        <v>0</v>
      </c>
      <c r="F122" s="455">
        <f>$D122*'7'!E115</f>
        <v>0</v>
      </c>
      <c r="G122" s="456">
        <f>$D122*'7'!F115</f>
        <v>0</v>
      </c>
      <c r="H122" s="456">
        <f>$D122*'7'!G115</f>
        <v>0</v>
      </c>
      <c r="I122" s="456">
        <f>$D122*'7'!H115</f>
        <v>0</v>
      </c>
      <c r="J122" s="456">
        <f>$D122*'7'!I115</f>
        <v>0</v>
      </c>
      <c r="K122" s="456">
        <f>$D122*'7'!J115</f>
        <v>0</v>
      </c>
      <c r="L122" s="477">
        <f>$D122*'7'!K115</f>
        <v>0</v>
      </c>
      <c r="P122" s="187"/>
      <c r="Q122" s="187"/>
    </row>
    <row r="123" spans="1:17" x14ac:dyDescent="0.25">
      <c r="A123" s="87">
        <f t="shared" si="2"/>
        <v>97</v>
      </c>
      <c r="B123" s="87" t="s">
        <v>534</v>
      </c>
      <c r="C123" s="563"/>
      <c r="D123" s="462">
        <f>'6C'!$G91</f>
        <v>0</v>
      </c>
      <c r="E123" s="455">
        <f>$D123*'7'!D116</f>
        <v>0</v>
      </c>
      <c r="F123" s="455">
        <f>$D123*'7'!E116</f>
        <v>0</v>
      </c>
      <c r="G123" s="456">
        <f>$D123*'7'!F116</f>
        <v>0</v>
      </c>
      <c r="H123" s="456">
        <f>$D123*'7'!G116</f>
        <v>0</v>
      </c>
      <c r="I123" s="456">
        <f>$D123*'7'!H116</f>
        <v>0</v>
      </c>
      <c r="J123" s="456">
        <f>$D123*'7'!I116</f>
        <v>0</v>
      </c>
      <c r="K123" s="456">
        <f>$D123*'7'!J116</f>
        <v>0</v>
      </c>
      <c r="L123" s="477">
        <f>$D123*'7'!K116</f>
        <v>0</v>
      </c>
      <c r="P123" s="187"/>
    </row>
    <row r="124" spans="1:17" x14ac:dyDescent="0.25">
      <c r="A124" s="87">
        <f t="shared" si="2"/>
        <v>98</v>
      </c>
      <c r="B124" s="311" t="s">
        <v>816</v>
      </c>
      <c r="C124" s="705" t="str">
        <f>'5'!C$155</f>
        <v>(Specify here)</v>
      </c>
      <c r="D124" s="462">
        <f>'6C'!$G92</f>
        <v>0</v>
      </c>
      <c r="E124" s="455">
        <f>$D124*'7'!D117</f>
        <v>0</v>
      </c>
      <c r="F124" s="455">
        <f>$D124*'7'!E117</f>
        <v>0</v>
      </c>
      <c r="G124" s="456">
        <f>$D124*'7'!F117</f>
        <v>0</v>
      </c>
      <c r="H124" s="456">
        <f>$D124*'7'!G117</f>
        <v>0</v>
      </c>
      <c r="I124" s="456">
        <f>$D124*'7'!H117</f>
        <v>0</v>
      </c>
      <c r="J124" s="456">
        <f>$D124*'7'!I117</f>
        <v>0</v>
      </c>
      <c r="K124" s="456">
        <f>$D124*'7'!J117</f>
        <v>0</v>
      </c>
      <c r="L124" s="477">
        <f>$D124*'7'!K117</f>
        <v>0</v>
      </c>
      <c r="P124" s="187"/>
      <c r="Q124" s="187"/>
    </row>
    <row r="125" spans="1:17" x14ac:dyDescent="0.25">
      <c r="A125" s="87">
        <f t="shared" si="2"/>
        <v>99</v>
      </c>
      <c r="B125" s="311" t="s">
        <v>817</v>
      </c>
      <c r="C125" s="705" t="str">
        <f>'5'!C$156</f>
        <v>(Specify here)</v>
      </c>
      <c r="D125" s="462">
        <f>'6C'!$G93</f>
        <v>0</v>
      </c>
      <c r="E125" s="455">
        <f>$D125*'7'!D118</f>
        <v>0</v>
      </c>
      <c r="F125" s="455">
        <f>$D125*'7'!E118</f>
        <v>0</v>
      </c>
      <c r="G125" s="456">
        <f>$D125*'7'!F118</f>
        <v>0</v>
      </c>
      <c r="H125" s="456">
        <f>$D125*'7'!G118</f>
        <v>0</v>
      </c>
      <c r="I125" s="456">
        <f>$D125*'7'!H118</f>
        <v>0</v>
      </c>
      <c r="J125" s="456">
        <f>$D125*'7'!I118</f>
        <v>0</v>
      </c>
      <c r="K125" s="456">
        <f>$D125*'7'!J118</f>
        <v>0</v>
      </c>
      <c r="L125" s="477">
        <f>$D125*'7'!K118</f>
        <v>0</v>
      </c>
      <c r="P125" s="187"/>
      <c r="Q125" s="187"/>
    </row>
    <row r="126" spans="1:17" x14ac:dyDescent="0.25">
      <c r="A126" s="87">
        <f t="shared" si="2"/>
        <v>100</v>
      </c>
      <c r="B126" s="87" t="s">
        <v>821</v>
      </c>
      <c r="C126" s="564"/>
      <c r="D126" s="462">
        <f>'6C'!$G94</f>
        <v>0</v>
      </c>
      <c r="E126" s="455">
        <f>$D126*'7'!D119</f>
        <v>0</v>
      </c>
      <c r="F126" s="455">
        <f>$D126*'7'!E119</f>
        <v>0</v>
      </c>
      <c r="G126" s="456">
        <f>$D126*'7'!F119</f>
        <v>0</v>
      </c>
      <c r="H126" s="456">
        <f>$D126*'7'!G119</f>
        <v>0</v>
      </c>
      <c r="I126" s="456">
        <f>$D126*'7'!H119</f>
        <v>0</v>
      </c>
      <c r="J126" s="456">
        <f>$D126*'7'!I119</f>
        <v>0</v>
      </c>
      <c r="K126" s="456">
        <f>$D126*'7'!J119</f>
        <v>0</v>
      </c>
      <c r="L126" s="477">
        <f>$D126*'7'!K119</f>
        <v>0</v>
      </c>
      <c r="P126" s="187"/>
      <c r="Q126" s="187"/>
    </row>
    <row r="127" spans="1:17" x14ac:dyDescent="0.25">
      <c r="A127" s="87">
        <f t="shared" si="2"/>
        <v>101</v>
      </c>
      <c r="B127" s="340" t="s">
        <v>758</v>
      </c>
      <c r="C127" s="547"/>
      <c r="D127" s="462">
        <f>'6C'!$G95</f>
        <v>0</v>
      </c>
      <c r="E127" s="455">
        <f>$D127*'7'!D120</f>
        <v>0</v>
      </c>
      <c r="F127" s="455">
        <f>$D127*'7'!E120</f>
        <v>0</v>
      </c>
      <c r="G127" s="456">
        <f>$D127*'7'!F120</f>
        <v>0</v>
      </c>
      <c r="H127" s="456">
        <f>$D127*'7'!G120</f>
        <v>0</v>
      </c>
      <c r="I127" s="456">
        <f>$D127*'7'!H120</f>
        <v>0</v>
      </c>
      <c r="J127" s="456">
        <f>$D127*'7'!I120</f>
        <v>0</v>
      </c>
      <c r="K127" s="456">
        <f>$D127*'7'!J120</f>
        <v>0</v>
      </c>
      <c r="L127" s="477">
        <f>$D127*'7'!K120</f>
        <v>0</v>
      </c>
      <c r="P127" s="187"/>
      <c r="Q127" s="187"/>
    </row>
    <row r="128" spans="1:17" x14ac:dyDescent="0.25">
      <c r="A128" s="589"/>
      <c r="B128" s="589" t="s">
        <v>823</v>
      </c>
      <c r="C128" s="590"/>
      <c r="D128" s="664"/>
      <c r="E128" s="661" t="e">
        <f>SUM(E120:E127)+SUM(E109:E118)+SUM(E55:E86)+SUM(E25:E32)+E23</f>
        <v>#DIV/0!</v>
      </c>
      <c r="F128" s="661">
        <f t="shared" ref="F128:L128" si="3">SUM(F120:F127)+SUM(F109:F118)+SUM(F55:F86)+SUM(F25:F32)+F23</f>
        <v>0</v>
      </c>
      <c r="G128" s="661">
        <f t="shared" si="3"/>
        <v>0</v>
      </c>
      <c r="H128" s="661">
        <f t="shared" si="3"/>
        <v>0</v>
      </c>
      <c r="I128" s="661">
        <f t="shared" si="3"/>
        <v>0</v>
      </c>
      <c r="J128" s="661">
        <f t="shared" si="3"/>
        <v>0</v>
      </c>
      <c r="K128" s="661">
        <f t="shared" si="3"/>
        <v>0</v>
      </c>
      <c r="L128" s="673">
        <f t="shared" si="3"/>
        <v>0</v>
      </c>
      <c r="P128" s="187"/>
      <c r="Q128" s="187"/>
    </row>
    <row r="129" spans="1:28" x14ac:dyDescent="0.25">
      <c r="A129" s="454" t="s">
        <v>419</v>
      </c>
      <c r="B129" s="454"/>
      <c r="C129" s="454"/>
      <c r="D129" s="454"/>
      <c r="E129" s="459"/>
      <c r="F129" s="459"/>
      <c r="G129" s="459"/>
      <c r="H129" s="459"/>
      <c r="I129" s="459"/>
      <c r="J129" s="459"/>
      <c r="K129" s="459"/>
      <c r="L129" s="432"/>
    </row>
    <row r="130" spans="1:28" x14ac:dyDescent="0.25">
      <c r="A130" s="433" t="s">
        <v>900</v>
      </c>
      <c r="B130" s="432"/>
      <c r="C130" s="432"/>
      <c r="D130" s="432"/>
      <c r="E130" s="460"/>
      <c r="F130" s="460"/>
      <c r="G130" s="460"/>
      <c r="H130" s="460"/>
      <c r="I130" s="460"/>
      <c r="J130" s="460"/>
      <c r="K130" s="460"/>
      <c r="L130" s="432"/>
    </row>
    <row r="131" spans="1:28" x14ac:dyDescent="0.25">
      <c r="A131" s="433" t="s">
        <v>907</v>
      </c>
      <c r="B131" s="432"/>
      <c r="C131" s="432"/>
      <c r="D131" s="432"/>
      <c r="E131" s="460"/>
      <c r="F131" s="460"/>
      <c r="G131" s="460"/>
      <c r="H131" s="460"/>
      <c r="I131" s="460"/>
      <c r="J131" s="460"/>
      <c r="K131" s="460"/>
      <c r="L131" s="432"/>
    </row>
    <row r="132" spans="1:28" x14ac:dyDescent="0.25">
      <c r="A132" s="433" t="s">
        <v>910</v>
      </c>
      <c r="B132" s="432"/>
      <c r="C132" s="432"/>
      <c r="D132" s="432"/>
      <c r="E132" s="460"/>
      <c r="F132" s="460"/>
      <c r="G132" s="460"/>
      <c r="H132" s="460"/>
      <c r="I132" s="460"/>
      <c r="J132" s="460"/>
      <c r="K132" s="460"/>
      <c r="L132" s="432"/>
    </row>
    <row r="133" spans="1:28" x14ac:dyDescent="0.25">
      <c r="A133" s="433" t="s">
        <v>909</v>
      </c>
      <c r="B133" s="432"/>
      <c r="C133" s="432"/>
      <c r="D133" s="432"/>
      <c r="E133" s="460"/>
      <c r="F133" s="460"/>
      <c r="G133" s="460"/>
      <c r="H133" s="460"/>
      <c r="I133" s="460"/>
      <c r="J133" s="460"/>
      <c r="K133" s="460"/>
      <c r="L133" s="432"/>
    </row>
    <row r="134" spans="1:28" x14ac:dyDescent="0.25">
      <c r="A134" s="433"/>
      <c r="B134" s="432"/>
      <c r="C134" s="432"/>
      <c r="D134" s="432"/>
      <c r="E134" s="460"/>
      <c r="F134" s="460"/>
      <c r="G134" s="460"/>
      <c r="H134" s="460"/>
      <c r="I134" s="460"/>
      <c r="J134" s="460"/>
      <c r="K134" s="460"/>
      <c r="L134" s="432"/>
    </row>
    <row r="135" spans="1:28" x14ac:dyDescent="0.25">
      <c r="A135" s="433"/>
      <c r="B135" s="432"/>
      <c r="C135" s="432"/>
      <c r="D135" s="432"/>
      <c r="E135" s="460"/>
      <c r="F135" s="460"/>
      <c r="G135" s="460"/>
      <c r="H135" s="460"/>
      <c r="I135" s="460"/>
      <c r="J135" s="460"/>
      <c r="K135" s="460"/>
      <c r="L135" s="432"/>
    </row>
    <row r="136" spans="1:28" x14ac:dyDescent="0.25">
      <c r="A136" s="433" t="s">
        <v>422</v>
      </c>
      <c r="B136" s="432"/>
      <c r="C136" s="432"/>
      <c r="D136" s="432"/>
      <c r="E136" s="460"/>
      <c r="F136" s="460"/>
      <c r="G136" s="460"/>
      <c r="H136" s="460"/>
      <c r="I136" s="460"/>
      <c r="J136" s="460"/>
      <c r="K136" s="460"/>
      <c r="L136" s="432"/>
    </row>
    <row r="137" spans="1:28" ht="15.6" x14ac:dyDescent="0.3">
      <c r="A137" s="434" t="s">
        <v>121</v>
      </c>
      <c r="B137" s="670"/>
      <c r="C137" s="670"/>
      <c r="D137" s="670"/>
      <c r="E137" s="670"/>
      <c r="F137" s="670"/>
      <c r="G137" s="670"/>
      <c r="H137" s="670"/>
      <c r="I137" s="670"/>
      <c r="J137" s="671"/>
      <c r="K137" s="670"/>
      <c r="L137" s="668" t="s">
        <v>119</v>
      </c>
    </row>
    <row r="138" spans="1:28" ht="15.6" x14ac:dyDescent="0.3">
      <c r="A138" s="434" t="s">
        <v>93</v>
      </c>
      <c r="B138" s="670"/>
      <c r="C138" s="670"/>
      <c r="D138" s="670"/>
      <c r="E138" s="670"/>
      <c r="F138" s="670"/>
      <c r="G138" s="670"/>
      <c r="H138" s="670"/>
      <c r="I138" s="670"/>
      <c r="J138" s="671"/>
      <c r="K138" s="670"/>
      <c r="L138" s="435" t="s">
        <v>132</v>
      </c>
    </row>
    <row r="139" spans="1:28" x14ac:dyDescent="0.25">
      <c r="A139" s="432"/>
      <c r="B139" s="432"/>
      <c r="C139" s="432"/>
      <c r="D139" s="432"/>
      <c r="E139" s="432"/>
      <c r="F139" s="432"/>
      <c r="G139" s="432"/>
      <c r="H139" s="432"/>
      <c r="I139" s="432"/>
      <c r="K139" s="432"/>
      <c r="L139" s="669" t="s">
        <v>91</v>
      </c>
    </row>
    <row r="140" spans="1:28" ht="15.6" x14ac:dyDescent="0.3">
      <c r="A140" s="434"/>
      <c r="B140" s="435"/>
      <c r="C140" s="435"/>
      <c r="D140" s="435"/>
      <c r="E140" s="435"/>
      <c r="F140" s="435"/>
      <c r="G140" s="435"/>
      <c r="H140" s="435"/>
      <c r="I140" s="435"/>
      <c r="J140" s="435"/>
      <c r="K140" s="435"/>
      <c r="L140" s="432"/>
    </row>
    <row r="141" spans="1:28" x14ac:dyDescent="0.25">
      <c r="A141" s="433" t="s">
        <v>363</v>
      </c>
      <c r="B141" s="432"/>
      <c r="C141" s="432"/>
      <c r="D141" s="432"/>
      <c r="E141" s="433" t="s">
        <v>451</v>
      </c>
      <c r="F141" s="432"/>
      <c r="G141" s="432"/>
      <c r="H141" s="432"/>
      <c r="I141" s="432"/>
      <c r="J141" s="433" t="s">
        <v>365</v>
      </c>
      <c r="K141" s="432"/>
      <c r="L141" s="432"/>
    </row>
    <row r="142" spans="1:28" x14ac:dyDescent="0.25">
      <c r="B142" s="432" t="str">
        <f>'1_1A'!$B$7</f>
        <v>Enter Hospital Name Here</v>
      </c>
      <c r="D142" s="432"/>
      <c r="F142" s="1474" t="str">
        <f>'1_1A'!$H$7</f>
        <v>Enter Provider Number Here</v>
      </c>
      <c r="G142" s="1474"/>
      <c r="H142" s="432"/>
      <c r="I142" s="432"/>
      <c r="K142" s="1475" t="str">
        <f>'1_1A'!$P$7</f>
        <v>Enter FYE Here</v>
      </c>
      <c r="L142" s="1475"/>
    </row>
    <row r="143" spans="1:28" x14ac:dyDescent="0.25">
      <c r="A143" s="432"/>
      <c r="B143" s="432"/>
      <c r="C143" s="432"/>
      <c r="D143" s="432"/>
      <c r="E143" s="460"/>
      <c r="F143" s="460"/>
      <c r="G143" s="460"/>
      <c r="H143" s="460"/>
      <c r="I143" s="460"/>
      <c r="J143" s="460" t="s">
        <v>367</v>
      </c>
      <c r="K143" s="460"/>
      <c r="L143" s="432"/>
    </row>
    <row r="144" spans="1:28" ht="15.6" x14ac:dyDescent="0.3">
      <c r="A144" s="437"/>
      <c r="B144" s="437"/>
      <c r="C144" s="438"/>
      <c r="D144" s="439" t="s">
        <v>122</v>
      </c>
      <c r="E144" s="440" t="s">
        <v>96</v>
      </c>
      <c r="F144" s="441"/>
      <c r="G144" s="442" t="s">
        <v>123</v>
      </c>
      <c r="H144" s="443"/>
      <c r="I144" s="443"/>
      <c r="J144" s="443"/>
      <c r="K144" s="443"/>
      <c r="L144" s="444"/>
      <c r="U144" s="190"/>
      <c r="V144" s="191"/>
      <c r="W144" s="191"/>
      <c r="X144" s="188"/>
      <c r="Y144" s="189"/>
      <c r="Z144" s="189"/>
      <c r="AA144" s="189"/>
      <c r="AB144" s="189"/>
    </row>
    <row r="145" spans="1:28" ht="15.6" x14ac:dyDescent="0.3">
      <c r="A145" s="445"/>
      <c r="B145" s="446" t="s">
        <v>95</v>
      </c>
      <c r="C145" s="435"/>
      <c r="D145" s="447" t="s">
        <v>124</v>
      </c>
      <c r="E145" s="448"/>
      <c r="F145" s="448"/>
      <c r="G145" s="449"/>
      <c r="H145" s="449"/>
      <c r="I145" s="450" t="str">
        <f>I$9</f>
        <v>Other</v>
      </c>
      <c r="J145" s="449" t="s">
        <v>136</v>
      </c>
      <c r="K145" s="449"/>
      <c r="L145" s="476"/>
      <c r="U145" s="190"/>
      <c r="V145" s="188"/>
      <c r="W145" s="188"/>
      <c r="X145" s="188"/>
      <c r="Y145" s="189"/>
      <c r="Z145" s="189"/>
      <c r="AA145" s="189"/>
      <c r="AB145" s="189"/>
    </row>
    <row r="146" spans="1:28" x14ac:dyDescent="0.25">
      <c r="A146" s="445"/>
      <c r="B146" s="445"/>
      <c r="C146" s="432"/>
      <c r="D146" s="447" t="s">
        <v>125</v>
      </c>
      <c r="E146" s="448"/>
      <c r="F146" s="448"/>
      <c r="G146" s="449"/>
      <c r="H146" s="450"/>
      <c r="I146" s="450" t="str">
        <f>I$10</f>
        <v>Sub-</v>
      </c>
      <c r="J146" s="449" t="s">
        <v>686</v>
      </c>
      <c r="K146" s="449" t="s">
        <v>105</v>
      </c>
      <c r="L146" s="476" t="s">
        <v>686</v>
      </c>
      <c r="U146" s="190"/>
      <c r="V146" s="190"/>
      <c r="W146" s="190"/>
      <c r="X146" s="190"/>
      <c r="Y146" s="190"/>
      <c r="Z146" s="190"/>
      <c r="AA146" s="190"/>
      <c r="AB146" s="190"/>
    </row>
    <row r="147" spans="1:28" x14ac:dyDescent="0.25">
      <c r="A147" s="445"/>
      <c r="B147" s="445"/>
      <c r="C147" s="432"/>
      <c r="D147" s="447" t="s">
        <v>126</v>
      </c>
      <c r="E147" s="450" t="s">
        <v>97</v>
      </c>
      <c r="F147" s="450" t="s">
        <v>98</v>
      </c>
      <c r="G147" s="449" t="s">
        <v>723</v>
      </c>
      <c r="H147" s="450" t="s">
        <v>99</v>
      </c>
      <c r="I147" s="450" t="str">
        <f>I$11</f>
        <v>Provider</v>
      </c>
      <c r="J147" s="449" t="s">
        <v>100</v>
      </c>
      <c r="K147" s="449" t="s">
        <v>116</v>
      </c>
      <c r="L147" s="476" t="s">
        <v>117</v>
      </c>
      <c r="U147" s="190"/>
      <c r="V147" s="187"/>
      <c r="W147" s="187"/>
      <c r="X147" s="190"/>
      <c r="Y147" s="190"/>
      <c r="Z147" s="190"/>
      <c r="AA147" s="190"/>
      <c r="AB147" s="190"/>
    </row>
    <row r="148" spans="1:28" x14ac:dyDescent="0.25">
      <c r="A148" s="445"/>
      <c r="B148" s="445"/>
      <c r="C148" s="432"/>
      <c r="D148" s="445"/>
      <c r="E148" s="451" t="s">
        <v>128</v>
      </c>
      <c r="F148" s="450"/>
      <c r="G148" s="450"/>
      <c r="H148" s="452"/>
      <c r="I148" s="450" t="str">
        <f>I$12</f>
        <v>Line 42</v>
      </c>
      <c r="J148" s="452"/>
      <c r="K148" s="450"/>
      <c r="L148" s="453"/>
      <c r="V148" s="187"/>
      <c r="X148" s="190"/>
      <c r="Y148" s="190"/>
    </row>
    <row r="149" spans="1:28" x14ac:dyDescent="0.25">
      <c r="A149" s="445"/>
      <c r="B149" s="445"/>
      <c r="C149" s="432"/>
      <c r="D149" s="447" t="s">
        <v>384</v>
      </c>
      <c r="E149" s="450" t="s">
        <v>384</v>
      </c>
      <c r="F149" s="450" t="s">
        <v>385</v>
      </c>
      <c r="G149" s="450" t="s">
        <v>386</v>
      </c>
      <c r="H149" s="452" t="s">
        <v>387</v>
      </c>
      <c r="I149" s="452" t="s">
        <v>388</v>
      </c>
      <c r="J149" s="452" t="s">
        <v>389</v>
      </c>
      <c r="K149" s="450" t="s">
        <v>390</v>
      </c>
      <c r="L149" s="453" t="s">
        <v>391</v>
      </c>
      <c r="U149" s="190"/>
      <c r="V149" s="190"/>
      <c r="W149" s="190"/>
      <c r="X149" s="190"/>
      <c r="Y149" s="190"/>
      <c r="Z149" s="190"/>
      <c r="AA149" s="190"/>
      <c r="AB149" s="190"/>
    </row>
    <row r="150" spans="1:28" x14ac:dyDescent="0.25">
      <c r="A150" s="589"/>
      <c r="B150" s="589" t="s">
        <v>536</v>
      </c>
      <c r="C150" s="593"/>
      <c r="D150" s="672" t="s">
        <v>367</v>
      </c>
      <c r="E150" s="661"/>
      <c r="F150" s="661"/>
      <c r="G150" s="661"/>
      <c r="H150" s="661"/>
      <c r="I150" s="661"/>
      <c r="J150" s="661"/>
      <c r="K150" s="661"/>
      <c r="L150" s="665"/>
    </row>
    <row r="151" spans="1:28" x14ac:dyDescent="0.25">
      <c r="A151" s="87">
        <v>105</v>
      </c>
      <c r="B151" s="87" t="s">
        <v>537</v>
      </c>
      <c r="C151" s="548"/>
      <c r="D151" s="462">
        <f>'6C'!$G98</f>
        <v>0</v>
      </c>
      <c r="E151" s="455">
        <f>$D151*'7'!D141</f>
        <v>0</v>
      </c>
      <c r="F151" s="455">
        <f>$D151*'7'!E141</f>
        <v>0</v>
      </c>
      <c r="G151" s="456">
        <f>$D151*'7'!F141</f>
        <v>0</v>
      </c>
      <c r="H151" s="456">
        <f>$D151*'7'!G141</f>
        <v>0</v>
      </c>
      <c r="I151" s="456">
        <f>$D151*'7'!H141</f>
        <v>0</v>
      </c>
      <c r="J151" s="456">
        <f>$D151*'7'!I141</f>
        <v>0</v>
      </c>
      <c r="K151" s="456">
        <f>$D151*'7'!J141</f>
        <v>0</v>
      </c>
      <c r="L151" s="477">
        <f>$D151*'7'!K141</f>
        <v>0</v>
      </c>
      <c r="P151" s="187"/>
      <c r="Q151" s="187"/>
    </row>
    <row r="152" spans="1:28" x14ac:dyDescent="0.25">
      <c r="A152" s="87">
        <f t="shared" ref="A152:A163" si="4">A151+1</f>
        <v>106</v>
      </c>
      <c r="B152" s="87" t="s">
        <v>539</v>
      </c>
      <c r="C152" s="548"/>
      <c r="D152" s="462">
        <f>'6C'!$G99</f>
        <v>0</v>
      </c>
      <c r="E152" s="455">
        <f>$D152*'7'!D142</f>
        <v>0</v>
      </c>
      <c r="F152" s="455">
        <f>$D152*'7'!E142</f>
        <v>0</v>
      </c>
      <c r="G152" s="456">
        <f>$D152*'7'!F142</f>
        <v>0</v>
      </c>
      <c r="H152" s="456">
        <f>$D152*'7'!G142</f>
        <v>0</v>
      </c>
      <c r="I152" s="456">
        <f>$D152*'7'!H142</f>
        <v>0</v>
      </c>
      <c r="J152" s="456">
        <f>$D152*'7'!I142</f>
        <v>0</v>
      </c>
      <c r="K152" s="456">
        <f>$D152*'7'!J142</f>
        <v>0</v>
      </c>
      <c r="L152" s="477">
        <f>$D152*'7'!K142</f>
        <v>0</v>
      </c>
      <c r="P152" s="187"/>
      <c r="Q152" s="187"/>
    </row>
    <row r="153" spans="1:28" x14ac:dyDescent="0.25">
      <c r="A153" s="87">
        <f t="shared" si="4"/>
        <v>107</v>
      </c>
      <c r="B153" s="87" t="s">
        <v>538</v>
      </c>
      <c r="C153" s="548"/>
      <c r="D153" s="462">
        <f>'6C'!$G100</f>
        <v>0</v>
      </c>
      <c r="E153" s="455">
        <f>$D153*'7'!D143</f>
        <v>0</v>
      </c>
      <c r="F153" s="455">
        <f>$D153*'7'!E143</f>
        <v>0</v>
      </c>
      <c r="G153" s="456">
        <f>$D153*'7'!F143</f>
        <v>0</v>
      </c>
      <c r="H153" s="456">
        <f>$D153*'7'!G143</f>
        <v>0</v>
      </c>
      <c r="I153" s="456">
        <f>$D153*'7'!H143</f>
        <v>0</v>
      </c>
      <c r="J153" s="456">
        <f>$D153*'7'!I143</f>
        <v>0</v>
      </c>
      <c r="K153" s="456">
        <f>$D153*'7'!J143</f>
        <v>0</v>
      </c>
      <c r="L153" s="477">
        <f>$D153*'7'!K143</f>
        <v>0</v>
      </c>
      <c r="P153" s="187"/>
      <c r="Q153" s="187"/>
    </row>
    <row r="154" spans="1:28" x14ac:dyDescent="0.25">
      <c r="A154" s="87">
        <f t="shared" si="4"/>
        <v>108</v>
      </c>
      <c r="B154" s="340" t="s">
        <v>759</v>
      </c>
      <c r="C154" s="547"/>
      <c r="D154" s="462">
        <f>'6C'!$G101</f>
        <v>0</v>
      </c>
      <c r="E154" s="455">
        <f>$D154*'7'!D144</f>
        <v>0</v>
      </c>
      <c r="F154" s="455">
        <f>$D154*'7'!E144</f>
        <v>0</v>
      </c>
      <c r="G154" s="456">
        <f>$D154*'7'!F144</f>
        <v>0</v>
      </c>
      <c r="H154" s="456">
        <f>$D154*'7'!G144</f>
        <v>0</v>
      </c>
      <c r="I154" s="456">
        <f>$D154*'7'!H144</f>
        <v>0</v>
      </c>
      <c r="J154" s="456">
        <f>$D154*'7'!I144</f>
        <v>0</v>
      </c>
      <c r="K154" s="456">
        <f>$D154*'7'!J144</f>
        <v>0</v>
      </c>
      <c r="L154" s="477">
        <f>$D154*'7'!K144</f>
        <v>0</v>
      </c>
      <c r="P154" s="187"/>
      <c r="Q154" s="187"/>
    </row>
    <row r="155" spans="1:28" x14ac:dyDescent="0.25">
      <c r="A155" s="87">
        <f t="shared" si="4"/>
        <v>109</v>
      </c>
      <c r="B155" s="340" t="s">
        <v>760</v>
      </c>
      <c r="C155" s="547"/>
      <c r="D155" s="462">
        <f>'6C'!$G102</f>
        <v>0</v>
      </c>
      <c r="E155" s="455">
        <f>$D155*'7'!D145</f>
        <v>0</v>
      </c>
      <c r="F155" s="455">
        <f>$D155*'7'!E145</f>
        <v>0</v>
      </c>
      <c r="G155" s="456">
        <f>$D155*'7'!F145</f>
        <v>0</v>
      </c>
      <c r="H155" s="456">
        <f>$D155*'7'!G145</f>
        <v>0</v>
      </c>
      <c r="I155" s="456">
        <f>$D155*'7'!H145</f>
        <v>0</v>
      </c>
      <c r="J155" s="456">
        <f>$D155*'7'!I145</f>
        <v>0</v>
      </c>
      <c r="K155" s="456">
        <f>$D155*'7'!J145</f>
        <v>0</v>
      </c>
      <c r="L155" s="477">
        <f>$D155*'7'!K145</f>
        <v>0</v>
      </c>
      <c r="P155" s="187"/>
      <c r="Q155" s="187"/>
    </row>
    <row r="156" spans="1:28" x14ac:dyDescent="0.25">
      <c r="A156" s="87">
        <f t="shared" si="4"/>
        <v>110</v>
      </c>
      <c r="B156" s="340" t="s">
        <v>761</v>
      </c>
      <c r="C156" s="547"/>
      <c r="D156" s="462">
        <f>'6C'!$G103</f>
        <v>0</v>
      </c>
      <c r="E156" s="455">
        <f>$D156*'7'!D146</f>
        <v>0</v>
      </c>
      <c r="F156" s="455">
        <f>$D156*'7'!E146</f>
        <v>0</v>
      </c>
      <c r="G156" s="456">
        <f>$D156*'7'!F146</f>
        <v>0</v>
      </c>
      <c r="H156" s="456">
        <f>$D156*'7'!G146</f>
        <v>0</v>
      </c>
      <c r="I156" s="456">
        <f>$D156*'7'!H146</f>
        <v>0</v>
      </c>
      <c r="J156" s="456">
        <f>$D156*'7'!I146</f>
        <v>0</v>
      </c>
      <c r="K156" s="456">
        <f>$D156*'7'!J146</f>
        <v>0</v>
      </c>
      <c r="L156" s="477">
        <f>$D156*'7'!K146</f>
        <v>0</v>
      </c>
      <c r="P156" s="187"/>
      <c r="Q156" s="187"/>
    </row>
    <row r="157" spans="1:28" x14ac:dyDescent="0.25">
      <c r="A157" s="87">
        <f t="shared" si="4"/>
        <v>111</v>
      </c>
      <c r="B157" s="340" t="s">
        <v>762</v>
      </c>
      <c r="C157" s="547"/>
      <c r="D157" s="462">
        <f>'6C'!$G104</f>
        <v>0</v>
      </c>
      <c r="E157" s="455">
        <f>$D157*'7'!D147</f>
        <v>0</v>
      </c>
      <c r="F157" s="455">
        <f>$D157*'7'!E147</f>
        <v>0</v>
      </c>
      <c r="G157" s="456">
        <f>$D157*'7'!F147</f>
        <v>0</v>
      </c>
      <c r="H157" s="456">
        <f>$D157*'7'!G147</f>
        <v>0</v>
      </c>
      <c r="I157" s="456">
        <f>$D157*'7'!H147</f>
        <v>0</v>
      </c>
      <c r="J157" s="456">
        <f>$D157*'7'!I147</f>
        <v>0</v>
      </c>
      <c r="K157" s="456">
        <f>$D157*'7'!J147</f>
        <v>0</v>
      </c>
      <c r="L157" s="477">
        <f>$D157*'7'!K147</f>
        <v>0</v>
      </c>
      <c r="P157" s="187"/>
      <c r="Q157" s="187"/>
    </row>
    <row r="158" spans="1:28" x14ac:dyDescent="0.25">
      <c r="A158" s="87">
        <f t="shared" si="4"/>
        <v>112</v>
      </c>
      <c r="B158" s="87" t="s">
        <v>824</v>
      </c>
      <c r="C158" s="705" t="str">
        <f>'5'!C$186</f>
        <v>(Specify here)</v>
      </c>
      <c r="D158" s="462">
        <f>'6C'!$G105</f>
        <v>0</v>
      </c>
      <c r="E158" s="455">
        <f>$D158*'7'!D148</f>
        <v>0</v>
      </c>
      <c r="F158" s="455">
        <f>$D158*'7'!E148</f>
        <v>0</v>
      </c>
      <c r="G158" s="456">
        <f>$D158*'7'!F148</f>
        <v>0</v>
      </c>
      <c r="H158" s="456">
        <f>$D158*'7'!G148</f>
        <v>0</v>
      </c>
      <c r="I158" s="456">
        <f>$D158*'7'!H148</f>
        <v>0</v>
      </c>
      <c r="J158" s="456">
        <f>$D158*'7'!I148</f>
        <v>0</v>
      </c>
      <c r="K158" s="456">
        <f>$D158*'7'!J148</f>
        <v>0</v>
      </c>
      <c r="L158" s="477">
        <f>$D158*'7'!K148</f>
        <v>0</v>
      </c>
      <c r="P158" s="187"/>
      <c r="Q158" s="187"/>
    </row>
    <row r="159" spans="1:28" x14ac:dyDescent="0.25">
      <c r="A159" s="87">
        <f t="shared" si="4"/>
        <v>113</v>
      </c>
      <c r="B159" s="87" t="s">
        <v>540</v>
      </c>
      <c r="C159" s="548"/>
      <c r="D159" s="462">
        <f>'6C'!$G106</f>
        <v>0</v>
      </c>
      <c r="E159" s="455">
        <f>$D159*'7'!D149</f>
        <v>0</v>
      </c>
      <c r="F159" s="455">
        <f>$D159*'7'!E149</f>
        <v>0</v>
      </c>
      <c r="G159" s="456">
        <f>$D159*'7'!F149</f>
        <v>0</v>
      </c>
      <c r="H159" s="456">
        <f>$D159*'7'!G149</f>
        <v>0</v>
      </c>
      <c r="I159" s="456">
        <f>$D159*'7'!H149</f>
        <v>0</v>
      </c>
      <c r="J159" s="456">
        <f>$D159*'7'!I149</f>
        <v>0</v>
      </c>
      <c r="K159" s="456">
        <f>$D159*'7'!J149</f>
        <v>0</v>
      </c>
      <c r="L159" s="477">
        <f>$D159*'7'!K149</f>
        <v>0</v>
      </c>
      <c r="P159" s="187"/>
    </row>
    <row r="160" spans="1:28" x14ac:dyDescent="0.25">
      <c r="A160" s="87">
        <f t="shared" si="4"/>
        <v>114</v>
      </c>
      <c r="B160" s="87" t="s">
        <v>629</v>
      </c>
      <c r="C160" s="548"/>
      <c r="D160" s="462">
        <f>'6C'!$G107</f>
        <v>0</v>
      </c>
      <c r="E160" s="455">
        <f>$D160*'7'!D150</f>
        <v>0</v>
      </c>
      <c r="F160" s="455">
        <f>$D160*'7'!E150</f>
        <v>0</v>
      </c>
      <c r="G160" s="456">
        <f>$D160*'7'!F150</f>
        <v>0</v>
      </c>
      <c r="H160" s="456">
        <f>$D160*'7'!G150</f>
        <v>0</v>
      </c>
      <c r="I160" s="456">
        <f>$D160*'7'!H150</f>
        <v>0</v>
      </c>
      <c r="J160" s="456">
        <f>$D160*'7'!I150</f>
        <v>0</v>
      </c>
      <c r="K160" s="456">
        <f>$D160*'7'!J150</f>
        <v>0</v>
      </c>
      <c r="L160" s="477">
        <f>$D160*'7'!K150</f>
        <v>0</v>
      </c>
      <c r="P160" s="187"/>
      <c r="Q160" s="187"/>
    </row>
    <row r="161" spans="1:17" x14ac:dyDescent="0.25">
      <c r="A161" s="87">
        <f t="shared" si="4"/>
        <v>115</v>
      </c>
      <c r="B161" s="340" t="s">
        <v>630</v>
      </c>
      <c r="C161" s="547"/>
      <c r="D161" s="462">
        <f>'6C'!$G108</f>
        <v>0</v>
      </c>
      <c r="E161" s="455">
        <f>$D161*'7'!D151</f>
        <v>0</v>
      </c>
      <c r="F161" s="455">
        <f>$D161*'7'!E151</f>
        <v>0</v>
      </c>
      <c r="G161" s="456">
        <f>$D161*'7'!F151</f>
        <v>0</v>
      </c>
      <c r="H161" s="456">
        <f>$D161*'7'!G151</f>
        <v>0</v>
      </c>
      <c r="I161" s="456">
        <f>$D161*'7'!H151</f>
        <v>0</v>
      </c>
      <c r="J161" s="456">
        <f>$D161*'7'!I151</f>
        <v>0</v>
      </c>
      <c r="K161" s="456">
        <f>$D161*'7'!J151</f>
        <v>0</v>
      </c>
      <c r="L161" s="477">
        <f>$D161*'7'!K151</f>
        <v>0</v>
      </c>
      <c r="P161" s="187"/>
      <c r="Q161" s="187"/>
    </row>
    <row r="162" spans="1:17" x14ac:dyDescent="0.25">
      <c r="A162" s="87">
        <f t="shared" si="4"/>
        <v>116</v>
      </c>
      <c r="B162" s="87" t="s">
        <v>541</v>
      </c>
      <c r="C162" s="548"/>
      <c r="D162" s="462">
        <f>'6C'!$G109</f>
        <v>0</v>
      </c>
      <c r="E162" s="455">
        <f>$D162*'7'!D152</f>
        <v>0</v>
      </c>
      <c r="F162" s="455">
        <f>$D162*'7'!E152</f>
        <v>0</v>
      </c>
      <c r="G162" s="456">
        <f>$D162*'7'!F152</f>
        <v>0</v>
      </c>
      <c r="H162" s="456">
        <f>$D162*'7'!G152</f>
        <v>0</v>
      </c>
      <c r="I162" s="456">
        <f>$D162*'7'!H152</f>
        <v>0</v>
      </c>
      <c r="J162" s="456">
        <f>$D162*'7'!I152</f>
        <v>0</v>
      </c>
      <c r="K162" s="456">
        <f>$D162*'7'!J152</f>
        <v>0</v>
      </c>
      <c r="L162" s="477">
        <f>$D162*'7'!K152</f>
        <v>0</v>
      </c>
      <c r="P162" s="187"/>
      <c r="Q162" s="187"/>
    </row>
    <row r="163" spans="1:17" x14ac:dyDescent="0.25">
      <c r="A163" s="87">
        <f t="shared" si="4"/>
        <v>117</v>
      </c>
      <c r="B163" s="87" t="s">
        <v>827</v>
      </c>
      <c r="C163" s="705" t="str">
        <f>'5'!C$191</f>
        <v>(Specify here)</v>
      </c>
      <c r="D163" s="462">
        <f>'6C'!$G110</f>
        <v>0</v>
      </c>
      <c r="E163" s="455">
        <f>$D163*'7'!D153</f>
        <v>0</v>
      </c>
      <c r="F163" s="455">
        <f>$D163*'7'!E153</f>
        <v>0</v>
      </c>
      <c r="G163" s="456">
        <f>$D163*'7'!F153</f>
        <v>0</v>
      </c>
      <c r="H163" s="456">
        <f>$D163*'7'!G153</f>
        <v>0</v>
      </c>
      <c r="I163" s="456">
        <f>$D163*'7'!H153</f>
        <v>0</v>
      </c>
      <c r="J163" s="456">
        <f>$D163*'7'!I153</f>
        <v>0</v>
      </c>
      <c r="K163" s="456">
        <f>$D163*'7'!J153</f>
        <v>0</v>
      </c>
      <c r="L163" s="477">
        <f>$D163*'7'!K153</f>
        <v>0</v>
      </c>
      <c r="P163" s="187"/>
      <c r="Q163" s="187"/>
    </row>
    <row r="164" spans="1:17" x14ac:dyDescent="0.25">
      <c r="A164" s="586"/>
      <c r="B164" s="586" t="s">
        <v>805</v>
      </c>
      <c r="C164" s="587"/>
      <c r="D164" s="664">
        <f>'6C'!$G111</f>
        <v>0</v>
      </c>
      <c r="E164" s="661" t="e">
        <f>SUM(E151:E163)+E128</f>
        <v>#DIV/0!</v>
      </c>
      <c r="F164" s="661">
        <f t="shared" ref="F164:L164" si="5">SUM(F151:F163)+F128</f>
        <v>0</v>
      </c>
      <c r="G164" s="661">
        <f t="shared" si="5"/>
        <v>0</v>
      </c>
      <c r="H164" s="661">
        <f t="shared" si="5"/>
        <v>0</v>
      </c>
      <c r="I164" s="661">
        <f t="shared" si="5"/>
        <v>0</v>
      </c>
      <c r="J164" s="661">
        <f t="shared" si="5"/>
        <v>0</v>
      </c>
      <c r="K164" s="661">
        <f t="shared" si="5"/>
        <v>0</v>
      </c>
      <c r="L164" s="661">
        <f t="shared" si="5"/>
        <v>0</v>
      </c>
      <c r="P164" s="187"/>
      <c r="Q164" s="187"/>
    </row>
    <row r="165" spans="1:17" x14ac:dyDescent="0.25">
      <c r="A165" s="588"/>
      <c r="B165" s="586" t="s">
        <v>911</v>
      </c>
      <c r="C165" s="587"/>
      <c r="D165" s="664"/>
      <c r="E165" s="661"/>
      <c r="F165" s="661"/>
      <c r="G165" s="661"/>
      <c r="H165" s="661"/>
      <c r="I165" s="661"/>
      <c r="J165" s="661"/>
      <c r="K165" s="661"/>
      <c r="L165" s="665"/>
      <c r="Q165" s="187"/>
    </row>
    <row r="166" spans="1:17" x14ac:dyDescent="0.25">
      <c r="A166" s="87">
        <v>190</v>
      </c>
      <c r="B166" s="87" t="s">
        <v>542</v>
      </c>
      <c r="C166" s="548"/>
      <c r="D166" s="462">
        <f>'6C'!$G113</f>
        <v>0</v>
      </c>
      <c r="E166" s="455">
        <f>$D166*'7'!D156</f>
        <v>0</v>
      </c>
      <c r="F166" s="455">
        <f>$D166*'7'!E156</f>
        <v>0</v>
      </c>
      <c r="G166" s="455">
        <f>$D166*'7'!F156</f>
        <v>0</v>
      </c>
      <c r="H166" s="455">
        <f>$D166*'7'!G156</f>
        <v>0</v>
      </c>
      <c r="I166" s="455">
        <f>$D166*'7'!H156</f>
        <v>0</v>
      </c>
      <c r="J166" s="455">
        <f>$D166*'7'!I156</f>
        <v>0</v>
      </c>
      <c r="K166" s="455">
        <f>$D166*'7'!J156</f>
        <v>0</v>
      </c>
      <c r="L166" s="458">
        <f>$D166*'7'!K156</f>
        <v>0</v>
      </c>
      <c r="P166" s="187"/>
      <c r="Q166" s="187"/>
    </row>
    <row r="167" spans="1:17" x14ac:dyDescent="0.25">
      <c r="A167" s="87">
        <v>191</v>
      </c>
      <c r="B167" s="338" t="s">
        <v>133</v>
      </c>
      <c r="C167" s="546"/>
      <c r="D167" s="462">
        <f>'6C'!$G114</f>
        <v>0</v>
      </c>
      <c r="E167" s="455">
        <f>$D167*'7'!D157</f>
        <v>0</v>
      </c>
      <c r="F167" s="455">
        <f>$D167*'7'!E157</f>
        <v>0</v>
      </c>
      <c r="G167" s="455">
        <f>$D167*'7'!F157</f>
        <v>0</v>
      </c>
      <c r="H167" s="455">
        <f>$D167*'7'!G157</f>
        <v>0</v>
      </c>
      <c r="I167" s="455">
        <f>$D167*'7'!H157</f>
        <v>0</v>
      </c>
      <c r="J167" s="455">
        <f>$D167*'7'!I157</f>
        <v>0</v>
      </c>
      <c r="K167" s="455">
        <f>$D167*'7'!J157</f>
        <v>0</v>
      </c>
      <c r="L167" s="458">
        <f>$D167*'7'!K157</f>
        <v>0</v>
      </c>
      <c r="P167" s="187"/>
      <c r="Q167" s="187"/>
    </row>
    <row r="168" spans="1:17" x14ac:dyDescent="0.25">
      <c r="A168" s="87">
        <v>192</v>
      </c>
      <c r="B168" s="338" t="s">
        <v>134</v>
      </c>
      <c r="C168" s="546"/>
      <c r="D168" s="462">
        <f>'6C'!$G115</f>
        <v>0</v>
      </c>
      <c r="E168" s="455">
        <f>$D168*'7'!D158</f>
        <v>0</v>
      </c>
      <c r="F168" s="455">
        <f>$D168*'7'!E158</f>
        <v>0</v>
      </c>
      <c r="G168" s="455">
        <f>$D168*'7'!F158</f>
        <v>0</v>
      </c>
      <c r="H168" s="455">
        <f>$D168*'7'!G158</f>
        <v>0</v>
      </c>
      <c r="I168" s="455">
        <f>$D168*'7'!H158</f>
        <v>0</v>
      </c>
      <c r="J168" s="455">
        <f>$D168*'7'!I158</f>
        <v>0</v>
      </c>
      <c r="K168" s="455">
        <f>$D168*'7'!J158</f>
        <v>0</v>
      </c>
      <c r="L168" s="458">
        <f>$D168*'7'!K158</f>
        <v>0</v>
      </c>
      <c r="P168" s="187"/>
      <c r="Q168" s="187"/>
    </row>
    <row r="169" spans="1:17" x14ac:dyDescent="0.25">
      <c r="A169" s="87">
        <v>193</v>
      </c>
      <c r="B169" s="338" t="s">
        <v>135</v>
      </c>
      <c r="C169" s="546"/>
      <c r="D169" s="462">
        <f>'6C'!$G116</f>
        <v>0</v>
      </c>
      <c r="E169" s="455">
        <f>$D169*'7'!D159</f>
        <v>0</v>
      </c>
      <c r="F169" s="455">
        <f>$D169*'7'!E159</f>
        <v>0</v>
      </c>
      <c r="G169" s="455">
        <f>$D169*'7'!F159</f>
        <v>0</v>
      </c>
      <c r="H169" s="455">
        <f>$D169*'7'!G159</f>
        <v>0</v>
      </c>
      <c r="I169" s="455">
        <f>$D169*'7'!H159</f>
        <v>0</v>
      </c>
      <c r="J169" s="455">
        <f>$D169*'7'!I159</f>
        <v>0</v>
      </c>
      <c r="K169" s="455">
        <f>$D169*'7'!J159</f>
        <v>0</v>
      </c>
      <c r="L169" s="458">
        <f>$D169*'7'!K159</f>
        <v>0</v>
      </c>
      <c r="P169" s="187"/>
      <c r="Q169" s="187"/>
    </row>
    <row r="170" spans="1:17" x14ac:dyDescent="0.25">
      <c r="A170" s="87">
        <v>194</v>
      </c>
      <c r="B170" s="87" t="s">
        <v>820</v>
      </c>
      <c r="C170" s="546"/>
      <c r="D170" s="462">
        <f>'6C'!$G117</f>
        <v>0</v>
      </c>
      <c r="E170" s="455">
        <f>$D170*'7'!D160</f>
        <v>0</v>
      </c>
      <c r="F170" s="455">
        <f>$D170*'7'!E160</f>
        <v>0</v>
      </c>
      <c r="G170" s="455">
        <f>$D170*'7'!F160</f>
        <v>0</v>
      </c>
      <c r="H170" s="455">
        <f>$D170*'7'!G160</f>
        <v>0</v>
      </c>
      <c r="I170" s="455">
        <f>$D170*'7'!H160</f>
        <v>0</v>
      </c>
      <c r="J170" s="455">
        <f>$D170*'7'!I160</f>
        <v>0</v>
      </c>
      <c r="K170" s="455">
        <f>$D170*'7'!J160</f>
        <v>0</v>
      </c>
      <c r="L170" s="458">
        <f>$D170*'7'!K160</f>
        <v>0</v>
      </c>
      <c r="P170" s="187"/>
      <c r="Q170" s="187"/>
    </row>
    <row r="171" spans="1:17" x14ac:dyDescent="0.25">
      <c r="A171" s="87"/>
      <c r="B171" s="339" t="s">
        <v>772</v>
      </c>
      <c r="C171" s="705" t="str">
        <f>'5'!C$199</f>
        <v>(Specify here)</v>
      </c>
      <c r="D171" s="462">
        <f>'6C'!$G118</f>
        <v>0</v>
      </c>
      <c r="E171" s="455">
        <f>$D171*'7'!D161</f>
        <v>0</v>
      </c>
      <c r="F171" s="455">
        <f>$D171*'7'!E161</f>
        <v>0</v>
      </c>
      <c r="G171" s="455">
        <f>$D171*'7'!F161</f>
        <v>0</v>
      </c>
      <c r="H171" s="455">
        <f>$D171*'7'!G161</f>
        <v>0</v>
      </c>
      <c r="I171" s="455">
        <f>$D171*'7'!H161</f>
        <v>0</v>
      </c>
      <c r="J171" s="455">
        <f>$D171*'7'!I161</f>
        <v>0</v>
      </c>
      <c r="K171" s="455">
        <f>$D171*'7'!J161</f>
        <v>0</v>
      </c>
      <c r="L171" s="458">
        <f>$D171*'7'!K161</f>
        <v>0</v>
      </c>
      <c r="Q171" s="187"/>
    </row>
    <row r="172" spans="1:17" x14ac:dyDescent="0.25">
      <c r="A172" s="78"/>
      <c r="B172" s="339" t="s">
        <v>773</v>
      </c>
      <c r="C172" s="705" t="str">
        <f>'5'!C$200</f>
        <v>(Specify here)</v>
      </c>
      <c r="D172" s="462">
        <f>'6C'!$G119</f>
        <v>0</v>
      </c>
      <c r="E172" s="455">
        <f>$D172*'7'!D162</f>
        <v>0</v>
      </c>
      <c r="F172" s="455">
        <f>$D172*'7'!E162</f>
        <v>0</v>
      </c>
      <c r="G172" s="455">
        <f>$D172*'7'!F162</f>
        <v>0</v>
      </c>
      <c r="H172" s="455">
        <f>$D172*'7'!G162</f>
        <v>0</v>
      </c>
      <c r="I172" s="455">
        <f>$D172*'7'!H162</f>
        <v>0</v>
      </c>
      <c r="J172" s="455">
        <f>$D172*'7'!I162</f>
        <v>0</v>
      </c>
      <c r="K172" s="455">
        <f>$D172*'7'!J162</f>
        <v>0</v>
      </c>
      <c r="L172" s="458">
        <f>$D172*'7'!K162</f>
        <v>0</v>
      </c>
      <c r="Q172" s="187"/>
    </row>
    <row r="173" spans="1:17" x14ac:dyDescent="0.25">
      <c r="A173" s="78"/>
      <c r="B173" s="339" t="s">
        <v>774</v>
      </c>
      <c r="C173" s="705" t="str">
        <f>'5'!C$201</f>
        <v>(Specify here)</v>
      </c>
      <c r="D173" s="462">
        <f>'6C'!$G120</f>
        <v>0</v>
      </c>
      <c r="E173" s="455">
        <f>$D173*'7'!D163</f>
        <v>0</v>
      </c>
      <c r="F173" s="455">
        <f>$D173*'7'!E163</f>
        <v>0</v>
      </c>
      <c r="G173" s="455">
        <f>$D173*'7'!F163</f>
        <v>0</v>
      </c>
      <c r="H173" s="455">
        <f>$D173*'7'!G163</f>
        <v>0</v>
      </c>
      <c r="I173" s="455">
        <f>$D173*'7'!H163</f>
        <v>0</v>
      </c>
      <c r="J173" s="455">
        <f>$D173*'7'!I163</f>
        <v>0</v>
      </c>
      <c r="K173" s="455">
        <f>$D173*'7'!J163</f>
        <v>0</v>
      </c>
      <c r="L173" s="458">
        <f>$D173*'7'!K163</f>
        <v>0</v>
      </c>
      <c r="Q173" s="187"/>
    </row>
    <row r="174" spans="1:17" x14ac:dyDescent="0.25">
      <c r="A174" s="78"/>
      <c r="B174" s="339" t="s">
        <v>775</v>
      </c>
      <c r="C174" s="705" t="str">
        <f>'5'!C$202</f>
        <v>(Specify here)</v>
      </c>
      <c r="D174" s="462">
        <f>'6C'!$G121</f>
        <v>0</v>
      </c>
      <c r="E174" s="455">
        <f>$D174*'7'!D164</f>
        <v>0</v>
      </c>
      <c r="F174" s="455">
        <f>$D174*'7'!E164</f>
        <v>0</v>
      </c>
      <c r="G174" s="455">
        <f>$D174*'7'!F164</f>
        <v>0</v>
      </c>
      <c r="H174" s="455">
        <f>$D174*'7'!G164</f>
        <v>0</v>
      </c>
      <c r="I174" s="455">
        <f>$D174*'7'!H164</f>
        <v>0</v>
      </c>
      <c r="J174" s="455">
        <f>$D174*'7'!I164</f>
        <v>0</v>
      </c>
      <c r="K174" s="455">
        <f>$D174*'7'!J164</f>
        <v>0</v>
      </c>
      <c r="L174" s="458">
        <f>$D174*'7'!K164</f>
        <v>0</v>
      </c>
      <c r="Q174" s="187"/>
    </row>
    <row r="175" spans="1:17" x14ac:dyDescent="0.25">
      <c r="A175" s="78"/>
      <c r="B175" s="339" t="s">
        <v>776</v>
      </c>
      <c r="C175" s="705" t="str">
        <f>'5'!C$203</f>
        <v>(Specify here)</v>
      </c>
      <c r="D175" s="462">
        <f>'6C'!$G122</f>
        <v>0</v>
      </c>
      <c r="E175" s="455">
        <f>$D175*'7'!D165</f>
        <v>0</v>
      </c>
      <c r="F175" s="455">
        <f>$D175*'7'!E165</f>
        <v>0</v>
      </c>
      <c r="G175" s="455">
        <f>$D175*'7'!F165</f>
        <v>0</v>
      </c>
      <c r="H175" s="455">
        <f>$D175*'7'!G165</f>
        <v>0</v>
      </c>
      <c r="I175" s="455">
        <f>$D175*'7'!H165</f>
        <v>0</v>
      </c>
      <c r="J175" s="455">
        <f>$D175*'7'!I165</f>
        <v>0</v>
      </c>
      <c r="K175" s="455">
        <f>$D175*'7'!J165</f>
        <v>0</v>
      </c>
      <c r="L175" s="458">
        <f>$D175*'7'!K165</f>
        <v>0</v>
      </c>
      <c r="P175" s="187"/>
      <c r="Q175" s="187"/>
    </row>
    <row r="176" spans="1:17" x14ac:dyDescent="0.25">
      <c r="A176" s="586">
        <v>200</v>
      </c>
      <c r="B176" s="586" t="s">
        <v>806</v>
      </c>
      <c r="C176" s="587"/>
      <c r="D176" s="660"/>
      <c r="E176" s="661" t="e">
        <f>SUM(E164:E175)</f>
        <v>#DIV/0!</v>
      </c>
      <c r="F176" s="661">
        <f t="shared" ref="F176:L176" si="6">SUM(F164:F175)</f>
        <v>0</v>
      </c>
      <c r="G176" s="661">
        <f t="shared" si="6"/>
        <v>0</v>
      </c>
      <c r="H176" s="661">
        <f t="shared" si="6"/>
        <v>0</v>
      </c>
      <c r="I176" s="661">
        <f t="shared" si="6"/>
        <v>0</v>
      </c>
      <c r="J176" s="661">
        <f t="shared" si="6"/>
        <v>0</v>
      </c>
      <c r="K176" s="661">
        <f t="shared" si="6"/>
        <v>0</v>
      </c>
      <c r="L176" s="674">
        <f t="shared" si="6"/>
        <v>0</v>
      </c>
    </row>
    <row r="177" spans="1:30" x14ac:dyDescent="0.25">
      <c r="A177" s="656"/>
      <c r="B177" s="657"/>
      <c r="C177" s="658"/>
      <c r="D177" s="659"/>
      <c r="E177" s="388"/>
      <c r="F177" s="388"/>
      <c r="G177" s="388"/>
      <c r="H177" s="388"/>
      <c r="I177" s="388"/>
      <c r="J177" s="388"/>
      <c r="K177" s="388"/>
      <c r="L177" s="655"/>
    </row>
    <row r="178" spans="1:30" x14ac:dyDescent="0.25">
      <c r="A178" s="454" t="s">
        <v>419</v>
      </c>
      <c r="B178" s="432"/>
      <c r="C178" s="432"/>
      <c r="D178" s="432"/>
      <c r="E178" s="432"/>
      <c r="F178" s="432"/>
      <c r="G178" s="432"/>
      <c r="H178" s="432"/>
      <c r="I178" s="432"/>
      <c r="J178" s="432"/>
      <c r="K178" s="432"/>
      <c r="L178" s="432"/>
    </row>
    <row r="179" spans="1:30" x14ac:dyDescent="0.25">
      <c r="A179" s="433" t="s">
        <v>900</v>
      </c>
      <c r="B179" s="432"/>
      <c r="C179" s="432"/>
      <c r="D179" s="432"/>
      <c r="E179" s="432"/>
      <c r="F179" s="432"/>
      <c r="G179" s="432"/>
      <c r="H179" s="432"/>
      <c r="I179" s="432"/>
      <c r="J179" s="432"/>
      <c r="K179" s="432"/>
      <c r="L179" s="432"/>
    </row>
    <row r="180" spans="1:30" x14ac:dyDescent="0.25">
      <c r="A180" s="433" t="s">
        <v>907</v>
      </c>
      <c r="B180" s="432"/>
      <c r="C180" s="432"/>
      <c r="D180" s="432"/>
      <c r="E180" s="432"/>
      <c r="F180" s="432"/>
      <c r="G180" s="432"/>
      <c r="H180" s="432"/>
      <c r="I180" s="432"/>
      <c r="J180" s="432"/>
      <c r="K180" s="432"/>
      <c r="L180" s="432"/>
    </row>
    <row r="181" spans="1:30" x14ac:dyDescent="0.25">
      <c r="A181" s="433" t="s">
        <v>910</v>
      </c>
      <c r="B181" s="432"/>
      <c r="C181" s="432"/>
      <c r="D181" s="432"/>
      <c r="E181" s="432"/>
      <c r="F181" s="432"/>
      <c r="G181" s="432"/>
      <c r="H181" s="432"/>
      <c r="I181" s="432"/>
      <c r="J181" s="432"/>
      <c r="K181" s="432"/>
      <c r="L181" s="432"/>
    </row>
    <row r="182" spans="1:30" x14ac:dyDescent="0.25">
      <c r="A182" s="433" t="s">
        <v>909</v>
      </c>
      <c r="B182" s="432"/>
      <c r="C182" s="432"/>
      <c r="D182" s="432"/>
      <c r="E182" s="432"/>
      <c r="F182" s="432"/>
      <c r="G182" s="432"/>
      <c r="H182" s="432"/>
      <c r="I182" s="432"/>
      <c r="J182" s="432"/>
      <c r="K182" s="432"/>
      <c r="L182" s="432"/>
    </row>
    <row r="183" spans="1:30" x14ac:dyDescent="0.25">
      <c r="A183" s="433"/>
      <c r="B183" s="432"/>
      <c r="C183" s="432"/>
      <c r="D183" s="432"/>
      <c r="E183" s="432"/>
      <c r="F183" s="432"/>
      <c r="G183" s="432"/>
      <c r="H183" s="432"/>
      <c r="I183" s="432"/>
      <c r="J183" s="432"/>
      <c r="K183" s="432"/>
      <c r="L183" s="432"/>
    </row>
    <row r="184" spans="1:30" x14ac:dyDescent="0.25">
      <c r="A184" s="433" t="s">
        <v>422</v>
      </c>
      <c r="B184" s="432"/>
      <c r="C184" s="432"/>
      <c r="D184" s="432"/>
      <c r="E184" s="432"/>
      <c r="F184" s="432"/>
      <c r="G184" s="432"/>
      <c r="H184" s="432"/>
      <c r="I184" s="432"/>
      <c r="J184" s="432"/>
      <c r="K184" s="432"/>
      <c r="L184" s="432"/>
    </row>
    <row r="185" spans="1:30" ht="15.6" x14ac:dyDescent="0.3">
      <c r="A185" s="434" t="s">
        <v>121</v>
      </c>
      <c r="B185" s="670"/>
      <c r="C185" s="670"/>
      <c r="D185" s="670"/>
      <c r="E185" s="670"/>
      <c r="F185" s="670"/>
      <c r="G185" s="670"/>
      <c r="H185" s="670"/>
      <c r="I185" s="670"/>
      <c r="J185" s="671"/>
      <c r="K185" s="670"/>
      <c r="L185" s="668" t="s">
        <v>119</v>
      </c>
    </row>
    <row r="186" spans="1:30" ht="15.6" x14ac:dyDescent="0.3">
      <c r="A186" s="434" t="s">
        <v>93</v>
      </c>
      <c r="B186" s="670"/>
      <c r="C186" s="670"/>
      <c r="D186" s="670"/>
      <c r="E186" s="670"/>
      <c r="F186" s="670"/>
      <c r="G186" s="670"/>
      <c r="H186" s="670"/>
      <c r="I186" s="670"/>
      <c r="J186" s="671"/>
      <c r="K186" s="670"/>
      <c r="L186" s="435" t="s">
        <v>120</v>
      </c>
    </row>
    <row r="187" spans="1:30" x14ac:dyDescent="0.25">
      <c r="A187" s="432"/>
      <c r="B187" s="432"/>
      <c r="C187" s="432"/>
      <c r="D187" s="432"/>
      <c r="E187" s="432"/>
      <c r="F187" s="432"/>
      <c r="G187" s="432"/>
      <c r="H187" s="432"/>
      <c r="I187" s="432"/>
      <c r="K187" s="432"/>
      <c r="L187" s="669" t="s">
        <v>104</v>
      </c>
    </row>
    <row r="188" spans="1:30" ht="15.6" x14ac:dyDescent="0.3">
      <c r="A188" s="434"/>
      <c r="B188" s="435"/>
      <c r="C188" s="435"/>
      <c r="D188" s="435"/>
      <c r="E188" s="435"/>
      <c r="F188" s="435"/>
      <c r="G188" s="435"/>
      <c r="H188" s="435"/>
      <c r="I188" s="435"/>
      <c r="J188" s="435"/>
      <c r="K188" s="435"/>
      <c r="L188" s="432"/>
      <c r="M188" s="189"/>
    </row>
    <row r="189" spans="1:30" x14ac:dyDescent="0.25">
      <c r="A189" s="433" t="s">
        <v>363</v>
      </c>
      <c r="B189" s="432"/>
      <c r="C189" s="432"/>
      <c r="D189" s="432"/>
      <c r="E189" s="433" t="s">
        <v>451</v>
      </c>
      <c r="F189" s="432"/>
      <c r="G189" s="432"/>
      <c r="H189" s="432"/>
      <c r="I189" s="432"/>
      <c r="J189" s="433" t="s">
        <v>365</v>
      </c>
      <c r="K189" s="432"/>
      <c r="L189" s="432"/>
      <c r="M189" s="189"/>
    </row>
    <row r="190" spans="1:30" x14ac:dyDescent="0.25">
      <c r="B190" s="432" t="str">
        <f>'1_1A'!$B$7</f>
        <v>Enter Hospital Name Here</v>
      </c>
      <c r="D190" s="432"/>
      <c r="F190" s="1474" t="str">
        <f>'1_1A'!$H$7</f>
        <v>Enter Provider Number Here</v>
      </c>
      <c r="G190" s="1474"/>
      <c r="H190" s="432"/>
      <c r="I190" s="432"/>
      <c r="K190" s="1475" t="str">
        <f>'1_1A'!$P$7</f>
        <v>Enter FYE Here</v>
      </c>
      <c r="L190" s="1475"/>
    </row>
    <row r="191" spans="1:30" x14ac:dyDescent="0.25">
      <c r="A191" s="432"/>
      <c r="B191" s="432"/>
      <c r="C191" s="432"/>
      <c r="D191" s="436" t="s">
        <v>367</v>
      </c>
      <c r="E191" s="436" t="s">
        <v>367</v>
      </c>
      <c r="F191" s="436" t="s">
        <v>367</v>
      </c>
      <c r="G191" s="436" t="s">
        <v>367</v>
      </c>
      <c r="H191" s="432"/>
      <c r="I191" s="436" t="s">
        <v>367</v>
      </c>
      <c r="J191" s="436" t="s">
        <v>367</v>
      </c>
      <c r="K191" s="432"/>
      <c r="L191" s="436" t="s">
        <v>367</v>
      </c>
      <c r="M191" s="190" t="s">
        <v>367</v>
      </c>
    </row>
    <row r="192" spans="1:30" ht="15.6" x14ac:dyDescent="0.3">
      <c r="A192" s="437"/>
      <c r="B192" s="437"/>
      <c r="C192" s="438"/>
      <c r="D192" s="439" t="s">
        <v>122</v>
      </c>
      <c r="E192" s="463" t="s">
        <v>123</v>
      </c>
      <c r="F192" s="464"/>
      <c r="G192" s="464"/>
      <c r="H192" s="464"/>
      <c r="I192" s="464"/>
      <c r="J192" s="464"/>
      <c r="K192" s="464"/>
      <c r="L192" s="465"/>
      <c r="M192" s="402"/>
      <c r="T192" s="187"/>
      <c r="U192" s="188"/>
      <c r="V192" s="189"/>
      <c r="W192" s="189"/>
      <c r="X192" s="189"/>
      <c r="Y192" s="189"/>
      <c r="Z192" s="189"/>
      <c r="AA192" s="189"/>
      <c r="AB192" s="189"/>
      <c r="AC192" s="189"/>
      <c r="AD192" s="187"/>
    </row>
    <row r="193" spans="1:30" ht="15.6" x14ac:dyDescent="0.3">
      <c r="A193" s="445"/>
      <c r="B193" s="446" t="s">
        <v>95</v>
      </c>
      <c r="C193" s="435"/>
      <c r="D193" s="447" t="s">
        <v>124</v>
      </c>
      <c r="E193" s="466"/>
      <c r="F193" s="467"/>
      <c r="G193" s="467"/>
      <c r="H193" s="467"/>
      <c r="I193" s="467"/>
      <c r="J193" s="467"/>
      <c r="K193" s="467"/>
      <c r="L193" s="468"/>
      <c r="M193" s="402"/>
      <c r="T193" s="187"/>
      <c r="AD193" s="187"/>
    </row>
    <row r="194" spans="1:30" x14ac:dyDescent="0.25">
      <c r="A194" s="445"/>
      <c r="B194" s="445"/>
      <c r="C194" s="432"/>
      <c r="D194" s="447" t="s">
        <v>125</v>
      </c>
      <c r="E194" s="447" t="s">
        <v>377</v>
      </c>
      <c r="F194" s="447" t="s">
        <v>106</v>
      </c>
      <c r="G194" s="447" t="s">
        <v>137</v>
      </c>
      <c r="H194" s="447" t="s">
        <v>541</v>
      </c>
      <c r="I194" s="447" t="s">
        <v>541</v>
      </c>
      <c r="J194" s="469" t="str">
        <f>'7'!I182</f>
        <v>RHC /</v>
      </c>
      <c r="K194" s="469" t="str">
        <f>'7'!J182</f>
        <v>FQHC /</v>
      </c>
      <c r="L194" s="894" t="s">
        <v>418</v>
      </c>
      <c r="M194" s="402"/>
      <c r="T194" s="187"/>
      <c r="U194" s="190"/>
      <c r="V194" s="190"/>
      <c r="W194" s="190"/>
      <c r="X194" s="190"/>
      <c r="Y194" s="190"/>
      <c r="Z194" s="190"/>
      <c r="AA194" s="190"/>
      <c r="AB194" s="190"/>
      <c r="AC194" s="190"/>
      <c r="AD194" s="187"/>
    </row>
    <row r="195" spans="1:30" x14ac:dyDescent="0.25">
      <c r="A195" s="445"/>
      <c r="B195" s="445"/>
      <c r="C195" s="432"/>
      <c r="D195" s="447" t="s">
        <v>126</v>
      </c>
      <c r="E195" s="447" t="s">
        <v>138</v>
      </c>
      <c r="F195" s="447" t="s">
        <v>139</v>
      </c>
      <c r="G195" s="447" t="s">
        <v>140</v>
      </c>
      <c r="H195" s="447" t="s">
        <v>97</v>
      </c>
      <c r="I195" s="447" t="s">
        <v>98</v>
      </c>
      <c r="J195" s="469" t="str">
        <f>'7'!I183</f>
        <v>Other</v>
      </c>
      <c r="K195" s="469" t="str">
        <f>'7'!J183</f>
        <v>Other</v>
      </c>
      <c r="L195" s="894" t="s">
        <v>127</v>
      </c>
      <c r="M195" s="402"/>
      <c r="T195" s="190"/>
      <c r="U195" s="190"/>
      <c r="V195" s="190"/>
      <c r="W195" s="190"/>
      <c r="X195" s="190"/>
      <c r="Y195" s="190"/>
      <c r="Z195" s="190"/>
      <c r="AA195" s="190"/>
      <c r="AB195" s="190"/>
      <c r="AC195" s="190"/>
      <c r="AD195" s="187"/>
    </row>
    <row r="196" spans="1:30" x14ac:dyDescent="0.25">
      <c r="A196" s="445"/>
      <c r="B196" s="445"/>
      <c r="C196" s="432"/>
      <c r="D196" s="445"/>
      <c r="E196" s="447" t="s">
        <v>141</v>
      </c>
      <c r="F196" s="447" t="s">
        <v>455</v>
      </c>
      <c r="G196" s="447" t="s">
        <v>118</v>
      </c>
      <c r="H196" s="445"/>
      <c r="I196" s="445"/>
      <c r="J196" s="469" t="str">
        <f>IF(ISBLANK('7'!I184), "", '7'!I184)</f>
        <v/>
      </c>
      <c r="K196" s="469" t="str">
        <f>IF(ISBLANK('7'!J184), "", '7'!J184)</f>
        <v/>
      </c>
      <c r="L196" s="895"/>
      <c r="M196" s="402"/>
      <c r="U196" s="190"/>
      <c r="X196" s="190"/>
      <c r="Y196" s="190"/>
      <c r="Z196" s="190"/>
      <c r="AD196" s="187"/>
    </row>
    <row r="197" spans="1:30" x14ac:dyDescent="0.25">
      <c r="A197" s="445"/>
      <c r="B197" s="445"/>
      <c r="C197" s="432"/>
      <c r="D197" s="447"/>
      <c r="E197" s="447" t="s">
        <v>392</v>
      </c>
      <c r="F197" s="447" t="s">
        <v>393</v>
      </c>
      <c r="G197" s="447" t="s">
        <v>394</v>
      </c>
      <c r="H197" s="447" t="s">
        <v>395</v>
      </c>
      <c r="I197" s="447" t="s">
        <v>396</v>
      </c>
      <c r="J197" s="447" t="s">
        <v>397</v>
      </c>
      <c r="K197" s="447" t="s">
        <v>708</v>
      </c>
      <c r="L197" s="894">
        <v>16</v>
      </c>
      <c r="M197" s="402"/>
      <c r="T197" s="190"/>
      <c r="U197" s="190"/>
      <c r="V197" s="190"/>
      <c r="W197" s="190"/>
      <c r="X197" s="190"/>
      <c r="Y197" s="190"/>
      <c r="Z197" s="190"/>
      <c r="AA197" s="190"/>
      <c r="AB197" s="190"/>
      <c r="AC197" s="190"/>
      <c r="AD197" s="187"/>
    </row>
    <row r="198" spans="1:30" x14ac:dyDescent="0.25">
      <c r="A198" s="589"/>
      <c r="B198" s="589" t="s">
        <v>508</v>
      </c>
      <c r="C198" s="593"/>
      <c r="D198" s="660"/>
      <c r="E198" s="660"/>
      <c r="F198" s="660"/>
      <c r="G198" s="660"/>
      <c r="H198" s="660"/>
      <c r="I198" s="660"/>
      <c r="J198" s="660"/>
      <c r="K198" s="660"/>
      <c r="L198" s="896" t="s">
        <v>367</v>
      </c>
      <c r="M198" s="402"/>
      <c r="AD198" s="187"/>
    </row>
    <row r="199" spans="1:30" x14ac:dyDescent="0.25">
      <c r="A199" s="45">
        <v>30</v>
      </c>
      <c r="B199" s="392" t="s">
        <v>744</v>
      </c>
      <c r="C199" s="558"/>
      <c r="D199" s="462">
        <f>'6C'!$G13</f>
        <v>0</v>
      </c>
      <c r="E199" s="456"/>
      <c r="F199" s="838"/>
      <c r="G199" s="456"/>
      <c r="H199" s="456"/>
      <c r="I199" s="456"/>
      <c r="J199" s="456"/>
      <c r="K199" s="456"/>
      <c r="L199" s="897" t="e">
        <f t="shared" ref="L199:L207" si="7">SUM(E199:K199)+SUM(E15:L15)</f>
        <v>#DIV/0!</v>
      </c>
      <c r="M199" s="402"/>
      <c r="O199" s="187"/>
      <c r="P199" s="187"/>
      <c r="AD199" s="187"/>
    </row>
    <row r="200" spans="1:30" x14ac:dyDescent="0.25">
      <c r="A200" s="45">
        <v>31</v>
      </c>
      <c r="B200" s="45" t="s">
        <v>405</v>
      </c>
      <c r="C200" s="553"/>
      <c r="D200" s="462">
        <f>'6C'!$G14</f>
        <v>0</v>
      </c>
      <c r="E200" s="456"/>
      <c r="F200" s="456"/>
      <c r="G200" s="456"/>
      <c r="H200" s="456"/>
      <c r="I200" s="456"/>
      <c r="J200" s="456"/>
      <c r="K200" s="456"/>
      <c r="L200" s="897">
        <f t="shared" si="7"/>
        <v>0</v>
      </c>
      <c r="M200" s="402"/>
      <c r="O200" s="187"/>
      <c r="P200" s="187"/>
      <c r="AD200" s="187"/>
    </row>
    <row r="201" spans="1:30" x14ac:dyDescent="0.25">
      <c r="A201" s="45"/>
      <c r="B201" s="45" t="s">
        <v>406</v>
      </c>
      <c r="C201" s="553"/>
      <c r="D201" s="462">
        <f>'6C'!$G15</f>
        <v>0</v>
      </c>
      <c r="E201" s="456"/>
      <c r="F201" s="456"/>
      <c r="G201" s="456"/>
      <c r="H201" s="456"/>
      <c r="I201" s="456"/>
      <c r="J201" s="456"/>
      <c r="K201" s="456"/>
      <c r="L201" s="897">
        <f t="shared" si="7"/>
        <v>0</v>
      </c>
      <c r="M201" s="402"/>
      <c r="P201" s="187"/>
      <c r="AD201" s="187"/>
    </row>
    <row r="202" spans="1:30" x14ac:dyDescent="0.25">
      <c r="A202" s="45"/>
      <c r="B202" s="45" t="s">
        <v>407</v>
      </c>
      <c r="C202" s="553"/>
      <c r="D202" s="462">
        <f>'6C'!$G16</f>
        <v>0</v>
      </c>
      <c r="E202" s="456"/>
      <c r="F202" s="456"/>
      <c r="G202" s="456"/>
      <c r="H202" s="456"/>
      <c r="I202" s="456"/>
      <c r="J202" s="456"/>
      <c r="K202" s="456"/>
      <c r="L202" s="897">
        <f t="shared" si="7"/>
        <v>0</v>
      </c>
      <c r="M202" s="402"/>
      <c r="P202" s="187"/>
      <c r="AD202" s="187"/>
    </row>
    <row r="203" spans="1:30" x14ac:dyDescent="0.25">
      <c r="A203" s="45">
        <v>32</v>
      </c>
      <c r="B203" s="45" t="s">
        <v>408</v>
      </c>
      <c r="C203" s="553"/>
      <c r="D203" s="462">
        <f>'6C'!$G17</f>
        <v>0</v>
      </c>
      <c r="E203" s="456"/>
      <c r="F203" s="456"/>
      <c r="G203" s="456"/>
      <c r="H203" s="456"/>
      <c r="I203" s="456"/>
      <c r="J203" s="456"/>
      <c r="K203" s="456"/>
      <c r="L203" s="897">
        <f t="shared" si="7"/>
        <v>0</v>
      </c>
      <c r="M203" s="402"/>
      <c r="O203" s="187"/>
      <c r="P203" s="187"/>
      <c r="AD203" s="187"/>
    </row>
    <row r="204" spans="1:30" x14ac:dyDescent="0.25">
      <c r="A204" s="45">
        <v>33</v>
      </c>
      <c r="B204" s="45" t="s">
        <v>409</v>
      </c>
      <c r="C204" s="553"/>
      <c r="D204" s="462">
        <f>'6C'!$G18</f>
        <v>0</v>
      </c>
      <c r="E204" s="456"/>
      <c r="F204" s="456"/>
      <c r="G204" s="456"/>
      <c r="H204" s="456"/>
      <c r="I204" s="456"/>
      <c r="J204" s="456"/>
      <c r="K204" s="456"/>
      <c r="L204" s="897">
        <f t="shared" si="7"/>
        <v>0</v>
      </c>
      <c r="M204" s="402"/>
      <c r="O204" s="187"/>
      <c r="P204" s="187"/>
      <c r="AD204" s="187"/>
    </row>
    <row r="205" spans="1:30" x14ac:dyDescent="0.25">
      <c r="A205" s="45">
        <v>34</v>
      </c>
      <c r="B205" s="45" t="s">
        <v>410</v>
      </c>
      <c r="C205" s="553"/>
      <c r="D205" s="462">
        <f>'6C'!$G19</f>
        <v>0</v>
      </c>
      <c r="E205" s="456"/>
      <c r="F205" s="456"/>
      <c r="G205" s="456"/>
      <c r="H205" s="456"/>
      <c r="I205" s="456"/>
      <c r="J205" s="456"/>
      <c r="K205" s="456"/>
      <c r="L205" s="897">
        <f t="shared" si="7"/>
        <v>0</v>
      </c>
      <c r="M205" s="402"/>
      <c r="O205" s="187"/>
      <c r="P205" s="187"/>
      <c r="AD205" s="187"/>
    </row>
    <row r="206" spans="1:30" x14ac:dyDescent="0.25">
      <c r="A206" s="45">
        <v>35</v>
      </c>
      <c r="B206" s="557" t="s">
        <v>822</v>
      </c>
      <c r="C206" s="551" t="str">
        <f>'5'!C$61</f>
        <v>(Specify here)</v>
      </c>
      <c r="D206" s="462">
        <f>'6C'!$G20</f>
        <v>0</v>
      </c>
      <c r="E206" s="456"/>
      <c r="F206" s="456"/>
      <c r="G206" s="456"/>
      <c r="H206" s="456"/>
      <c r="I206" s="456"/>
      <c r="J206" s="456"/>
      <c r="K206" s="456"/>
      <c r="L206" s="897">
        <f t="shared" si="7"/>
        <v>0</v>
      </c>
      <c r="M206" s="402"/>
      <c r="O206" s="187"/>
      <c r="P206" s="187"/>
      <c r="AD206" s="187"/>
    </row>
    <row r="207" spans="1:30" x14ac:dyDescent="0.25">
      <c r="A207" s="592"/>
      <c r="B207" s="589" t="s">
        <v>804</v>
      </c>
      <c r="C207" s="593"/>
      <c r="D207" s="664">
        <f>'6C'!$G21</f>
        <v>0</v>
      </c>
      <c r="E207" s="661">
        <f>SUM(E199:E206)</f>
        <v>0</v>
      </c>
      <c r="F207" s="661">
        <f t="shared" ref="F207:K207" si="8">SUM(F199:F206)</f>
        <v>0</v>
      </c>
      <c r="G207" s="661">
        <f t="shared" si="8"/>
        <v>0</v>
      </c>
      <c r="H207" s="661">
        <f t="shared" si="8"/>
        <v>0</v>
      </c>
      <c r="I207" s="661">
        <f t="shared" si="8"/>
        <v>0</v>
      </c>
      <c r="J207" s="661">
        <f t="shared" si="8"/>
        <v>0</v>
      </c>
      <c r="K207" s="661">
        <f t="shared" si="8"/>
        <v>0</v>
      </c>
      <c r="L207" s="896" t="e">
        <f t="shared" si="7"/>
        <v>#DIV/0!</v>
      </c>
      <c r="M207" s="402"/>
      <c r="O207" s="190"/>
      <c r="P207" s="187"/>
      <c r="AD207" s="187"/>
    </row>
    <row r="208" spans="1:30" x14ac:dyDescent="0.25">
      <c r="A208" s="594"/>
      <c r="B208" s="595" t="s">
        <v>748</v>
      </c>
      <c r="C208" s="596"/>
      <c r="D208" s="664"/>
      <c r="E208" s="661"/>
      <c r="F208" s="661"/>
      <c r="G208" s="661"/>
      <c r="H208" s="661"/>
      <c r="I208" s="661"/>
      <c r="J208" s="661"/>
      <c r="K208" s="661"/>
      <c r="L208" s="896"/>
      <c r="M208" s="402"/>
      <c r="O208" s="190"/>
      <c r="P208" s="187"/>
      <c r="AD208" s="187"/>
    </row>
    <row r="209" spans="1:30" x14ac:dyDescent="0.25">
      <c r="A209" s="78">
        <v>40</v>
      </c>
      <c r="B209" s="338" t="s">
        <v>882</v>
      </c>
      <c r="C209" s="546"/>
      <c r="D209" s="462">
        <f>'6C'!$G23</f>
        <v>0</v>
      </c>
      <c r="E209" s="456"/>
      <c r="F209" s="456"/>
      <c r="G209" s="456"/>
      <c r="H209" s="456"/>
      <c r="I209" s="456"/>
      <c r="J209" s="456"/>
      <c r="K209" s="456"/>
      <c r="L209" s="897">
        <f t="shared" ref="L209:L216" si="9">SUM(E209:K209)+SUM(E25:L25)</f>
        <v>0</v>
      </c>
      <c r="M209" s="402"/>
      <c r="O209" s="187"/>
      <c r="P209" s="187"/>
      <c r="AD209" s="187"/>
    </row>
    <row r="210" spans="1:30" x14ac:dyDescent="0.25">
      <c r="A210" s="78">
        <v>41</v>
      </c>
      <c r="B210" s="338" t="s">
        <v>883</v>
      </c>
      <c r="C210" s="546"/>
      <c r="D210" s="462">
        <f>'6C'!$G24</f>
        <v>0</v>
      </c>
      <c r="E210" s="456"/>
      <c r="F210" s="456"/>
      <c r="G210" s="456"/>
      <c r="H210" s="456"/>
      <c r="I210" s="456"/>
      <c r="J210" s="456"/>
      <c r="K210" s="456"/>
      <c r="L210" s="897">
        <f t="shared" si="9"/>
        <v>0</v>
      </c>
      <c r="M210" s="402"/>
      <c r="O210" s="190"/>
      <c r="P210" s="187"/>
      <c r="AD210" s="187"/>
    </row>
    <row r="211" spans="1:30" x14ac:dyDescent="0.25">
      <c r="A211" s="87">
        <v>42</v>
      </c>
      <c r="B211" s="457" t="s">
        <v>884</v>
      </c>
      <c r="C211" s="705" t="str">
        <f>'5'!C$66</f>
        <v>(Specify here)</v>
      </c>
      <c r="D211" s="462">
        <f>'6C'!$G25</f>
        <v>0</v>
      </c>
      <c r="E211" s="456"/>
      <c r="F211" s="456"/>
      <c r="G211" s="456"/>
      <c r="H211" s="456"/>
      <c r="I211" s="456"/>
      <c r="J211" s="456"/>
      <c r="K211" s="456"/>
      <c r="L211" s="897">
        <f t="shared" si="9"/>
        <v>0</v>
      </c>
      <c r="M211" s="402"/>
      <c r="O211" s="187"/>
      <c r="P211" s="187"/>
      <c r="AD211" s="187"/>
    </row>
    <row r="212" spans="1:30" x14ac:dyDescent="0.25">
      <c r="A212" s="78">
        <v>43</v>
      </c>
      <c r="B212" s="338" t="s">
        <v>416</v>
      </c>
      <c r="C212" s="550"/>
      <c r="D212" s="462">
        <f>'6C'!$G26</f>
        <v>0</v>
      </c>
      <c r="E212" s="456"/>
      <c r="F212" s="456"/>
      <c r="G212" s="456"/>
      <c r="H212" s="456"/>
      <c r="I212" s="456"/>
      <c r="J212" s="456"/>
      <c r="K212" s="456"/>
      <c r="L212" s="897">
        <f t="shared" si="9"/>
        <v>0</v>
      </c>
      <c r="M212" s="402"/>
      <c r="P212" s="187"/>
      <c r="AD212" s="187"/>
    </row>
    <row r="213" spans="1:30" x14ac:dyDescent="0.25">
      <c r="A213" s="87">
        <v>44</v>
      </c>
      <c r="B213" s="238" t="s">
        <v>885</v>
      </c>
      <c r="C213" s="545"/>
      <c r="D213" s="462">
        <f>'6C'!$G27</f>
        <v>0</v>
      </c>
      <c r="E213" s="456"/>
      <c r="F213" s="456"/>
      <c r="G213" s="456"/>
      <c r="H213" s="456"/>
      <c r="I213" s="456"/>
      <c r="J213" s="456"/>
      <c r="K213" s="456"/>
      <c r="L213" s="897">
        <f t="shared" si="9"/>
        <v>0</v>
      </c>
      <c r="M213" s="402"/>
      <c r="P213" s="187"/>
      <c r="AD213" s="187"/>
    </row>
    <row r="214" spans="1:30" x14ac:dyDescent="0.25">
      <c r="A214" s="87"/>
      <c r="B214" s="17" t="s">
        <v>778</v>
      </c>
      <c r="C214" s="545"/>
      <c r="D214" s="462">
        <f>'6C'!$G28</f>
        <v>0</v>
      </c>
      <c r="E214" s="456"/>
      <c r="F214" s="456"/>
      <c r="G214" s="456"/>
      <c r="H214" s="456"/>
      <c r="I214" s="456"/>
      <c r="J214" s="456"/>
      <c r="K214" s="456"/>
      <c r="L214" s="897">
        <f t="shared" si="9"/>
        <v>0</v>
      </c>
      <c r="M214" s="402"/>
      <c r="P214" s="187"/>
      <c r="AD214" s="187"/>
    </row>
    <row r="215" spans="1:30" x14ac:dyDescent="0.25">
      <c r="A215" s="78">
        <v>45</v>
      </c>
      <c r="B215" s="87" t="s">
        <v>886</v>
      </c>
      <c r="C215" s="547"/>
      <c r="D215" s="462">
        <f>'6C'!$G29</f>
        <v>0</v>
      </c>
      <c r="E215" s="456"/>
      <c r="F215" s="456"/>
      <c r="G215" s="456"/>
      <c r="H215" s="456"/>
      <c r="I215" s="456"/>
      <c r="J215" s="456"/>
      <c r="K215" s="456"/>
      <c r="L215" s="897">
        <f t="shared" si="9"/>
        <v>0</v>
      </c>
      <c r="M215" s="402"/>
      <c r="O215" s="187"/>
      <c r="P215" s="187"/>
      <c r="AD215" s="187"/>
    </row>
    <row r="216" spans="1:30" x14ac:dyDescent="0.25">
      <c r="A216" s="87">
        <v>46</v>
      </c>
      <c r="B216" s="1191" t="s">
        <v>417</v>
      </c>
      <c r="C216" s="705" t="str">
        <f>'5'!C$71</f>
        <v>(Specify here)</v>
      </c>
      <c r="D216" s="462">
        <f>'6C'!$G30</f>
        <v>0</v>
      </c>
      <c r="E216" s="456">
        <f>'6C'!D30</f>
        <v>0</v>
      </c>
      <c r="F216" s="456"/>
      <c r="G216" s="456"/>
      <c r="H216" s="456"/>
      <c r="I216" s="456"/>
      <c r="J216" s="456"/>
      <c r="K216" s="456"/>
      <c r="L216" s="898">
        <f t="shared" si="9"/>
        <v>0</v>
      </c>
      <c r="M216" s="402"/>
      <c r="O216" s="187"/>
      <c r="P216" s="187"/>
      <c r="AD216" s="187"/>
    </row>
    <row r="217" spans="1:30" x14ac:dyDescent="0.25">
      <c r="A217" s="454" t="s">
        <v>419</v>
      </c>
      <c r="B217" s="454"/>
      <c r="C217" s="454"/>
      <c r="D217" s="454"/>
      <c r="E217" s="459"/>
      <c r="F217" s="459"/>
      <c r="G217" s="459"/>
      <c r="H217" s="459"/>
      <c r="I217" s="459"/>
      <c r="J217" s="459"/>
      <c r="K217" s="459"/>
      <c r="L217" s="459"/>
      <c r="AD217" s="187"/>
    </row>
    <row r="218" spans="1:30" x14ac:dyDescent="0.25">
      <c r="A218" s="433" t="s">
        <v>900</v>
      </c>
      <c r="B218" s="432"/>
      <c r="C218" s="432"/>
      <c r="D218" s="432"/>
      <c r="E218" s="460"/>
      <c r="F218" s="460"/>
      <c r="G218" s="460"/>
      <c r="H218" s="460"/>
      <c r="I218" s="460"/>
      <c r="J218" s="460"/>
      <c r="K218" s="460"/>
      <c r="L218" s="460"/>
      <c r="AD218" s="187"/>
    </row>
    <row r="219" spans="1:30" x14ac:dyDescent="0.25">
      <c r="A219" s="433" t="s">
        <v>907</v>
      </c>
      <c r="B219" s="432"/>
      <c r="C219" s="432"/>
      <c r="D219" s="432"/>
      <c r="E219" s="460"/>
      <c r="F219" s="460"/>
      <c r="G219" s="460"/>
      <c r="H219" s="460"/>
      <c r="I219" s="460"/>
      <c r="J219" s="460"/>
      <c r="K219" s="460"/>
      <c r="L219" s="460"/>
      <c r="AD219" s="187"/>
    </row>
    <row r="220" spans="1:30" x14ac:dyDescent="0.25">
      <c r="A220" s="433" t="s">
        <v>910</v>
      </c>
      <c r="B220" s="432"/>
      <c r="C220" s="432"/>
      <c r="D220" s="432"/>
      <c r="E220" s="460"/>
      <c r="F220" s="460"/>
      <c r="G220" s="460"/>
      <c r="H220" s="460"/>
      <c r="I220" s="460"/>
      <c r="J220" s="460"/>
      <c r="K220" s="460"/>
      <c r="L220" s="460"/>
      <c r="AD220" s="187"/>
    </row>
    <row r="221" spans="1:30" x14ac:dyDescent="0.25">
      <c r="A221" s="433" t="s">
        <v>909</v>
      </c>
      <c r="B221" s="432"/>
      <c r="C221" s="432"/>
      <c r="D221" s="432"/>
      <c r="E221" s="460"/>
      <c r="F221" s="460"/>
      <c r="G221" s="460"/>
      <c r="H221" s="460"/>
      <c r="I221" s="460"/>
      <c r="J221" s="460"/>
      <c r="K221" s="460"/>
      <c r="L221" s="460"/>
      <c r="AD221" s="187"/>
    </row>
    <row r="222" spans="1:30" x14ac:dyDescent="0.25">
      <c r="A222" s="433"/>
      <c r="B222" s="432"/>
      <c r="C222" s="432"/>
      <c r="D222" s="432"/>
      <c r="E222" s="460"/>
      <c r="F222" s="460"/>
      <c r="G222" s="460"/>
      <c r="H222" s="460"/>
      <c r="I222" s="460"/>
      <c r="J222" s="460"/>
      <c r="K222" s="460"/>
      <c r="L222" s="460"/>
      <c r="AD222" s="187"/>
    </row>
    <row r="223" spans="1:30" x14ac:dyDescent="0.25">
      <c r="A223" s="433"/>
      <c r="B223" s="432"/>
      <c r="C223" s="432"/>
      <c r="D223" s="432"/>
      <c r="E223" s="460"/>
      <c r="F223" s="460"/>
      <c r="G223" s="460"/>
      <c r="H223" s="460"/>
      <c r="I223" s="460"/>
      <c r="J223" s="460"/>
      <c r="K223" s="460"/>
      <c r="L223" s="460"/>
      <c r="AD223" s="187"/>
    </row>
    <row r="224" spans="1:30" x14ac:dyDescent="0.25">
      <c r="A224" s="433" t="s">
        <v>422</v>
      </c>
      <c r="B224" s="432"/>
      <c r="C224" s="432"/>
      <c r="D224" s="432"/>
      <c r="E224" s="460"/>
      <c r="F224" s="460"/>
      <c r="G224" s="460"/>
      <c r="H224" s="460"/>
      <c r="I224" s="460"/>
      <c r="J224" s="460"/>
      <c r="K224" s="460"/>
      <c r="L224" s="460"/>
      <c r="AD224" s="187"/>
    </row>
    <row r="225" spans="1:30" ht="15.6" x14ac:dyDescent="0.3">
      <c r="A225" s="434" t="s">
        <v>121</v>
      </c>
      <c r="B225" s="670"/>
      <c r="C225" s="670"/>
      <c r="D225" s="670"/>
      <c r="E225" s="670"/>
      <c r="F225" s="670"/>
      <c r="G225" s="670"/>
      <c r="H225" s="670"/>
      <c r="I225" s="670"/>
      <c r="J225" s="671"/>
      <c r="K225" s="670"/>
      <c r="L225" s="668" t="s">
        <v>119</v>
      </c>
      <c r="AD225" s="187"/>
    </row>
    <row r="226" spans="1:30" ht="15.6" x14ac:dyDescent="0.3">
      <c r="A226" s="434" t="s">
        <v>93</v>
      </c>
      <c r="B226" s="670"/>
      <c r="C226" s="670"/>
      <c r="D226" s="670"/>
      <c r="E226" s="670"/>
      <c r="F226" s="670"/>
      <c r="G226" s="670"/>
      <c r="H226" s="670"/>
      <c r="I226" s="670"/>
      <c r="J226" s="671"/>
      <c r="K226" s="670"/>
      <c r="L226" s="435" t="s">
        <v>130</v>
      </c>
      <c r="AD226" s="187"/>
    </row>
    <row r="227" spans="1:30" x14ac:dyDescent="0.25">
      <c r="A227" s="432"/>
      <c r="B227" s="432"/>
      <c r="C227" s="432"/>
      <c r="D227" s="432"/>
      <c r="E227" s="432"/>
      <c r="F227" s="432"/>
      <c r="G227" s="432"/>
      <c r="H227" s="432"/>
      <c r="I227" s="432"/>
      <c r="K227" s="432"/>
      <c r="L227" s="669" t="s">
        <v>104</v>
      </c>
      <c r="AD227" s="187"/>
    </row>
    <row r="228" spans="1:30" ht="15.6" x14ac:dyDescent="0.3">
      <c r="A228" s="434"/>
      <c r="B228" s="435"/>
      <c r="C228" s="435"/>
      <c r="D228" s="435"/>
      <c r="E228" s="435"/>
      <c r="F228" s="435"/>
      <c r="G228" s="435"/>
      <c r="H228" s="435"/>
      <c r="I228" s="435"/>
      <c r="J228" s="435"/>
      <c r="K228" s="435"/>
      <c r="L228" s="432"/>
      <c r="AD228" s="187"/>
    </row>
    <row r="229" spans="1:30" x14ac:dyDescent="0.25">
      <c r="A229" s="433" t="s">
        <v>363</v>
      </c>
      <c r="B229" s="432"/>
      <c r="C229" s="432"/>
      <c r="D229" s="432"/>
      <c r="E229" s="433" t="s">
        <v>451</v>
      </c>
      <c r="F229" s="432"/>
      <c r="G229" s="432"/>
      <c r="H229" s="432"/>
      <c r="I229" s="432"/>
      <c r="J229" s="433" t="s">
        <v>365</v>
      </c>
      <c r="K229" s="432"/>
      <c r="L229" s="432"/>
      <c r="AD229" s="187"/>
    </row>
    <row r="230" spans="1:30" x14ac:dyDescent="0.25">
      <c r="B230" s="432" t="str">
        <f>'1_1A'!$B$7</f>
        <v>Enter Hospital Name Here</v>
      </c>
      <c r="D230" s="432"/>
      <c r="F230" s="1474" t="str">
        <f>'1_1A'!$H$7</f>
        <v>Enter Provider Number Here</v>
      </c>
      <c r="G230" s="1474"/>
      <c r="H230" s="432"/>
      <c r="I230" s="432"/>
      <c r="K230" s="1475" t="str">
        <f>'1_1A'!$P$7</f>
        <v>Enter FYE Here</v>
      </c>
      <c r="L230" s="1475"/>
      <c r="AD230" s="187"/>
    </row>
    <row r="231" spans="1:30" x14ac:dyDescent="0.25">
      <c r="A231" s="432"/>
      <c r="B231" s="432"/>
      <c r="C231" s="432"/>
      <c r="D231" s="432"/>
      <c r="E231" s="460"/>
      <c r="F231" s="460"/>
      <c r="G231" s="460"/>
      <c r="H231" s="460"/>
      <c r="I231" s="460"/>
      <c r="J231" s="460"/>
      <c r="K231" s="460"/>
      <c r="L231" s="460"/>
      <c r="AD231" s="187"/>
    </row>
    <row r="232" spans="1:30" ht="15.6" x14ac:dyDescent="0.3">
      <c r="A232" s="437"/>
      <c r="B232" s="437"/>
      <c r="C232" s="438"/>
      <c r="D232" s="439" t="s">
        <v>122</v>
      </c>
      <c r="E232" s="470" t="s">
        <v>123</v>
      </c>
      <c r="F232" s="471"/>
      <c r="G232" s="471"/>
      <c r="H232" s="471"/>
      <c r="I232" s="471"/>
      <c r="J232" s="471"/>
      <c r="K232" s="471"/>
      <c r="L232" s="472"/>
      <c r="M232" s="402"/>
      <c r="T232" s="190"/>
      <c r="U232" s="188"/>
      <c r="V232" s="189"/>
      <c r="W232" s="189"/>
      <c r="X232" s="189"/>
      <c r="Y232" s="189"/>
      <c r="Z232" s="189"/>
      <c r="AA232" s="189"/>
      <c r="AB232" s="189"/>
      <c r="AC232" s="189"/>
      <c r="AD232" s="187"/>
    </row>
    <row r="233" spans="1:30" ht="15.6" x14ac:dyDescent="0.3">
      <c r="A233" s="445"/>
      <c r="B233" s="446" t="s">
        <v>95</v>
      </c>
      <c r="C233" s="435"/>
      <c r="D233" s="447" t="s">
        <v>124</v>
      </c>
      <c r="E233" s="473"/>
      <c r="F233" s="474"/>
      <c r="G233" s="474"/>
      <c r="H233" s="474"/>
      <c r="I233" s="474"/>
      <c r="J233" s="474"/>
      <c r="K233" s="474"/>
      <c r="L233" s="475"/>
      <c r="M233" s="402"/>
      <c r="T233" s="190"/>
      <c r="AD233" s="187"/>
    </row>
    <row r="234" spans="1:30" x14ac:dyDescent="0.25">
      <c r="A234" s="445"/>
      <c r="B234" s="445"/>
      <c r="C234" s="432"/>
      <c r="D234" s="447" t="s">
        <v>125</v>
      </c>
      <c r="E234" s="447" t="s">
        <v>377</v>
      </c>
      <c r="F234" s="447" t="s">
        <v>106</v>
      </c>
      <c r="G234" s="447" t="s">
        <v>137</v>
      </c>
      <c r="H234" s="447" t="s">
        <v>541</v>
      </c>
      <c r="I234" s="447" t="s">
        <v>541</v>
      </c>
      <c r="J234" s="469" t="str">
        <f>J$194</f>
        <v>RHC /</v>
      </c>
      <c r="K234" s="469" t="str">
        <f>K$194</f>
        <v>FQHC /</v>
      </c>
      <c r="L234" s="894" t="s">
        <v>418</v>
      </c>
      <c r="M234" s="402"/>
      <c r="T234" s="190"/>
      <c r="U234" s="190"/>
      <c r="V234" s="190"/>
      <c r="W234" s="190"/>
      <c r="X234" s="190"/>
      <c r="Y234" s="190"/>
      <c r="Z234" s="190"/>
      <c r="AA234" s="190"/>
      <c r="AB234" s="190"/>
      <c r="AC234" s="190"/>
      <c r="AD234" s="187"/>
    </row>
    <row r="235" spans="1:30" x14ac:dyDescent="0.25">
      <c r="A235" s="445"/>
      <c r="B235" s="445"/>
      <c r="C235" s="432"/>
      <c r="D235" s="447" t="s">
        <v>126</v>
      </c>
      <c r="E235" s="447" t="s">
        <v>138</v>
      </c>
      <c r="F235" s="447" t="s">
        <v>139</v>
      </c>
      <c r="G235" s="447" t="s">
        <v>140</v>
      </c>
      <c r="H235" s="447" t="s">
        <v>97</v>
      </c>
      <c r="I235" s="447" t="s">
        <v>98</v>
      </c>
      <c r="J235" s="469" t="str">
        <f>J$195</f>
        <v>Other</v>
      </c>
      <c r="K235" s="469" t="str">
        <f>K$195</f>
        <v>Other</v>
      </c>
      <c r="L235" s="894" t="s">
        <v>127</v>
      </c>
      <c r="M235" s="402"/>
      <c r="T235" s="190"/>
      <c r="U235" s="190"/>
      <c r="V235" s="190"/>
      <c r="W235" s="190"/>
      <c r="X235" s="190"/>
      <c r="Y235" s="190"/>
      <c r="Z235" s="190"/>
      <c r="AA235" s="190"/>
      <c r="AB235" s="190"/>
      <c r="AC235" s="190"/>
      <c r="AD235" s="187"/>
    </row>
    <row r="236" spans="1:30" x14ac:dyDescent="0.25">
      <c r="A236" s="445"/>
      <c r="B236" s="445"/>
      <c r="C236" s="432"/>
      <c r="D236" s="445"/>
      <c r="E236" s="447" t="s">
        <v>141</v>
      </c>
      <c r="F236" s="447" t="s">
        <v>455</v>
      </c>
      <c r="G236" s="447" t="s">
        <v>118</v>
      </c>
      <c r="H236" s="445"/>
      <c r="I236" s="445"/>
      <c r="J236" s="469" t="str">
        <f>J$196</f>
        <v/>
      </c>
      <c r="K236" s="469" t="str">
        <f>K$196</f>
        <v/>
      </c>
      <c r="L236" s="895"/>
      <c r="M236" s="402"/>
      <c r="U236" s="190"/>
      <c r="X236" s="190"/>
      <c r="Y236" s="190"/>
      <c r="Z236" s="190"/>
      <c r="AD236" s="187"/>
    </row>
    <row r="237" spans="1:30" x14ac:dyDescent="0.25">
      <c r="A237" s="445"/>
      <c r="B237" s="445"/>
      <c r="C237" s="432"/>
      <c r="D237" s="447"/>
      <c r="E237" s="447" t="s">
        <v>392</v>
      </c>
      <c r="F237" s="447" t="s">
        <v>393</v>
      </c>
      <c r="G237" s="447" t="s">
        <v>394</v>
      </c>
      <c r="H237" s="447" t="s">
        <v>395</v>
      </c>
      <c r="I237" s="447" t="s">
        <v>396</v>
      </c>
      <c r="J237" s="447" t="s">
        <v>397</v>
      </c>
      <c r="K237" s="447" t="s">
        <v>708</v>
      </c>
      <c r="L237" s="894">
        <v>16</v>
      </c>
      <c r="M237" s="402"/>
      <c r="T237" s="190"/>
      <c r="U237" s="190"/>
      <c r="V237" s="190"/>
      <c r="W237" s="190"/>
      <c r="X237" s="190"/>
      <c r="Y237" s="190"/>
      <c r="Z237" s="190"/>
      <c r="AA237" s="190"/>
      <c r="AB237" s="190"/>
      <c r="AC237" s="190"/>
      <c r="AD237" s="187"/>
    </row>
    <row r="238" spans="1:30" x14ac:dyDescent="0.25">
      <c r="A238" s="588"/>
      <c r="B238" s="586" t="s">
        <v>511</v>
      </c>
      <c r="C238" s="587"/>
      <c r="D238" s="672" t="s">
        <v>367</v>
      </c>
      <c r="E238" s="661"/>
      <c r="F238" s="661"/>
      <c r="G238" s="661"/>
      <c r="H238" s="661"/>
      <c r="I238" s="661"/>
      <c r="J238" s="661"/>
      <c r="K238" s="661"/>
      <c r="L238" s="896"/>
      <c r="M238" s="402"/>
      <c r="AD238" s="187"/>
    </row>
    <row r="239" spans="1:30" x14ac:dyDescent="0.25">
      <c r="A239" s="87">
        <v>50</v>
      </c>
      <c r="B239" s="340" t="s">
        <v>749</v>
      </c>
      <c r="C239" s="547"/>
      <c r="D239" s="462">
        <f>'6C'!$G32</f>
        <v>0</v>
      </c>
      <c r="E239" s="456">
        <f>$D239*'7'!D223</f>
        <v>0</v>
      </c>
      <c r="F239" s="456">
        <f>$D239*'7'!E223</f>
        <v>0</v>
      </c>
      <c r="G239" s="456">
        <f>$D239*'7'!F223</f>
        <v>0</v>
      </c>
      <c r="H239" s="456">
        <f>$D239*'7'!G223</f>
        <v>0</v>
      </c>
      <c r="I239" s="456">
        <f>$D239*'7'!H223</f>
        <v>0</v>
      </c>
      <c r="J239" s="456">
        <f>$D239*'7'!I223</f>
        <v>0</v>
      </c>
      <c r="K239" s="456">
        <f>$D239*'7'!J223</f>
        <v>0</v>
      </c>
      <c r="L239" s="897">
        <f t="shared" ref="L239:L270" si="10">SUM(E239:K239)+SUM(E55:L55)</f>
        <v>0</v>
      </c>
      <c r="M239" s="402"/>
      <c r="O239" s="187"/>
      <c r="P239" s="187"/>
      <c r="AD239" s="187"/>
    </row>
    <row r="240" spans="1:30" x14ac:dyDescent="0.25">
      <c r="A240" s="87">
        <v>51</v>
      </c>
      <c r="B240" s="340" t="s">
        <v>750</v>
      </c>
      <c r="C240" s="547"/>
      <c r="D240" s="462">
        <f>'6C'!$G33</f>
        <v>0</v>
      </c>
      <c r="E240" s="456">
        <f>$D240*'7'!D224</f>
        <v>0</v>
      </c>
      <c r="F240" s="456">
        <f>$D240*'7'!E224</f>
        <v>0</v>
      </c>
      <c r="G240" s="456">
        <f>$D240*'7'!F224</f>
        <v>0</v>
      </c>
      <c r="H240" s="456">
        <f>$D240*'7'!G224</f>
        <v>0</v>
      </c>
      <c r="I240" s="456">
        <f>$D240*'7'!H224</f>
        <v>0</v>
      </c>
      <c r="J240" s="456">
        <f>$D240*'7'!I224</f>
        <v>0</v>
      </c>
      <c r="K240" s="456">
        <f>$D240*'7'!J224</f>
        <v>0</v>
      </c>
      <c r="L240" s="897">
        <f t="shared" si="10"/>
        <v>0</v>
      </c>
      <c r="M240" s="402"/>
      <c r="P240" s="187"/>
      <c r="AD240" s="187"/>
    </row>
    <row r="241" spans="1:30" x14ac:dyDescent="0.25">
      <c r="A241" s="78">
        <v>52</v>
      </c>
      <c r="B241" s="87" t="s">
        <v>512</v>
      </c>
      <c r="C241" s="548"/>
      <c r="D241" s="462">
        <f>'6C'!$G34</f>
        <v>0</v>
      </c>
      <c r="E241" s="456">
        <f>$D241*'7'!D225</f>
        <v>0</v>
      </c>
      <c r="F241" s="456">
        <f>$D241*'7'!E225</f>
        <v>0</v>
      </c>
      <c r="G241" s="456">
        <f>$D241*'7'!F225</f>
        <v>0</v>
      </c>
      <c r="H241" s="456">
        <f>$D241*'7'!G225</f>
        <v>0</v>
      </c>
      <c r="I241" s="456">
        <f>$D241*'7'!H225</f>
        <v>0</v>
      </c>
      <c r="J241" s="456">
        <f>$D241*'7'!I225</f>
        <v>0</v>
      </c>
      <c r="K241" s="456">
        <f>$D241*'7'!J225</f>
        <v>0</v>
      </c>
      <c r="L241" s="897">
        <f t="shared" si="10"/>
        <v>0</v>
      </c>
      <c r="M241" s="402"/>
      <c r="O241" s="187"/>
      <c r="P241" s="187"/>
      <c r="AD241" s="187"/>
    </row>
    <row r="242" spans="1:30" x14ac:dyDescent="0.25">
      <c r="A242" s="87">
        <f>A241+1</f>
        <v>53</v>
      </c>
      <c r="B242" s="87" t="s">
        <v>513</v>
      </c>
      <c r="C242" s="548"/>
      <c r="D242" s="462">
        <f>'6C'!$G35</f>
        <v>0</v>
      </c>
      <c r="E242" s="456">
        <f>$D242*'7'!D226</f>
        <v>0</v>
      </c>
      <c r="F242" s="456">
        <f>$D242*'7'!E226</f>
        <v>0</v>
      </c>
      <c r="G242" s="456">
        <f>$D242*'7'!F226</f>
        <v>0</v>
      </c>
      <c r="H242" s="456">
        <f>$D242*'7'!G226</f>
        <v>0</v>
      </c>
      <c r="I242" s="456">
        <f>$D242*'7'!H226</f>
        <v>0</v>
      </c>
      <c r="J242" s="456">
        <f>$D242*'7'!I226</f>
        <v>0</v>
      </c>
      <c r="K242" s="456">
        <f>$D242*'7'!J226</f>
        <v>0</v>
      </c>
      <c r="L242" s="897">
        <f t="shared" si="10"/>
        <v>0</v>
      </c>
      <c r="M242" s="402"/>
      <c r="P242" s="187"/>
      <c r="AD242" s="187"/>
    </row>
    <row r="243" spans="1:30" x14ac:dyDescent="0.25">
      <c r="A243" s="87">
        <f t="shared" ref="A243:A265" si="11">A242+1</f>
        <v>54</v>
      </c>
      <c r="B243" s="87" t="s">
        <v>514</v>
      </c>
      <c r="C243" s="548"/>
      <c r="D243" s="462">
        <f>'6C'!$G36</f>
        <v>0</v>
      </c>
      <c r="E243" s="456">
        <f>$D243*'7'!D227</f>
        <v>0</v>
      </c>
      <c r="F243" s="456">
        <f>$D243*'7'!E227</f>
        <v>0</v>
      </c>
      <c r="G243" s="456">
        <f>$D243*'7'!F227</f>
        <v>0</v>
      </c>
      <c r="H243" s="456">
        <f>$D243*'7'!G227</f>
        <v>0</v>
      </c>
      <c r="I243" s="456">
        <f>$D243*'7'!H227</f>
        <v>0</v>
      </c>
      <c r="J243" s="456">
        <f>$D243*'7'!I227</f>
        <v>0</v>
      </c>
      <c r="K243" s="456">
        <f>$D243*'7'!J227</f>
        <v>0</v>
      </c>
      <c r="L243" s="897">
        <f t="shared" si="10"/>
        <v>0</v>
      </c>
      <c r="M243" s="402"/>
      <c r="O243" s="187"/>
      <c r="P243" s="187"/>
      <c r="AD243" s="187"/>
    </row>
    <row r="244" spans="1:30" x14ac:dyDescent="0.25">
      <c r="A244" s="87">
        <f t="shared" si="11"/>
        <v>55</v>
      </c>
      <c r="B244" s="87" t="s">
        <v>515</v>
      </c>
      <c r="C244" s="548"/>
      <c r="D244" s="462">
        <f>'6C'!$G37</f>
        <v>0</v>
      </c>
      <c r="E244" s="456">
        <f>$D244*'7'!D228</f>
        <v>0</v>
      </c>
      <c r="F244" s="456">
        <f>$D244*'7'!E228</f>
        <v>0</v>
      </c>
      <c r="G244" s="456">
        <f>$D244*'7'!F228</f>
        <v>0</v>
      </c>
      <c r="H244" s="456">
        <f>$D244*'7'!G228</f>
        <v>0</v>
      </c>
      <c r="I244" s="456">
        <f>$D244*'7'!H228</f>
        <v>0</v>
      </c>
      <c r="J244" s="456">
        <f>$D244*'7'!I228</f>
        <v>0</v>
      </c>
      <c r="K244" s="456">
        <f>$D244*'7'!J228</f>
        <v>0</v>
      </c>
      <c r="L244" s="897">
        <f t="shared" si="10"/>
        <v>0</v>
      </c>
      <c r="M244" s="402"/>
      <c r="O244" s="187"/>
      <c r="P244" s="187"/>
      <c r="AD244" s="187"/>
    </row>
    <row r="245" spans="1:30" x14ac:dyDescent="0.25">
      <c r="A245" s="87">
        <f t="shared" si="11"/>
        <v>56</v>
      </c>
      <c r="B245" s="340" t="s">
        <v>751</v>
      </c>
      <c r="C245" s="547"/>
      <c r="D245" s="462">
        <f>'6C'!$G38</f>
        <v>0</v>
      </c>
      <c r="E245" s="456">
        <f>$D245*'7'!D229</f>
        <v>0</v>
      </c>
      <c r="F245" s="456">
        <f>$D245*'7'!E229</f>
        <v>0</v>
      </c>
      <c r="G245" s="456">
        <f>$D245*'7'!F229</f>
        <v>0</v>
      </c>
      <c r="H245" s="456">
        <f>$D245*'7'!G229</f>
        <v>0</v>
      </c>
      <c r="I245" s="456">
        <f>$D245*'7'!H229</f>
        <v>0</v>
      </c>
      <c r="J245" s="456">
        <f>$D245*'7'!I229</f>
        <v>0</v>
      </c>
      <c r="K245" s="456">
        <f>$D245*'7'!J229</f>
        <v>0</v>
      </c>
      <c r="L245" s="897">
        <f t="shared" si="10"/>
        <v>0</v>
      </c>
      <c r="M245" s="402"/>
      <c r="O245" s="187"/>
      <c r="P245" s="187"/>
      <c r="AD245" s="187"/>
    </row>
    <row r="246" spans="1:30" x14ac:dyDescent="0.25">
      <c r="A246" s="87">
        <f t="shared" si="11"/>
        <v>57</v>
      </c>
      <c r="B246" s="340" t="s">
        <v>768</v>
      </c>
      <c r="C246" s="547"/>
      <c r="D246" s="462">
        <f>'6C'!$G39</f>
        <v>0</v>
      </c>
      <c r="E246" s="456">
        <f>$D246*'7'!D230</f>
        <v>0</v>
      </c>
      <c r="F246" s="456">
        <f>$D246*'7'!E230</f>
        <v>0</v>
      </c>
      <c r="G246" s="456">
        <f>$D246*'7'!F230</f>
        <v>0</v>
      </c>
      <c r="H246" s="456">
        <f>$D246*'7'!G230</f>
        <v>0</v>
      </c>
      <c r="I246" s="456">
        <f>$D246*'7'!H230</f>
        <v>0</v>
      </c>
      <c r="J246" s="456">
        <f>$D246*'7'!I230</f>
        <v>0</v>
      </c>
      <c r="K246" s="456">
        <f>$D246*'7'!J230</f>
        <v>0</v>
      </c>
      <c r="L246" s="897">
        <f t="shared" si="10"/>
        <v>0</v>
      </c>
      <c r="M246" s="402"/>
      <c r="O246" s="187"/>
      <c r="P246" s="187"/>
      <c r="AD246" s="187"/>
    </row>
    <row r="247" spans="1:30" x14ac:dyDescent="0.25">
      <c r="A247" s="87">
        <f t="shared" si="11"/>
        <v>58</v>
      </c>
      <c r="B247" s="340" t="s">
        <v>752</v>
      </c>
      <c r="C247" s="547"/>
      <c r="D247" s="462">
        <f>'6C'!$G40</f>
        <v>0</v>
      </c>
      <c r="E247" s="456">
        <f>$D247*'7'!D231</f>
        <v>0</v>
      </c>
      <c r="F247" s="456">
        <f>$D247*'7'!E231</f>
        <v>0</v>
      </c>
      <c r="G247" s="456">
        <f>$D247*'7'!F231</f>
        <v>0</v>
      </c>
      <c r="H247" s="456">
        <f>$D247*'7'!G231</f>
        <v>0</v>
      </c>
      <c r="I247" s="456">
        <f>$D247*'7'!H231</f>
        <v>0</v>
      </c>
      <c r="J247" s="456">
        <f>$D247*'7'!I231</f>
        <v>0</v>
      </c>
      <c r="K247" s="456">
        <f>$D247*'7'!J231</f>
        <v>0</v>
      </c>
      <c r="L247" s="897">
        <f t="shared" si="10"/>
        <v>0</v>
      </c>
      <c r="M247" s="402"/>
      <c r="O247" s="187"/>
      <c r="P247" s="187"/>
      <c r="AD247" s="187"/>
    </row>
    <row r="248" spans="1:30" x14ac:dyDescent="0.25">
      <c r="A248" s="87">
        <f t="shared" si="11"/>
        <v>59</v>
      </c>
      <c r="B248" s="340" t="s">
        <v>769</v>
      </c>
      <c r="C248" s="547"/>
      <c r="D248" s="462">
        <f>'6C'!$G41</f>
        <v>0</v>
      </c>
      <c r="E248" s="456">
        <f>$D248*'7'!D232</f>
        <v>0</v>
      </c>
      <c r="F248" s="456">
        <f>$D248*'7'!E232</f>
        <v>0</v>
      </c>
      <c r="G248" s="456">
        <f>$D248*'7'!F232</f>
        <v>0</v>
      </c>
      <c r="H248" s="456">
        <f>$D248*'7'!G232</f>
        <v>0</v>
      </c>
      <c r="I248" s="456">
        <f>$D248*'7'!H232</f>
        <v>0</v>
      </c>
      <c r="J248" s="456">
        <f>$D248*'7'!I232</f>
        <v>0</v>
      </c>
      <c r="K248" s="456">
        <f>$D248*'7'!J232</f>
        <v>0</v>
      </c>
      <c r="L248" s="897">
        <f t="shared" si="10"/>
        <v>0</v>
      </c>
      <c r="M248" s="402"/>
      <c r="O248" s="187"/>
      <c r="P248" s="187"/>
      <c r="AD248" s="187"/>
    </row>
    <row r="249" spans="1:30" x14ac:dyDescent="0.25">
      <c r="A249" s="87">
        <f t="shared" si="11"/>
        <v>60</v>
      </c>
      <c r="B249" s="340" t="s">
        <v>516</v>
      </c>
      <c r="C249" s="547"/>
      <c r="D249" s="462">
        <f>'6C'!$G42</f>
        <v>0</v>
      </c>
      <c r="E249" s="456">
        <f>$D249*'7'!D233</f>
        <v>0</v>
      </c>
      <c r="F249" s="456">
        <f>$D249*'7'!E233</f>
        <v>0</v>
      </c>
      <c r="G249" s="456">
        <f>$D249*'7'!F233</f>
        <v>0</v>
      </c>
      <c r="H249" s="456">
        <f>$D249*'7'!G233</f>
        <v>0</v>
      </c>
      <c r="I249" s="456">
        <f>$D249*'7'!H233</f>
        <v>0</v>
      </c>
      <c r="J249" s="456">
        <f>$D249*'7'!I233</f>
        <v>0</v>
      </c>
      <c r="K249" s="456">
        <f>$D249*'7'!J233</f>
        <v>0</v>
      </c>
      <c r="L249" s="897">
        <f t="shared" si="10"/>
        <v>0</v>
      </c>
      <c r="M249" s="402"/>
      <c r="O249" s="187"/>
      <c r="P249" s="187"/>
      <c r="AD249" s="187"/>
    </row>
    <row r="250" spans="1:30" x14ac:dyDescent="0.25">
      <c r="A250" s="87">
        <f t="shared" si="11"/>
        <v>61</v>
      </c>
      <c r="B250" s="87" t="s">
        <v>517</v>
      </c>
      <c r="C250" s="548"/>
      <c r="D250" s="462">
        <f>'6C'!$G43</f>
        <v>0</v>
      </c>
      <c r="E250" s="456">
        <f>$D250*'7'!D234</f>
        <v>0</v>
      </c>
      <c r="F250" s="456">
        <f>$D250*'7'!E234</f>
        <v>0</v>
      </c>
      <c r="G250" s="456">
        <f>$D250*'7'!F234</f>
        <v>0</v>
      </c>
      <c r="H250" s="456">
        <f>$D250*'7'!G234</f>
        <v>0</v>
      </c>
      <c r="I250" s="456">
        <f>$D250*'7'!H234</f>
        <v>0</v>
      </c>
      <c r="J250" s="456">
        <f>$D250*'7'!I234</f>
        <v>0</v>
      </c>
      <c r="K250" s="456">
        <f>$D250*'7'!J234</f>
        <v>0</v>
      </c>
      <c r="L250" s="897">
        <f t="shared" si="10"/>
        <v>0</v>
      </c>
      <c r="M250" s="402"/>
      <c r="O250" s="187"/>
      <c r="P250" s="187"/>
      <c r="AD250" s="187"/>
    </row>
    <row r="251" spans="1:30" x14ac:dyDescent="0.25">
      <c r="A251" s="87">
        <f t="shared" si="11"/>
        <v>62</v>
      </c>
      <c r="B251" s="87" t="s">
        <v>518</v>
      </c>
      <c r="C251" s="548"/>
      <c r="D251" s="462">
        <f>'6C'!$G44</f>
        <v>0</v>
      </c>
      <c r="E251" s="456">
        <f>$D251*'7'!D235</f>
        <v>0</v>
      </c>
      <c r="F251" s="456">
        <f>$D251*'7'!E235</f>
        <v>0</v>
      </c>
      <c r="G251" s="456">
        <f>$D251*'7'!F235</f>
        <v>0</v>
      </c>
      <c r="H251" s="456">
        <f>$D251*'7'!G235</f>
        <v>0</v>
      </c>
      <c r="I251" s="456">
        <f>$D251*'7'!H235</f>
        <v>0</v>
      </c>
      <c r="J251" s="456">
        <f>$D251*'7'!I235</f>
        <v>0</v>
      </c>
      <c r="K251" s="456">
        <f>$D251*'7'!J235</f>
        <v>0</v>
      </c>
      <c r="L251" s="897">
        <f t="shared" si="10"/>
        <v>0</v>
      </c>
      <c r="M251" s="402"/>
      <c r="O251" s="187"/>
      <c r="P251" s="187"/>
      <c r="AD251" s="187"/>
    </row>
    <row r="252" spans="1:30" x14ac:dyDescent="0.25">
      <c r="A252" s="87">
        <f t="shared" si="11"/>
        <v>63</v>
      </c>
      <c r="B252" s="340" t="s">
        <v>753</v>
      </c>
      <c r="C252" s="547"/>
      <c r="D252" s="462">
        <f>'6C'!$G45</f>
        <v>0</v>
      </c>
      <c r="E252" s="456">
        <f>$D252*'7'!D236</f>
        <v>0</v>
      </c>
      <c r="F252" s="456">
        <f>$D252*'7'!E236</f>
        <v>0</v>
      </c>
      <c r="G252" s="456">
        <f>$D252*'7'!F236</f>
        <v>0</v>
      </c>
      <c r="H252" s="456">
        <f>$D252*'7'!G236</f>
        <v>0</v>
      </c>
      <c r="I252" s="456">
        <f>$D252*'7'!H236</f>
        <v>0</v>
      </c>
      <c r="J252" s="456">
        <f>$D252*'7'!I236</f>
        <v>0</v>
      </c>
      <c r="K252" s="456">
        <f>$D252*'7'!J236</f>
        <v>0</v>
      </c>
      <c r="L252" s="897">
        <f t="shared" si="10"/>
        <v>0</v>
      </c>
      <c r="M252" s="402"/>
      <c r="O252" s="187"/>
      <c r="P252" s="187"/>
      <c r="AD252" s="187"/>
    </row>
    <row r="253" spans="1:30" x14ac:dyDescent="0.25">
      <c r="A253" s="87">
        <f t="shared" si="11"/>
        <v>64</v>
      </c>
      <c r="B253" s="87" t="s">
        <v>519</v>
      </c>
      <c r="C253" s="548"/>
      <c r="D253" s="462">
        <f>'6C'!$G46</f>
        <v>0</v>
      </c>
      <c r="E253" s="456">
        <f>$D253*'7'!D237</f>
        <v>0</v>
      </c>
      <c r="F253" s="456">
        <f>$D253*'7'!E237</f>
        <v>0</v>
      </c>
      <c r="G253" s="456">
        <f>$D253*'7'!F237</f>
        <v>0</v>
      </c>
      <c r="H253" s="456">
        <f>$D253*'7'!G237</f>
        <v>0</v>
      </c>
      <c r="I253" s="456">
        <f>$D253*'7'!H237</f>
        <v>0</v>
      </c>
      <c r="J253" s="456">
        <f>$D253*'7'!I237</f>
        <v>0</v>
      </c>
      <c r="K253" s="456">
        <f>$D253*'7'!J237</f>
        <v>0</v>
      </c>
      <c r="L253" s="897">
        <f t="shared" si="10"/>
        <v>0</v>
      </c>
      <c r="M253" s="402"/>
      <c r="O253" s="187"/>
      <c r="P253" s="187"/>
      <c r="AD253" s="187"/>
    </row>
    <row r="254" spans="1:30" x14ac:dyDescent="0.25">
      <c r="A254" s="87">
        <f t="shared" si="11"/>
        <v>65</v>
      </c>
      <c r="B254" s="87" t="s">
        <v>788</v>
      </c>
      <c r="C254" s="548"/>
      <c r="D254" s="462">
        <f>'6C'!$G47</f>
        <v>0</v>
      </c>
      <c r="E254" s="456">
        <f>$D254*'7'!D238</f>
        <v>0</v>
      </c>
      <c r="F254" s="456">
        <f>$D254*'7'!E238</f>
        <v>0</v>
      </c>
      <c r="G254" s="456">
        <f>$D254*'7'!F238</f>
        <v>0</v>
      </c>
      <c r="H254" s="456">
        <f>$D254*'7'!G238</f>
        <v>0</v>
      </c>
      <c r="I254" s="456">
        <f>$D254*'7'!H238</f>
        <v>0</v>
      </c>
      <c r="J254" s="456">
        <f>$D254*'7'!I238</f>
        <v>0</v>
      </c>
      <c r="K254" s="456">
        <f>$D254*'7'!J238</f>
        <v>0</v>
      </c>
      <c r="L254" s="897">
        <f t="shared" si="10"/>
        <v>0</v>
      </c>
      <c r="M254" s="402"/>
      <c r="O254" s="187"/>
      <c r="P254" s="187"/>
      <c r="AD254" s="187"/>
    </row>
    <row r="255" spans="1:30" x14ac:dyDescent="0.25">
      <c r="A255" s="87">
        <f t="shared" si="11"/>
        <v>66</v>
      </c>
      <c r="B255" s="87" t="s">
        <v>520</v>
      </c>
      <c r="C255" s="548"/>
      <c r="D255" s="462">
        <f>'6C'!$G48</f>
        <v>0</v>
      </c>
      <c r="E255" s="456">
        <f>$D255*'7'!D239</f>
        <v>0</v>
      </c>
      <c r="F255" s="456">
        <f>$D255*'7'!E239</f>
        <v>0</v>
      </c>
      <c r="G255" s="456">
        <f>$D255*'7'!F239</f>
        <v>0</v>
      </c>
      <c r="H255" s="456">
        <f>$D255*'7'!G239</f>
        <v>0</v>
      </c>
      <c r="I255" s="456">
        <f>$D255*'7'!H239</f>
        <v>0</v>
      </c>
      <c r="J255" s="456">
        <f>$D255*'7'!I239</f>
        <v>0</v>
      </c>
      <c r="K255" s="456">
        <f>$D255*'7'!J239</f>
        <v>0</v>
      </c>
      <c r="L255" s="897">
        <f t="shared" si="10"/>
        <v>0</v>
      </c>
      <c r="M255" s="402"/>
      <c r="O255" s="187"/>
      <c r="P255" s="187"/>
      <c r="AD255" s="187"/>
    </row>
    <row r="256" spans="1:30" x14ac:dyDescent="0.25">
      <c r="A256" s="87">
        <f t="shared" si="11"/>
        <v>67</v>
      </c>
      <c r="B256" s="87" t="s">
        <v>521</v>
      </c>
      <c r="C256" s="548"/>
      <c r="D256" s="462">
        <f>'6C'!$G49</f>
        <v>0</v>
      </c>
      <c r="E256" s="456">
        <f>$D256*'7'!D240</f>
        <v>0</v>
      </c>
      <c r="F256" s="456">
        <f>$D256*'7'!E240</f>
        <v>0</v>
      </c>
      <c r="G256" s="456">
        <f>$D256*'7'!F240</f>
        <v>0</v>
      </c>
      <c r="H256" s="456">
        <f>$D256*'7'!G240</f>
        <v>0</v>
      </c>
      <c r="I256" s="456">
        <f>$D256*'7'!H240</f>
        <v>0</v>
      </c>
      <c r="J256" s="456">
        <f>$D256*'7'!I240</f>
        <v>0</v>
      </c>
      <c r="K256" s="456">
        <f>$D256*'7'!J240</f>
        <v>0</v>
      </c>
      <c r="L256" s="897">
        <f t="shared" si="10"/>
        <v>0</v>
      </c>
      <c r="M256" s="402"/>
      <c r="O256" s="187"/>
      <c r="P256" s="187"/>
      <c r="AD256" s="187"/>
    </row>
    <row r="257" spans="1:30" x14ac:dyDescent="0.25">
      <c r="A257" s="87">
        <f t="shared" si="11"/>
        <v>68</v>
      </c>
      <c r="B257" s="340" t="s">
        <v>754</v>
      </c>
      <c r="C257" s="547"/>
      <c r="D257" s="462">
        <f>'6C'!$G50</f>
        <v>0</v>
      </c>
      <c r="E257" s="456">
        <f>$D257*'7'!D241</f>
        <v>0</v>
      </c>
      <c r="F257" s="456">
        <f>$D257*'7'!E241</f>
        <v>0</v>
      </c>
      <c r="G257" s="456">
        <f>$D257*'7'!F241</f>
        <v>0</v>
      </c>
      <c r="H257" s="456">
        <f>$D257*'7'!G241</f>
        <v>0</v>
      </c>
      <c r="I257" s="456">
        <f>$D257*'7'!H241</f>
        <v>0</v>
      </c>
      <c r="J257" s="456">
        <f>$D257*'7'!I241</f>
        <v>0</v>
      </c>
      <c r="K257" s="456">
        <f>$D257*'7'!J241</f>
        <v>0</v>
      </c>
      <c r="L257" s="897">
        <f t="shared" si="10"/>
        <v>0</v>
      </c>
      <c r="M257" s="402"/>
      <c r="O257" s="187"/>
      <c r="P257" s="187"/>
      <c r="AD257" s="187"/>
    </row>
    <row r="258" spans="1:30" x14ac:dyDescent="0.25">
      <c r="A258" s="87">
        <f t="shared" si="11"/>
        <v>69</v>
      </c>
      <c r="B258" s="87" t="s">
        <v>522</v>
      </c>
      <c r="C258" s="548"/>
      <c r="D258" s="462">
        <f>'6C'!$G51</f>
        <v>0</v>
      </c>
      <c r="E258" s="456">
        <f>$D258*'7'!D242</f>
        <v>0</v>
      </c>
      <c r="F258" s="456">
        <f>$D258*'7'!E242</f>
        <v>0</v>
      </c>
      <c r="G258" s="456">
        <f>$D258*'7'!F242</f>
        <v>0</v>
      </c>
      <c r="H258" s="456">
        <f>$D258*'7'!G242</f>
        <v>0</v>
      </c>
      <c r="I258" s="456">
        <f>$D258*'7'!H242</f>
        <v>0</v>
      </c>
      <c r="J258" s="456">
        <f>$D258*'7'!I242</f>
        <v>0</v>
      </c>
      <c r="K258" s="456">
        <f>$D258*'7'!J242</f>
        <v>0</v>
      </c>
      <c r="L258" s="897">
        <f t="shared" si="10"/>
        <v>0</v>
      </c>
      <c r="M258" s="402"/>
      <c r="O258" s="187"/>
      <c r="P258" s="187"/>
      <c r="AD258" s="187"/>
    </row>
    <row r="259" spans="1:30" x14ac:dyDescent="0.25">
      <c r="A259" s="87">
        <f t="shared" si="11"/>
        <v>70</v>
      </c>
      <c r="B259" s="87" t="s">
        <v>523</v>
      </c>
      <c r="C259" s="548"/>
      <c r="D259" s="462">
        <f>'6C'!$G52</f>
        <v>0</v>
      </c>
      <c r="E259" s="456">
        <f>$D259*'7'!D243</f>
        <v>0</v>
      </c>
      <c r="F259" s="456">
        <f>$D259*'7'!E243</f>
        <v>0</v>
      </c>
      <c r="G259" s="456">
        <f>$D259*'7'!F243</f>
        <v>0</v>
      </c>
      <c r="H259" s="456">
        <f>$D259*'7'!G243</f>
        <v>0</v>
      </c>
      <c r="I259" s="456">
        <f>$D259*'7'!H243</f>
        <v>0</v>
      </c>
      <c r="J259" s="456">
        <f>$D259*'7'!I243</f>
        <v>0</v>
      </c>
      <c r="K259" s="456">
        <f>$D259*'7'!J243</f>
        <v>0</v>
      </c>
      <c r="L259" s="897">
        <f t="shared" si="10"/>
        <v>0</v>
      </c>
      <c r="M259" s="402"/>
      <c r="O259" s="187"/>
      <c r="P259" s="187"/>
      <c r="AD259" s="187"/>
    </row>
    <row r="260" spans="1:30" x14ac:dyDescent="0.25">
      <c r="A260" s="87">
        <f t="shared" si="11"/>
        <v>71</v>
      </c>
      <c r="B260" s="87" t="s">
        <v>524</v>
      </c>
      <c r="C260" s="548"/>
      <c r="D260" s="462">
        <f>'6C'!$G53</f>
        <v>0</v>
      </c>
      <c r="E260" s="456">
        <f>$D260*'7'!D244</f>
        <v>0</v>
      </c>
      <c r="F260" s="456">
        <f>$D260*'7'!E244</f>
        <v>0</v>
      </c>
      <c r="G260" s="456">
        <f>$D260*'7'!F244</f>
        <v>0</v>
      </c>
      <c r="H260" s="456">
        <f>$D260*'7'!G244</f>
        <v>0</v>
      </c>
      <c r="I260" s="456">
        <f>$D260*'7'!H244</f>
        <v>0</v>
      </c>
      <c r="J260" s="456">
        <f>$D260*'7'!I244</f>
        <v>0</v>
      </c>
      <c r="K260" s="456">
        <f>$D260*'7'!J244</f>
        <v>0</v>
      </c>
      <c r="L260" s="897">
        <f t="shared" si="10"/>
        <v>0</v>
      </c>
      <c r="M260" s="402"/>
      <c r="O260" s="187"/>
      <c r="P260" s="187"/>
      <c r="AD260" s="187"/>
    </row>
    <row r="261" spans="1:30" x14ac:dyDescent="0.25">
      <c r="A261" s="87">
        <f t="shared" si="11"/>
        <v>72</v>
      </c>
      <c r="B261" s="340" t="s">
        <v>755</v>
      </c>
      <c r="C261" s="547"/>
      <c r="D261" s="462">
        <f>'6C'!$G54</f>
        <v>0</v>
      </c>
      <c r="E261" s="456">
        <f>$D261*'7'!D245</f>
        <v>0</v>
      </c>
      <c r="F261" s="456">
        <f>$D261*'7'!E245</f>
        <v>0</v>
      </c>
      <c r="G261" s="456">
        <f>$D261*'7'!F245</f>
        <v>0</v>
      </c>
      <c r="H261" s="456">
        <f>$D261*'7'!G245</f>
        <v>0</v>
      </c>
      <c r="I261" s="456">
        <f>$D261*'7'!H245</f>
        <v>0</v>
      </c>
      <c r="J261" s="456">
        <f>$D261*'7'!I245</f>
        <v>0</v>
      </c>
      <c r="K261" s="456">
        <f>$D261*'7'!J245</f>
        <v>0</v>
      </c>
      <c r="L261" s="897">
        <f t="shared" si="10"/>
        <v>0</v>
      </c>
      <c r="M261" s="402"/>
      <c r="O261" s="187"/>
      <c r="P261" s="187"/>
      <c r="AD261" s="187"/>
    </row>
    <row r="262" spans="1:30" x14ac:dyDescent="0.25">
      <c r="A262" s="87">
        <f t="shared" si="11"/>
        <v>73</v>
      </c>
      <c r="B262" s="87" t="s">
        <v>525</v>
      </c>
      <c r="C262" s="548"/>
      <c r="D262" s="462">
        <f>'6C'!$G55</f>
        <v>0</v>
      </c>
      <c r="E262" s="456">
        <f>$D262*'7'!D246</f>
        <v>0</v>
      </c>
      <c r="F262" s="456">
        <f>$D262*'7'!E246</f>
        <v>0</v>
      </c>
      <c r="G262" s="456">
        <f>$D262*'7'!F246</f>
        <v>0</v>
      </c>
      <c r="H262" s="456">
        <f>$D262*'7'!G246</f>
        <v>0</v>
      </c>
      <c r="I262" s="456">
        <f>$D262*'7'!H246</f>
        <v>0</v>
      </c>
      <c r="J262" s="456">
        <f>$D262*'7'!I246</f>
        <v>0</v>
      </c>
      <c r="K262" s="456">
        <f>$D262*'7'!J246</f>
        <v>0</v>
      </c>
      <c r="L262" s="897">
        <f t="shared" si="10"/>
        <v>0</v>
      </c>
      <c r="M262" s="402"/>
      <c r="O262" s="187"/>
      <c r="P262" s="187"/>
      <c r="AD262" s="187"/>
    </row>
    <row r="263" spans="1:30" x14ac:dyDescent="0.25">
      <c r="A263" s="87">
        <f t="shared" si="11"/>
        <v>74</v>
      </c>
      <c r="B263" s="87" t="s">
        <v>469</v>
      </c>
      <c r="C263" s="548"/>
      <c r="D263" s="462">
        <f>'6C'!$G56</f>
        <v>0</v>
      </c>
      <c r="E263" s="456">
        <f>$D263*'7'!D247</f>
        <v>0</v>
      </c>
      <c r="F263" s="456">
        <f>$D263*'7'!E247</f>
        <v>0</v>
      </c>
      <c r="G263" s="456">
        <f>$D263*'7'!F247</f>
        <v>0</v>
      </c>
      <c r="H263" s="456">
        <f>$D263*'7'!G247</f>
        <v>0</v>
      </c>
      <c r="I263" s="456">
        <f>$D263*'7'!H247</f>
        <v>0</v>
      </c>
      <c r="J263" s="456">
        <f>$D263*'7'!I247</f>
        <v>0</v>
      </c>
      <c r="K263" s="456">
        <f>$D263*'7'!J247</f>
        <v>0</v>
      </c>
      <c r="L263" s="897">
        <f t="shared" si="10"/>
        <v>0</v>
      </c>
      <c r="M263" s="402"/>
      <c r="O263" s="187"/>
      <c r="P263" s="187"/>
      <c r="AD263" s="187"/>
    </row>
    <row r="264" spans="1:30" x14ac:dyDescent="0.25">
      <c r="A264" s="87">
        <f t="shared" si="11"/>
        <v>75</v>
      </c>
      <c r="B264" s="87" t="s">
        <v>625</v>
      </c>
      <c r="C264" s="548"/>
      <c r="D264" s="462">
        <f>'6C'!$G57</f>
        <v>0</v>
      </c>
      <c r="E264" s="456">
        <f>$D264*'7'!D248</f>
        <v>0</v>
      </c>
      <c r="F264" s="456">
        <f>$D264*'7'!E248</f>
        <v>0</v>
      </c>
      <c r="G264" s="456">
        <f>$D264*'7'!F248</f>
        <v>0</v>
      </c>
      <c r="H264" s="456">
        <f>$D264*'7'!G248</f>
        <v>0</v>
      </c>
      <c r="I264" s="456">
        <f>$D264*'7'!H248</f>
        <v>0</v>
      </c>
      <c r="J264" s="456">
        <f>$D264*'7'!I248</f>
        <v>0</v>
      </c>
      <c r="K264" s="456">
        <f>$D264*'7'!J248</f>
        <v>0</v>
      </c>
      <c r="L264" s="897">
        <f t="shared" si="10"/>
        <v>0</v>
      </c>
      <c r="M264" s="402"/>
      <c r="O264" s="190"/>
      <c r="P264" s="187"/>
      <c r="AD264" s="187"/>
    </row>
    <row r="265" spans="1:30" x14ac:dyDescent="0.25">
      <c r="A265" s="87">
        <f t="shared" si="11"/>
        <v>76</v>
      </c>
      <c r="B265" s="457" t="s">
        <v>812</v>
      </c>
      <c r="C265" s="607"/>
      <c r="D265" s="462">
        <f>'6C'!$G58</f>
        <v>0</v>
      </c>
      <c r="E265" s="456">
        <f>$D265*'7'!D249</f>
        <v>0</v>
      </c>
      <c r="F265" s="456">
        <f>$D265*'7'!E249</f>
        <v>0</v>
      </c>
      <c r="G265" s="456">
        <f>$D265*'7'!F249</f>
        <v>0</v>
      </c>
      <c r="H265" s="456">
        <f>$D265*'7'!G249</f>
        <v>0</v>
      </c>
      <c r="I265" s="456">
        <f>$D265*'7'!H249</f>
        <v>0</v>
      </c>
      <c r="J265" s="456">
        <f>$D265*'7'!I249</f>
        <v>0</v>
      </c>
      <c r="K265" s="456">
        <f>$D265*'7'!J249</f>
        <v>0</v>
      </c>
      <c r="L265" s="897">
        <f t="shared" si="10"/>
        <v>0</v>
      </c>
      <c r="M265" s="402"/>
      <c r="P265" s="187"/>
      <c r="AD265" s="187"/>
    </row>
    <row r="266" spans="1:30" x14ac:dyDescent="0.25">
      <c r="A266" s="80" t="s">
        <v>367</v>
      </c>
      <c r="B266" s="341" t="s">
        <v>807</v>
      </c>
      <c r="C266" s="551" t="str">
        <f>'5'!C$117</f>
        <v>(Specify here)</v>
      </c>
      <c r="D266" s="462">
        <f>'6C'!$G59</f>
        <v>0</v>
      </c>
      <c r="E266" s="456">
        <f>$D266*'7'!D250</f>
        <v>0</v>
      </c>
      <c r="F266" s="456">
        <f>$D266*'7'!E250</f>
        <v>0</v>
      </c>
      <c r="G266" s="456">
        <f>$D266*'7'!F250</f>
        <v>0</v>
      </c>
      <c r="H266" s="456">
        <f>$D266*'7'!G250</f>
        <v>0</v>
      </c>
      <c r="I266" s="456">
        <f>$D266*'7'!H250</f>
        <v>0</v>
      </c>
      <c r="J266" s="456">
        <f>$D266*'7'!I250</f>
        <v>0</v>
      </c>
      <c r="K266" s="456">
        <f>$D266*'7'!J250</f>
        <v>0</v>
      </c>
      <c r="L266" s="897">
        <f t="shared" si="10"/>
        <v>0</v>
      </c>
      <c r="M266" s="402"/>
      <c r="P266" s="187"/>
      <c r="U266" s="192"/>
      <c r="V266" s="192"/>
      <c r="W266" s="192"/>
      <c r="X266" s="192"/>
      <c r="Y266" s="192"/>
      <c r="Z266" s="192"/>
      <c r="AA266" s="192"/>
      <c r="AB266" s="192"/>
      <c r="AD266" s="187"/>
    </row>
    <row r="267" spans="1:30" x14ac:dyDescent="0.25">
      <c r="A267" s="78"/>
      <c r="B267" s="341" t="s">
        <v>808</v>
      </c>
      <c r="C267" s="551" t="str">
        <f>'5'!C$118</f>
        <v>(Specify here)</v>
      </c>
      <c r="D267" s="462">
        <f>'6C'!$G60</f>
        <v>0</v>
      </c>
      <c r="E267" s="456">
        <f>$D267*'7'!D251</f>
        <v>0</v>
      </c>
      <c r="F267" s="456">
        <f>$D267*'7'!E251</f>
        <v>0</v>
      </c>
      <c r="G267" s="456">
        <f>$D267*'7'!F251</f>
        <v>0</v>
      </c>
      <c r="H267" s="456">
        <f>$D267*'7'!G251</f>
        <v>0</v>
      </c>
      <c r="I267" s="456">
        <f>$D267*'7'!H251</f>
        <v>0</v>
      </c>
      <c r="J267" s="456">
        <f>$D267*'7'!I251</f>
        <v>0</v>
      </c>
      <c r="K267" s="456">
        <f>$D267*'7'!J251</f>
        <v>0</v>
      </c>
      <c r="L267" s="897">
        <f t="shared" si="10"/>
        <v>0</v>
      </c>
      <c r="M267" s="402"/>
      <c r="P267" s="187"/>
      <c r="U267" s="192"/>
      <c r="V267" s="192"/>
      <c r="W267" s="192"/>
      <c r="X267" s="192"/>
      <c r="Y267" s="192"/>
      <c r="Z267" s="192"/>
      <c r="AA267" s="192"/>
      <c r="AB267" s="192"/>
      <c r="AD267" s="187"/>
    </row>
    <row r="268" spans="1:30" x14ac:dyDescent="0.25">
      <c r="A268" s="78"/>
      <c r="B268" s="341" t="s">
        <v>809</v>
      </c>
      <c r="C268" s="551" t="str">
        <f>'5'!C$119</f>
        <v>(Specify here)</v>
      </c>
      <c r="D268" s="462">
        <f>'6C'!$G61</f>
        <v>0</v>
      </c>
      <c r="E268" s="456">
        <f>$D268*'7'!D252</f>
        <v>0</v>
      </c>
      <c r="F268" s="456">
        <f>$D268*'7'!E252</f>
        <v>0</v>
      </c>
      <c r="G268" s="456">
        <f>$D268*'7'!F252</f>
        <v>0</v>
      </c>
      <c r="H268" s="456">
        <f>$D268*'7'!G252</f>
        <v>0</v>
      </c>
      <c r="I268" s="456">
        <f>$D268*'7'!H252</f>
        <v>0</v>
      </c>
      <c r="J268" s="456">
        <f>$D268*'7'!I252</f>
        <v>0</v>
      </c>
      <c r="K268" s="456">
        <f>$D268*'7'!J252</f>
        <v>0</v>
      </c>
      <c r="L268" s="897">
        <f t="shared" si="10"/>
        <v>0</v>
      </c>
      <c r="M268" s="402"/>
      <c r="P268" s="187"/>
      <c r="U268" s="192"/>
      <c r="V268" s="192"/>
      <c r="W268" s="192"/>
      <c r="X268" s="192"/>
      <c r="Y268" s="192"/>
      <c r="Z268" s="192"/>
      <c r="AA268" s="192"/>
      <c r="AB268" s="192"/>
      <c r="AD268" s="187"/>
    </row>
    <row r="269" spans="1:30" x14ac:dyDescent="0.25">
      <c r="A269" s="78"/>
      <c r="B269" s="311" t="s">
        <v>810</v>
      </c>
      <c r="C269" s="551" t="str">
        <f>'5'!C$120</f>
        <v>(Specify here)</v>
      </c>
      <c r="D269" s="462">
        <f>'6C'!$G62</f>
        <v>0</v>
      </c>
      <c r="E269" s="456">
        <f>$D269*'7'!D253</f>
        <v>0</v>
      </c>
      <c r="F269" s="456">
        <f>$D269*'7'!E253</f>
        <v>0</v>
      </c>
      <c r="G269" s="456">
        <f>$D269*'7'!F253</f>
        <v>0</v>
      </c>
      <c r="H269" s="456">
        <f>$D269*'7'!G253</f>
        <v>0</v>
      </c>
      <c r="I269" s="456">
        <f>$D269*'7'!H253</f>
        <v>0</v>
      </c>
      <c r="J269" s="456">
        <f>$D269*'7'!I253</f>
        <v>0</v>
      </c>
      <c r="K269" s="456">
        <f>$D269*'7'!J253</f>
        <v>0</v>
      </c>
      <c r="L269" s="897">
        <f t="shared" si="10"/>
        <v>0</v>
      </c>
      <c r="M269" s="402"/>
      <c r="P269" s="187"/>
      <c r="U269" s="192"/>
      <c r="V269" s="192"/>
      <c r="W269" s="192"/>
      <c r="X269" s="192"/>
      <c r="Y269" s="192"/>
      <c r="Z269" s="192"/>
      <c r="AA269" s="192"/>
      <c r="AB269" s="192"/>
      <c r="AD269" s="187"/>
    </row>
    <row r="270" spans="1:30" x14ac:dyDescent="0.25">
      <c r="A270" s="368"/>
      <c r="B270" s="585" t="s">
        <v>811</v>
      </c>
      <c r="C270" s="551" t="str">
        <f>'5'!C$121</f>
        <v>(Specify here)</v>
      </c>
      <c r="D270" s="462">
        <f>'6C'!$G63</f>
        <v>0</v>
      </c>
      <c r="E270" s="456">
        <f>$D270*'7'!D254</f>
        <v>0</v>
      </c>
      <c r="F270" s="456">
        <f>$D270*'7'!E254</f>
        <v>0</v>
      </c>
      <c r="G270" s="456">
        <f>$D270*'7'!F254</f>
        <v>0</v>
      </c>
      <c r="H270" s="456">
        <f>$D270*'7'!G254</f>
        <v>0</v>
      </c>
      <c r="I270" s="456">
        <f>$D270*'7'!H254</f>
        <v>0</v>
      </c>
      <c r="J270" s="456">
        <f>$D270*'7'!I254</f>
        <v>0</v>
      </c>
      <c r="K270" s="456">
        <f>$D270*'7'!J254</f>
        <v>0</v>
      </c>
      <c r="L270" s="898">
        <f t="shared" si="10"/>
        <v>0</v>
      </c>
      <c r="M270" s="402"/>
      <c r="P270" s="187"/>
      <c r="U270" s="192"/>
      <c r="V270" s="192"/>
      <c r="W270" s="192"/>
      <c r="X270" s="192"/>
      <c r="Y270" s="192"/>
      <c r="Z270" s="192"/>
      <c r="AA270" s="192"/>
      <c r="AB270" s="192"/>
      <c r="AD270" s="187"/>
    </row>
    <row r="271" spans="1:30" x14ac:dyDescent="0.25">
      <c r="A271" s="454" t="s">
        <v>419</v>
      </c>
      <c r="B271" s="454"/>
      <c r="C271" s="454"/>
      <c r="D271" s="454"/>
      <c r="E271" s="459"/>
      <c r="F271" s="459"/>
      <c r="G271" s="459"/>
      <c r="H271" s="459"/>
      <c r="I271" s="459"/>
      <c r="J271" s="459"/>
      <c r="K271" s="459"/>
      <c r="L271" s="459"/>
      <c r="AD271" s="187"/>
    </row>
    <row r="272" spans="1:30" x14ac:dyDescent="0.25">
      <c r="A272" s="433" t="s">
        <v>900</v>
      </c>
      <c r="B272" s="432"/>
      <c r="C272" s="432"/>
      <c r="D272" s="432"/>
      <c r="E272" s="460"/>
      <c r="F272" s="460"/>
      <c r="G272" s="460"/>
      <c r="H272" s="460"/>
      <c r="I272" s="460"/>
      <c r="J272" s="460"/>
      <c r="K272" s="460"/>
      <c r="L272" s="460"/>
      <c r="AD272" s="187"/>
    </row>
    <row r="273" spans="1:30" x14ac:dyDescent="0.25">
      <c r="A273" s="433" t="s">
        <v>907</v>
      </c>
      <c r="B273" s="432"/>
      <c r="C273" s="432"/>
      <c r="D273" s="432"/>
      <c r="E273" s="460"/>
      <c r="F273" s="460"/>
      <c r="G273" s="460"/>
      <c r="H273" s="460"/>
      <c r="I273" s="460"/>
      <c r="J273" s="460"/>
      <c r="K273" s="460"/>
      <c r="L273" s="460"/>
      <c r="AD273" s="187"/>
    </row>
    <row r="274" spans="1:30" x14ac:dyDescent="0.25">
      <c r="A274" s="433" t="s">
        <v>910</v>
      </c>
      <c r="B274" s="432"/>
      <c r="C274" s="432"/>
      <c r="D274" s="432"/>
      <c r="E274" s="460"/>
      <c r="F274" s="460"/>
      <c r="G274" s="460"/>
      <c r="H274" s="460"/>
      <c r="I274" s="460"/>
      <c r="J274" s="460"/>
      <c r="K274" s="460"/>
      <c r="L274" s="460"/>
      <c r="AD274" s="187"/>
    </row>
    <row r="275" spans="1:30" x14ac:dyDescent="0.25">
      <c r="A275" s="433" t="s">
        <v>909</v>
      </c>
      <c r="B275" s="432"/>
      <c r="C275" s="432"/>
      <c r="D275" s="432"/>
      <c r="E275" s="460"/>
      <c r="F275" s="460"/>
      <c r="G275" s="460"/>
      <c r="H275" s="460"/>
      <c r="I275" s="460"/>
      <c r="J275" s="460"/>
      <c r="K275" s="460"/>
      <c r="L275" s="460"/>
      <c r="AD275" s="187"/>
    </row>
    <row r="276" spans="1:30" x14ac:dyDescent="0.25">
      <c r="A276" s="433" t="s">
        <v>129</v>
      </c>
      <c r="B276" s="432"/>
      <c r="C276" s="432"/>
      <c r="D276" s="432"/>
      <c r="E276" s="460"/>
      <c r="F276" s="460"/>
      <c r="G276" s="460"/>
      <c r="H276" s="460"/>
      <c r="I276" s="460"/>
      <c r="J276" s="460"/>
      <c r="K276" s="460"/>
      <c r="L276" s="460"/>
      <c r="AD276" s="187"/>
    </row>
    <row r="277" spans="1:30" x14ac:dyDescent="0.25">
      <c r="A277" s="433" t="s">
        <v>736</v>
      </c>
      <c r="B277" s="432"/>
      <c r="C277" s="432"/>
      <c r="D277" s="432"/>
      <c r="E277" s="460"/>
      <c r="F277" s="460"/>
      <c r="G277" s="460"/>
      <c r="H277" s="460"/>
      <c r="I277" s="460"/>
      <c r="J277" s="460"/>
      <c r="K277" s="460"/>
      <c r="L277" s="460"/>
      <c r="AD277" s="187"/>
    </row>
    <row r="278" spans="1:30" x14ac:dyDescent="0.25">
      <c r="A278" s="433" t="s">
        <v>422</v>
      </c>
      <c r="B278" s="432"/>
      <c r="C278" s="432"/>
      <c r="D278" s="432"/>
      <c r="E278" s="460"/>
      <c r="F278" s="460"/>
      <c r="G278" s="460"/>
      <c r="H278" s="460"/>
      <c r="I278" s="460"/>
      <c r="J278" s="460"/>
      <c r="K278" s="460"/>
      <c r="L278" s="460"/>
      <c r="AD278" s="187"/>
    </row>
    <row r="279" spans="1:30" ht="15.6" x14ac:dyDescent="0.3">
      <c r="A279" s="434" t="s">
        <v>121</v>
      </c>
      <c r="B279" s="670"/>
      <c r="C279" s="670"/>
      <c r="D279" s="670"/>
      <c r="E279" s="670"/>
      <c r="F279" s="670"/>
      <c r="G279" s="670"/>
      <c r="H279" s="670"/>
      <c r="I279" s="670"/>
      <c r="J279" s="671"/>
      <c r="K279" s="670"/>
      <c r="L279" s="668" t="s">
        <v>119</v>
      </c>
      <c r="AD279" s="187"/>
    </row>
    <row r="280" spans="1:30" ht="15.6" x14ac:dyDescent="0.3">
      <c r="A280" s="434" t="s">
        <v>93</v>
      </c>
      <c r="B280" s="670"/>
      <c r="C280" s="670"/>
      <c r="D280" s="670"/>
      <c r="E280" s="670"/>
      <c r="F280" s="670"/>
      <c r="G280" s="670"/>
      <c r="H280" s="670"/>
      <c r="I280" s="670"/>
      <c r="J280" s="671"/>
      <c r="K280" s="670"/>
      <c r="L280" s="435" t="s">
        <v>131</v>
      </c>
      <c r="AD280" s="187"/>
    </row>
    <row r="281" spans="1:30" x14ac:dyDescent="0.25">
      <c r="A281" s="432"/>
      <c r="B281" s="432"/>
      <c r="C281" s="432"/>
      <c r="D281" s="432"/>
      <c r="E281" s="432"/>
      <c r="F281" s="432"/>
      <c r="G281" s="432"/>
      <c r="H281" s="432"/>
      <c r="I281" s="432"/>
      <c r="K281" s="432"/>
      <c r="L281" s="669" t="s">
        <v>104</v>
      </c>
      <c r="AD281" s="187"/>
    </row>
    <row r="282" spans="1:30" ht="15.6" x14ac:dyDescent="0.3">
      <c r="A282" s="434"/>
      <c r="B282" s="435"/>
      <c r="C282" s="435"/>
      <c r="D282" s="435"/>
      <c r="E282" s="435"/>
      <c r="F282" s="435"/>
      <c r="G282" s="435"/>
      <c r="H282" s="435"/>
      <c r="I282" s="435"/>
      <c r="J282" s="435"/>
      <c r="K282" s="435"/>
      <c r="L282" s="432"/>
      <c r="AD282" s="187"/>
    </row>
    <row r="283" spans="1:30" x14ac:dyDescent="0.25">
      <c r="A283" s="433" t="s">
        <v>363</v>
      </c>
      <c r="B283" s="432"/>
      <c r="C283" s="432"/>
      <c r="D283" s="432"/>
      <c r="E283" s="433" t="s">
        <v>451</v>
      </c>
      <c r="F283" s="432"/>
      <c r="G283" s="432"/>
      <c r="H283" s="432"/>
      <c r="I283" s="432"/>
      <c r="J283" s="433" t="s">
        <v>365</v>
      </c>
      <c r="K283" s="432"/>
      <c r="L283" s="432"/>
      <c r="AD283" s="187"/>
    </row>
    <row r="284" spans="1:30" x14ac:dyDescent="0.25">
      <c r="B284" s="432" t="str">
        <f>'1_1A'!$B$7</f>
        <v>Enter Hospital Name Here</v>
      </c>
      <c r="D284" s="432"/>
      <c r="F284" s="1474" t="str">
        <f>'1_1A'!$H$7</f>
        <v>Enter Provider Number Here</v>
      </c>
      <c r="G284" s="1474"/>
      <c r="H284" s="432"/>
      <c r="I284" s="432"/>
      <c r="K284" s="1475" t="str">
        <f>'1_1A'!$P$7</f>
        <v>Enter FYE Here</v>
      </c>
      <c r="L284" s="1475"/>
      <c r="AD284" s="187"/>
    </row>
    <row r="285" spans="1:30" x14ac:dyDescent="0.25">
      <c r="A285" s="432"/>
      <c r="B285" s="432"/>
      <c r="C285" s="432"/>
      <c r="D285" s="432"/>
      <c r="E285" s="460"/>
      <c r="F285" s="460"/>
      <c r="G285" s="460"/>
      <c r="H285" s="460"/>
      <c r="I285" s="460"/>
      <c r="J285" s="460"/>
      <c r="K285" s="460"/>
      <c r="L285" s="460"/>
      <c r="AD285" s="187"/>
    </row>
    <row r="286" spans="1:30" ht="15.6" x14ac:dyDescent="0.3">
      <c r="A286" s="437"/>
      <c r="B286" s="437"/>
      <c r="C286" s="438"/>
      <c r="D286" s="439" t="s">
        <v>122</v>
      </c>
      <c r="E286" s="470" t="s">
        <v>123</v>
      </c>
      <c r="F286" s="471"/>
      <c r="G286" s="471"/>
      <c r="H286" s="471"/>
      <c r="I286" s="471"/>
      <c r="J286" s="471"/>
      <c r="K286" s="471"/>
      <c r="L286" s="472"/>
      <c r="M286" s="402"/>
      <c r="T286" s="190"/>
      <c r="U286" s="188"/>
      <c r="V286" s="189"/>
      <c r="W286" s="189"/>
      <c r="X286" s="189"/>
      <c r="Y286" s="189"/>
      <c r="Z286" s="189"/>
      <c r="AA286" s="189"/>
      <c r="AB286" s="189"/>
      <c r="AC286" s="189"/>
      <c r="AD286" s="187"/>
    </row>
    <row r="287" spans="1:30" ht="15.6" x14ac:dyDescent="0.3">
      <c r="A287" s="445"/>
      <c r="B287" s="446" t="s">
        <v>95</v>
      </c>
      <c r="C287" s="435"/>
      <c r="D287" s="447" t="s">
        <v>124</v>
      </c>
      <c r="E287" s="473"/>
      <c r="F287" s="474"/>
      <c r="G287" s="474"/>
      <c r="H287" s="474"/>
      <c r="I287" s="474"/>
      <c r="J287" s="474"/>
      <c r="K287" s="474"/>
      <c r="L287" s="475"/>
      <c r="M287" s="402"/>
      <c r="T287" s="190"/>
      <c r="AD287" s="187"/>
    </row>
    <row r="288" spans="1:30" x14ac:dyDescent="0.25">
      <c r="A288" s="445"/>
      <c r="B288" s="445"/>
      <c r="C288" s="432"/>
      <c r="D288" s="447" t="s">
        <v>125</v>
      </c>
      <c r="E288" s="447" t="s">
        <v>377</v>
      </c>
      <c r="F288" s="447" t="s">
        <v>106</v>
      </c>
      <c r="G288" s="447" t="s">
        <v>137</v>
      </c>
      <c r="H288" s="447" t="s">
        <v>541</v>
      </c>
      <c r="I288" s="447" t="s">
        <v>541</v>
      </c>
      <c r="J288" s="469" t="str">
        <f>J$194</f>
        <v>RHC /</v>
      </c>
      <c r="K288" s="469" t="str">
        <f>K$194</f>
        <v>FQHC /</v>
      </c>
      <c r="L288" s="894" t="s">
        <v>418</v>
      </c>
      <c r="M288" s="402"/>
      <c r="T288" s="190"/>
      <c r="U288" s="190"/>
      <c r="V288" s="190"/>
      <c r="W288" s="190"/>
      <c r="X288" s="190"/>
      <c r="Y288" s="190"/>
      <c r="Z288" s="190"/>
      <c r="AA288" s="190"/>
      <c r="AB288" s="190"/>
      <c r="AC288" s="190"/>
      <c r="AD288" s="187"/>
    </row>
    <row r="289" spans="1:30" x14ac:dyDescent="0.25">
      <c r="A289" s="445"/>
      <c r="B289" s="445"/>
      <c r="C289" s="432"/>
      <c r="D289" s="447" t="s">
        <v>126</v>
      </c>
      <c r="E289" s="447" t="s">
        <v>138</v>
      </c>
      <c r="F289" s="447" t="s">
        <v>139</v>
      </c>
      <c r="G289" s="447" t="s">
        <v>140</v>
      </c>
      <c r="H289" s="447" t="s">
        <v>97</v>
      </c>
      <c r="I289" s="447" t="s">
        <v>98</v>
      </c>
      <c r="J289" s="469" t="str">
        <f>J$195</f>
        <v>Other</v>
      </c>
      <c r="K289" s="469" t="str">
        <f>K$195</f>
        <v>Other</v>
      </c>
      <c r="L289" s="894" t="s">
        <v>127</v>
      </c>
      <c r="M289" s="402"/>
      <c r="T289" s="190"/>
      <c r="U289" s="190"/>
      <c r="V289" s="190"/>
      <c r="W289" s="190"/>
      <c r="X289" s="190"/>
      <c r="Y289" s="190"/>
      <c r="Z289" s="190"/>
      <c r="AA289" s="190"/>
      <c r="AB289" s="190"/>
      <c r="AC289" s="190"/>
      <c r="AD289" s="187"/>
    </row>
    <row r="290" spans="1:30" x14ac:dyDescent="0.25">
      <c r="A290" s="445"/>
      <c r="B290" s="445"/>
      <c r="C290" s="432"/>
      <c r="D290" s="445"/>
      <c r="E290" s="447" t="s">
        <v>141</v>
      </c>
      <c r="F290" s="447" t="s">
        <v>455</v>
      </c>
      <c r="G290" s="447" t="s">
        <v>118</v>
      </c>
      <c r="H290" s="445"/>
      <c r="I290" s="445"/>
      <c r="J290" s="469" t="str">
        <f>J$196</f>
        <v/>
      </c>
      <c r="K290" s="469" t="str">
        <f>K$196</f>
        <v/>
      </c>
      <c r="L290" s="895"/>
      <c r="M290" s="402"/>
      <c r="U290" s="190"/>
      <c r="X290" s="190"/>
      <c r="Y290" s="190"/>
      <c r="Z290" s="190"/>
      <c r="AD290" s="187"/>
    </row>
    <row r="291" spans="1:30" x14ac:dyDescent="0.25">
      <c r="A291" s="445"/>
      <c r="B291" s="445"/>
      <c r="C291" s="432"/>
      <c r="D291" s="447"/>
      <c r="E291" s="447" t="s">
        <v>392</v>
      </c>
      <c r="F291" s="447" t="s">
        <v>393</v>
      </c>
      <c r="G291" s="447" t="s">
        <v>394</v>
      </c>
      <c r="H291" s="447" t="s">
        <v>395</v>
      </c>
      <c r="I291" s="447" t="s">
        <v>396</v>
      </c>
      <c r="J291" s="447" t="s">
        <v>397</v>
      </c>
      <c r="K291" s="447" t="s">
        <v>708</v>
      </c>
      <c r="L291" s="894">
        <v>16</v>
      </c>
      <c r="M291" s="402"/>
      <c r="T291" s="190"/>
      <c r="U291" s="190"/>
      <c r="V291" s="190"/>
      <c r="W291" s="190"/>
      <c r="X291" s="190"/>
      <c r="Y291" s="190"/>
      <c r="Z291" s="190"/>
      <c r="AA291" s="190"/>
      <c r="AB291" s="190"/>
      <c r="AC291" s="190"/>
      <c r="AD291" s="187"/>
    </row>
    <row r="292" spans="1:30" x14ac:dyDescent="0.25">
      <c r="A292" s="588"/>
      <c r="B292" s="586" t="s">
        <v>528</v>
      </c>
      <c r="C292" s="587"/>
      <c r="D292" s="660"/>
      <c r="E292" s="661"/>
      <c r="F292" s="661"/>
      <c r="G292" s="661"/>
      <c r="H292" s="661"/>
      <c r="I292" s="661"/>
      <c r="J292" s="661"/>
      <c r="K292" s="661"/>
      <c r="L292" s="896"/>
      <c r="M292" s="402"/>
      <c r="AD292" s="187"/>
    </row>
    <row r="293" spans="1:30" x14ac:dyDescent="0.25">
      <c r="A293" s="87">
        <v>88</v>
      </c>
      <c r="B293" s="87" t="s">
        <v>864</v>
      </c>
      <c r="C293" s="706" t="str">
        <f>'5'!C$140</f>
        <v>(Specify here)</v>
      </c>
      <c r="D293" s="462">
        <f>'6C'!$G77</f>
        <v>0</v>
      </c>
      <c r="E293" s="456">
        <f>$D293*'7'!D273</f>
        <v>0</v>
      </c>
      <c r="F293" s="456">
        <f>$D293*'7'!E273</f>
        <v>0</v>
      </c>
      <c r="G293" s="456">
        <f>$D293*'7'!F273</f>
        <v>0</v>
      </c>
      <c r="H293" s="456">
        <f>$D293*'7'!G273</f>
        <v>0</v>
      </c>
      <c r="I293" s="456">
        <f>$D293*'7'!H273</f>
        <v>0</v>
      </c>
      <c r="J293" s="456">
        <f>$D293*'7'!I273</f>
        <v>0</v>
      </c>
      <c r="K293" s="456">
        <f>$D293*'7'!J273</f>
        <v>0</v>
      </c>
      <c r="L293" s="897">
        <f t="shared" ref="L293:L302" si="12">SUM(E293:K293)+SUM(E109:L109)</f>
        <v>0</v>
      </c>
      <c r="M293" s="402"/>
      <c r="O293" s="187"/>
      <c r="P293" s="187"/>
      <c r="AD293" s="187"/>
    </row>
    <row r="294" spans="1:30" x14ac:dyDescent="0.25">
      <c r="A294" s="87">
        <f>A293+1</f>
        <v>89</v>
      </c>
      <c r="B294" s="858" t="s">
        <v>757</v>
      </c>
      <c r="C294" s="706" t="str">
        <f>'5'!C$141</f>
        <v>(Specify here)</v>
      </c>
      <c r="D294" s="462">
        <f>'6C'!$G78</f>
        <v>0</v>
      </c>
      <c r="E294" s="456">
        <f>$D294*'7'!D274</f>
        <v>0</v>
      </c>
      <c r="F294" s="456">
        <f>$D294*'7'!E274</f>
        <v>0</v>
      </c>
      <c r="G294" s="456">
        <f>$D294*'7'!F274</f>
        <v>0</v>
      </c>
      <c r="H294" s="456">
        <f>$D294*'7'!G274</f>
        <v>0</v>
      </c>
      <c r="I294" s="456">
        <f>$D294*'7'!H274</f>
        <v>0</v>
      </c>
      <c r="J294" s="456">
        <f>$D294*'7'!I274</f>
        <v>0</v>
      </c>
      <c r="K294" s="456">
        <f>$D294*'7'!J274</f>
        <v>0</v>
      </c>
      <c r="L294" s="897">
        <f t="shared" si="12"/>
        <v>0</v>
      </c>
      <c r="M294" s="402"/>
      <c r="O294" s="187"/>
      <c r="P294" s="187"/>
      <c r="AD294" s="187"/>
    </row>
    <row r="295" spans="1:30" x14ac:dyDescent="0.25">
      <c r="A295" s="87">
        <f>A294+1</f>
        <v>90</v>
      </c>
      <c r="B295" s="87" t="s">
        <v>529</v>
      </c>
      <c r="C295" s="706" t="str">
        <f>'5'!C$142</f>
        <v>(Specify here)</v>
      </c>
      <c r="D295" s="462">
        <f>'6C'!$G79</f>
        <v>0</v>
      </c>
      <c r="E295" s="456">
        <f>$D295*'7'!D275</f>
        <v>0</v>
      </c>
      <c r="F295" s="456">
        <f>$D295*'7'!E275</f>
        <v>0</v>
      </c>
      <c r="G295" s="456">
        <f>$D295*'7'!F275</f>
        <v>0</v>
      </c>
      <c r="H295" s="456">
        <f>$D295*'7'!G275</f>
        <v>0</v>
      </c>
      <c r="I295" s="456">
        <f>$D295*'7'!H275</f>
        <v>0</v>
      </c>
      <c r="J295" s="456">
        <f>$D295*'7'!I275</f>
        <v>0</v>
      </c>
      <c r="K295" s="456">
        <f>$D295*'7'!J275</f>
        <v>0</v>
      </c>
      <c r="L295" s="897">
        <f t="shared" si="12"/>
        <v>0</v>
      </c>
      <c r="M295" s="402"/>
      <c r="O295" s="187"/>
      <c r="P295" s="187"/>
      <c r="AD295" s="187"/>
    </row>
    <row r="296" spans="1:30" x14ac:dyDescent="0.25">
      <c r="A296" s="87">
        <f>A295+1</f>
        <v>91</v>
      </c>
      <c r="B296" s="87" t="s">
        <v>530</v>
      </c>
      <c r="C296" s="548"/>
      <c r="D296" s="462">
        <f>'6C'!$G80</f>
        <v>0</v>
      </c>
      <c r="E296" s="456">
        <f>$D296*'7'!D276</f>
        <v>0</v>
      </c>
      <c r="F296" s="456">
        <f>$D296*'7'!E276</f>
        <v>0</v>
      </c>
      <c r="G296" s="456">
        <f>$D296*'7'!F276</f>
        <v>0</v>
      </c>
      <c r="H296" s="456">
        <f>$D296*'7'!G276</f>
        <v>0</v>
      </c>
      <c r="I296" s="456">
        <f>$D296*'7'!H276</f>
        <v>0</v>
      </c>
      <c r="J296" s="456">
        <f>$D296*'7'!I276</f>
        <v>0</v>
      </c>
      <c r="K296" s="456">
        <f>$D296*'7'!J276</f>
        <v>0</v>
      </c>
      <c r="L296" s="897">
        <f t="shared" si="12"/>
        <v>0</v>
      </c>
      <c r="M296" s="402"/>
      <c r="O296" s="187"/>
      <c r="P296" s="187"/>
      <c r="AD296" s="187"/>
    </row>
    <row r="297" spans="1:30" x14ac:dyDescent="0.25">
      <c r="A297" s="87">
        <f>A296+1</f>
        <v>92</v>
      </c>
      <c r="B297" s="87" t="s">
        <v>908</v>
      </c>
      <c r="C297" s="563"/>
      <c r="D297" s="462">
        <f>'6C'!$G81</f>
        <v>0</v>
      </c>
      <c r="E297" s="455">
        <f>IF('7'!D277&gt;0, '6C'!$D$81*('7'!D277/'7'!$K$277), 0)</f>
        <v>0</v>
      </c>
      <c r="F297" s="455">
        <f>IF('7'!E277&gt;0, '6C'!$D$81*('7'!E277/'7'!$K$277), 0)</f>
        <v>0</v>
      </c>
      <c r="G297" s="455">
        <f>IF('7'!F277&gt;0, '6C'!$D$81*('7'!F277/'7'!$K$277), 0)</f>
        <v>0</v>
      </c>
      <c r="H297" s="455">
        <f>IF('7'!G277&gt;0, '6C'!$D$81*('7'!G277/'7'!$K$277), 0)</f>
        <v>0</v>
      </c>
      <c r="I297" s="455">
        <f>IF('7'!H277&gt;0, '6C'!$D$81*('7'!H277/'7'!$K$277), 0)</f>
        <v>0</v>
      </c>
      <c r="J297" s="455">
        <f>IF('7'!I277&gt;0, '6C'!$D$81*('7'!I277/'7'!$K$277), 0)</f>
        <v>0</v>
      </c>
      <c r="K297" s="455">
        <f>IF('7'!J277&gt;0, '6C'!$D$81*('7'!J277/'7'!$K$277), 0)</f>
        <v>0</v>
      </c>
      <c r="L297" s="897">
        <f t="shared" si="12"/>
        <v>0</v>
      </c>
      <c r="M297" s="402"/>
      <c r="O297" s="190"/>
      <c r="P297" s="187"/>
      <c r="AD297" s="187"/>
    </row>
    <row r="298" spans="1:30" x14ac:dyDescent="0.25">
      <c r="A298" s="87">
        <f>A297+1</f>
        <v>93</v>
      </c>
      <c r="B298" s="341" t="s">
        <v>813</v>
      </c>
      <c r="C298" s="551" t="str">
        <f>'5'!C$145</f>
        <v>(Specify here)</v>
      </c>
      <c r="D298" s="462">
        <f>'6C'!$G82</f>
        <v>0</v>
      </c>
      <c r="E298" s="456">
        <f>$D298*'7'!D278</f>
        <v>0</v>
      </c>
      <c r="F298" s="456">
        <f>$D298*'7'!E278</f>
        <v>0</v>
      </c>
      <c r="G298" s="456">
        <f>$D298*'7'!F278</f>
        <v>0</v>
      </c>
      <c r="H298" s="456">
        <f>$D298*'7'!G278</f>
        <v>0</v>
      </c>
      <c r="I298" s="456">
        <f>$D298*'7'!H278</f>
        <v>0</v>
      </c>
      <c r="J298" s="456">
        <f>$D298*'7'!I278</f>
        <v>0</v>
      </c>
      <c r="K298" s="456">
        <f>$D298*'7'!J278</f>
        <v>0</v>
      </c>
      <c r="L298" s="897">
        <f t="shared" si="12"/>
        <v>0</v>
      </c>
      <c r="M298" s="402"/>
      <c r="O298" s="190"/>
      <c r="P298" s="187"/>
      <c r="AD298" s="187"/>
    </row>
    <row r="299" spans="1:30" x14ac:dyDescent="0.25">
      <c r="A299" s="80" t="s">
        <v>367</v>
      </c>
      <c r="B299" s="341" t="s">
        <v>814</v>
      </c>
      <c r="C299" s="551" t="str">
        <f>'5'!C$146</f>
        <v>(Specify here)</v>
      </c>
      <c r="D299" s="462">
        <f>'6C'!$G83</f>
        <v>0</v>
      </c>
      <c r="E299" s="456">
        <f>$D299*'7'!D279</f>
        <v>0</v>
      </c>
      <c r="F299" s="456">
        <f>$D299*'7'!E279</f>
        <v>0</v>
      </c>
      <c r="G299" s="456">
        <f>$D299*'7'!F279</f>
        <v>0</v>
      </c>
      <c r="H299" s="456">
        <f>$D299*'7'!G279</f>
        <v>0</v>
      </c>
      <c r="I299" s="456">
        <f>$D299*'7'!H279</f>
        <v>0</v>
      </c>
      <c r="J299" s="456">
        <f>$D299*'7'!I279</f>
        <v>0</v>
      </c>
      <c r="K299" s="456">
        <f>$D299*'7'!J279</f>
        <v>0</v>
      </c>
      <c r="L299" s="897">
        <f t="shared" si="12"/>
        <v>0</v>
      </c>
      <c r="M299" s="402"/>
      <c r="P299" s="187"/>
      <c r="AD299" s="187"/>
    </row>
    <row r="300" spans="1:30" x14ac:dyDescent="0.25">
      <c r="A300" s="80" t="s">
        <v>367</v>
      </c>
      <c r="B300" s="341" t="s">
        <v>815</v>
      </c>
      <c r="C300" s="551" t="str">
        <f>'5'!C$147</f>
        <v>(Specify here)</v>
      </c>
      <c r="D300" s="462">
        <f>'6C'!$G84</f>
        <v>0</v>
      </c>
      <c r="E300" s="456">
        <f>$D300*'7'!D280</f>
        <v>0</v>
      </c>
      <c r="F300" s="456">
        <f>$D300*'7'!E280</f>
        <v>0</v>
      </c>
      <c r="G300" s="456">
        <f>$D300*'7'!F280</f>
        <v>0</v>
      </c>
      <c r="H300" s="456">
        <f>$D300*'7'!G280</f>
        <v>0</v>
      </c>
      <c r="I300" s="456">
        <f>$D300*'7'!H280</f>
        <v>0</v>
      </c>
      <c r="J300" s="456">
        <f>$D300*'7'!I280</f>
        <v>0</v>
      </c>
      <c r="K300" s="456">
        <f>$D300*'7'!J280</f>
        <v>0</v>
      </c>
      <c r="L300" s="897">
        <f t="shared" si="12"/>
        <v>0</v>
      </c>
      <c r="M300" s="402"/>
      <c r="O300" s="187"/>
      <c r="P300" s="187"/>
      <c r="AD300" s="187"/>
    </row>
    <row r="301" spans="1:30" x14ac:dyDescent="0.25">
      <c r="A301" s="80"/>
      <c r="B301" s="311" t="s">
        <v>825</v>
      </c>
      <c r="C301" s="551" t="str">
        <f>'5'!C$148</f>
        <v>(Specify here)</v>
      </c>
      <c r="D301" s="462">
        <f>'6C'!$G85</f>
        <v>0</v>
      </c>
      <c r="E301" s="456">
        <f>$D301*'7'!D281</f>
        <v>0</v>
      </c>
      <c r="F301" s="456">
        <f>$D301*'7'!E281</f>
        <v>0</v>
      </c>
      <c r="G301" s="456">
        <f>$D301*'7'!F281</f>
        <v>0</v>
      </c>
      <c r="H301" s="456">
        <f>$D301*'7'!G281</f>
        <v>0</v>
      </c>
      <c r="I301" s="456">
        <f>$D301*'7'!H281</f>
        <v>0</v>
      </c>
      <c r="J301" s="456">
        <f>$D301*'7'!I281</f>
        <v>0</v>
      </c>
      <c r="K301" s="456">
        <f>$D301*'7'!J281</f>
        <v>0</v>
      </c>
      <c r="L301" s="897">
        <f t="shared" si="12"/>
        <v>0</v>
      </c>
      <c r="M301" s="402"/>
      <c r="O301" s="187"/>
      <c r="P301" s="187"/>
      <c r="AD301" s="187"/>
    </row>
    <row r="302" spans="1:30" x14ac:dyDescent="0.25">
      <c r="A302" s="80"/>
      <c r="B302" s="311" t="s">
        <v>826</v>
      </c>
      <c r="C302" s="551" t="str">
        <f>'5'!C$149</f>
        <v>(Specify here)</v>
      </c>
      <c r="D302" s="462">
        <f>'6C'!$G86</f>
        <v>0</v>
      </c>
      <c r="E302" s="456">
        <f>$D302*'7'!D282</f>
        <v>0</v>
      </c>
      <c r="F302" s="456">
        <f>$D302*'7'!E282</f>
        <v>0</v>
      </c>
      <c r="G302" s="456">
        <f>$D302*'7'!F282</f>
        <v>0</v>
      </c>
      <c r="H302" s="456">
        <f>$D302*'7'!G282</f>
        <v>0</v>
      </c>
      <c r="I302" s="456">
        <f>$D302*'7'!H282</f>
        <v>0</v>
      </c>
      <c r="J302" s="456">
        <f>$D302*'7'!I282</f>
        <v>0</v>
      </c>
      <c r="K302" s="456">
        <f>$D302*'7'!J282</f>
        <v>0</v>
      </c>
      <c r="L302" s="897">
        <f t="shared" si="12"/>
        <v>0</v>
      </c>
      <c r="M302" s="402"/>
      <c r="O302" s="187"/>
      <c r="P302" s="187"/>
      <c r="AD302" s="187"/>
    </row>
    <row r="303" spans="1:30" x14ac:dyDescent="0.25">
      <c r="A303" s="588"/>
      <c r="B303" s="586" t="s">
        <v>531</v>
      </c>
      <c r="C303" s="591"/>
      <c r="D303" s="664"/>
      <c r="E303" s="661"/>
      <c r="F303" s="661"/>
      <c r="G303" s="661"/>
      <c r="H303" s="661"/>
      <c r="I303" s="661"/>
      <c r="J303" s="661"/>
      <c r="K303" s="661"/>
      <c r="L303" s="896"/>
      <c r="M303" s="402"/>
      <c r="O303" s="187"/>
      <c r="P303" s="187"/>
      <c r="AD303" s="187"/>
    </row>
    <row r="304" spans="1:30" x14ac:dyDescent="0.25">
      <c r="A304" s="87">
        <v>94</v>
      </c>
      <c r="B304" s="87" t="s">
        <v>627</v>
      </c>
      <c r="C304" s="548"/>
      <c r="D304" s="462">
        <f>'6C'!$G88</f>
        <v>0</v>
      </c>
      <c r="E304" s="456">
        <f>$D304*'7'!D284</f>
        <v>0</v>
      </c>
      <c r="F304" s="456">
        <f>$D304*'7'!E284</f>
        <v>0</v>
      </c>
      <c r="G304" s="456">
        <f>$D304*'7'!F284</f>
        <v>0</v>
      </c>
      <c r="H304" s="456">
        <f>$D304*'7'!G284</f>
        <v>0</v>
      </c>
      <c r="I304" s="456">
        <f>$D304*'7'!H284</f>
        <v>0</v>
      </c>
      <c r="J304" s="456">
        <f>$D304*'7'!I284</f>
        <v>0</v>
      </c>
      <c r="K304" s="456">
        <f>$D304*'7'!J284</f>
        <v>0</v>
      </c>
      <c r="L304" s="897">
        <f t="shared" ref="L304:L311" si="13">SUM(E304:K304)+SUM(E120:L120)</f>
        <v>0</v>
      </c>
      <c r="M304" s="402"/>
      <c r="O304" s="187"/>
      <c r="P304" s="187"/>
      <c r="AD304" s="187"/>
    </row>
    <row r="305" spans="1:30" x14ac:dyDescent="0.25">
      <c r="A305" s="87">
        <f>A304+1</f>
        <v>95</v>
      </c>
      <c r="B305" s="87" t="s">
        <v>532</v>
      </c>
      <c r="C305" s="548"/>
      <c r="D305" s="462">
        <f>'6C'!$G89</f>
        <v>0</v>
      </c>
      <c r="E305" s="456">
        <f>$D305*'7'!D285</f>
        <v>0</v>
      </c>
      <c r="F305" s="456">
        <f>$D305*'7'!E285</f>
        <v>0</v>
      </c>
      <c r="G305" s="456">
        <f>$D305*'7'!F285</f>
        <v>0</v>
      </c>
      <c r="H305" s="456">
        <f>$D305*'7'!G285</f>
        <v>0</v>
      </c>
      <c r="I305" s="456">
        <f>$D305*'7'!H285</f>
        <v>0</v>
      </c>
      <c r="J305" s="456">
        <f>$D305*'7'!I285</f>
        <v>0</v>
      </c>
      <c r="K305" s="456">
        <f>$D305*'7'!J285</f>
        <v>0</v>
      </c>
      <c r="L305" s="897">
        <f t="shared" si="13"/>
        <v>0</v>
      </c>
      <c r="M305" s="402"/>
      <c r="O305" s="187"/>
      <c r="P305" s="187"/>
      <c r="AD305" s="187"/>
    </row>
    <row r="306" spans="1:30" x14ac:dyDescent="0.25">
      <c r="A306" s="87">
        <f t="shared" ref="A306:A311" si="14">A305+1</f>
        <v>96</v>
      </c>
      <c r="B306" s="87" t="s">
        <v>533</v>
      </c>
      <c r="C306" s="548"/>
      <c r="D306" s="462">
        <f>'6C'!$G90</f>
        <v>0</v>
      </c>
      <c r="E306" s="456">
        <f>$D306*'7'!D286</f>
        <v>0</v>
      </c>
      <c r="F306" s="456">
        <f>$D306*'7'!E286</f>
        <v>0</v>
      </c>
      <c r="G306" s="456">
        <f>$D306*'7'!F286</f>
        <v>0</v>
      </c>
      <c r="H306" s="456">
        <f>$D306*'7'!G286</f>
        <v>0</v>
      </c>
      <c r="I306" s="456">
        <f>$D306*'7'!H286</f>
        <v>0</v>
      </c>
      <c r="J306" s="456">
        <f>$D306*'7'!I286</f>
        <v>0</v>
      </c>
      <c r="K306" s="456">
        <f>$D306*'7'!J286</f>
        <v>0</v>
      </c>
      <c r="L306" s="897">
        <f t="shared" si="13"/>
        <v>0</v>
      </c>
      <c r="M306" s="402"/>
      <c r="O306" s="187"/>
      <c r="P306" s="187"/>
      <c r="AD306" s="187"/>
    </row>
    <row r="307" spans="1:30" x14ac:dyDescent="0.25">
      <c r="A307" s="87">
        <f t="shared" si="14"/>
        <v>97</v>
      </c>
      <c r="B307" s="87" t="s">
        <v>534</v>
      </c>
      <c r="C307" s="563"/>
      <c r="D307" s="462">
        <f>'6C'!$G91</f>
        <v>0</v>
      </c>
      <c r="E307" s="456">
        <f>$D307*'7'!D287</f>
        <v>0</v>
      </c>
      <c r="F307" s="456">
        <f>$D307*'7'!E287</f>
        <v>0</v>
      </c>
      <c r="G307" s="456">
        <f>$D307*'7'!F287</f>
        <v>0</v>
      </c>
      <c r="H307" s="456">
        <f>$D307*'7'!G287</f>
        <v>0</v>
      </c>
      <c r="I307" s="456">
        <f>$D307*'7'!H287</f>
        <v>0</v>
      </c>
      <c r="J307" s="456">
        <f>$D307*'7'!I287</f>
        <v>0</v>
      </c>
      <c r="K307" s="456">
        <f>$D307*'7'!J287</f>
        <v>0</v>
      </c>
      <c r="L307" s="897">
        <f t="shared" si="13"/>
        <v>0</v>
      </c>
      <c r="M307" s="402"/>
      <c r="O307" s="187"/>
      <c r="AD307" s="187"/>
    </row>
    <row r="308" spans="1:30" x14ac:dyDescent="0.25">
      <c r="A308" s="87">
        <f t="shared" si="14"/>
        <v>98</v>
      </c>
      <c r="B308" s="311" t="s">
        <v>816</v>
      </c>
      <c r="C308" s="551" t="str">
        <f>'5'!C$155</f>
        <v>(Specify here)</v>
      </c>
      <c r="D308" s="462">
        <f>'6C'!$G92</f>
        <v>0</v>
      </c>
      <c r="E308" s="456">
        <f>$D308*'7'!D288</f>
        <v>0</v>
      </c>
      <c r="F308" s="456">
        <f>$D308*'7'!E288</f>
        <v>0</v>
      </c>
      <c r="G308" s="456">
        <f>$D308*'7'!F288</f>
        <v>0</v>
      </c>
      <c r="H308" s="456">
        <f>$D308*'7'!G288</f>
        <v>0</v>
      </c>
      <c r="I308" s="456">
        <f>$D308*'7'!H288</f>
        <v>0</v>
      </c>
      <c r="J308" s="456">
        <f>$D308*'7'!I288</f>
        <v>0</v>
      </c>
      <c r="K308" s="456">
        <f>$D308*'7'!J288</f>
        <v>0</v>
      </c>
      <c r="L308" s="897">
        <f t="shared" si="13"/>
        <v>0</v>
      </c>
      <c r="M308" s="402"/>
      <c r="O308" s="187"/>
      <c r="P308" s="187"/>
      <c r="AD308" s="187"/>
    </row>
    <row r="309" spans="1:30" x14ac:dyDescent="0.25">
      <c r="A309" s="87">
        <f t="shared" si="14"/>
        <v>99</v>
      </c>
      <c r="B309" s="311" t="s">
        <v>817</v>
      </c>
      <c r="C309" s="551" t="str">
        <f>'5'!C$156</f>
        <v>(Specify here)</v>
      </c>
      <c r="D309" s="462">
        <f>'6C'!$G93</f>
        <v>0</v>
      </c>
      <c r="E309" s="456">
        <f>$D309*'7'!D289</f>
        <v>0</v>
      </c>
      <c r="F309" s="456">
        <f>$D309*'7'!E289</f>
        <v>0</v>
      </c>
      <c r="G309" s="456">
        <f>$D309*'7'!F289</f>
        <v>0</v>
      </c>
      <c r="H309" s="456">
        <f>$D309*'7'!G289</f>
        <v>0</v>
      </c>
      <c r="I309" s="456">
        <f>$D309*'7'!H289</f>
        <v>0</v>
      </c>
      <c r="J309" s="456">
        <f>$D309*'7'!I289</f>
        <v>0</v>
      </c>
      <c r="K309" s="456">
        <f>$D309*'7'!J289</f>
        <v>0</v>
      </c>
      <c r="L309" s="897">
        <f t="shared" si="13"/>
        <v>0</v>
      </c>
      <c r="M309" s="402"/>
      <c r="O309" s="187"/>
      <c r="P309" s="187"/>
      <c r="AD309" s="187"/>
    </row>
    <row r="310" spans="1:30" x14ac:dyDescent="0.25">
      <c r="A310" s="87">
        <f t="shared" si="14"/>
        <v>100</v>
      </c>
      <c r="B310" s="87" t="s">
        <v>821</v>
      </c>
      <c r="C310" s="564"/>
      <c r="D310" s="462">
        <f>'6C'!$G94</f>
        <v>0</v>
      </c>
      <c r="E310" s="456">
        <f>$D310*'7'!D290</f>
        <v>0</v>
      </c>
      <c r="F310" s="456">
        <f>$D310*'7'!E290</f>
        <v>0</v>
      </c>
      <c r="G310" s="456">
        <f>$D310*'7'!F290</f>
        <v>0</v>
      </c>
      <c r="H310" s="456">
        <f>$D310*'7'!G290</f>
        <v>0</v>
      </c>
      <c r="I310" s="456">
        <f>$D310*'7'!H290</f>
        <v>0</v>
      </c>
      <c r="J310" s="456">
        <f>$D310*'7'!I290</f>
        <v>0</v>
      </c>
      <c r="K310" s="456">
        <f>$D310*'7'!J290</f>
        <v>0</v>
      </c>
      <c r="L310" s="897">
        <f t="shared" si="13"/>
        <v>0</v>
      </c>
      <c r="M310" s="402"/>
      <c r="O310" s="187"/>
      <c r="P310" s="187"/>
      <c r="AD310" s="187"/>
    </row>
    <row r="311" spans="1:30" x14ac:dyDescent="0.25">
      <c r="A311" s="87">
        <f t="shared" si="14"/>
        <v>101</v>
      </c>
      <c r="B311" s="340" t="s">
        <v>758</v>
      </c>
      <c r="C311" s="547"/>
      <c r="D311" s="462">
        <f>'6C'!$G95</f>
        <v>0</v>
      </c>
      <c r="E311" s="456">
        <f>$D311*'7'!D291</f>
        <v>0</v>
      </c>
      <c r="F311" s="456">
        <f>$D311*'7'!E291</f>
        <v>0</v>
      </c>
      <c r="G311" s="456">
        <f>$D311*'7'!F291</f>
        <v>0</v>
      </c>
      <c r="H311" s="456">
        <f>$D311*'7'!G291</f>
        <v>0</v>
      </c>
      <c r="I311" s="456">
        <f>$D311*'7'!H291</f>
        <v>0</v>
      </c>
      <c r="J311" s="456">
        <f>$D311*'7'!I291</f>
        <v>0</v>
      </c>
      <c r="K311" s="456">
        <f>$D311*'7'!J291</f>
        <v>0</v>
      </c>
      <c r="L311" s="897">
        <f t="shared" si="13"/>
        <v>0</v>
      </c>
      <c r="M311" s="402"/>
      <c r="O311" s="187"/>
      <c r="P311" s="187"/>
      <c r="AD311" s="187"/>
    </row>
    <row r="312" spans="1:30" x14ac:dyDescent="0.25">
      <c r="A312" s="589"/>
      <c r="B312" s="589" t="s">
        <v>823</v>
      </c>
      <c r="C312" s="590"/>
      <c r="D312" s="664">
        <f>'6C'!$G96</f>
        <v>0</v>
      </c>
      <c r="E312" s="661">
        <f t="shared" ref="E312:L312" si="15">SUM(E293:E311)+SUM(E239:E270)+SUM(E209:E216)+SUM(E207)</f>
        <v>0</v>
      </c>
      <c r="F312" s="661">
        <f t="shared" si="15"/>
        <v>0</v>
      </c>
      <c r="G312" s="661">
        <f t="shared" si="15"/>
        <v>0</v>
      </c>
      <c r="H312" s="661">
        <f t="shared" si="15"/>
        <v>0</v>
      </c>
      <c r="I312" s="661">
        <f t="shared" si="15"/>
        <v>0</v>
      </c>
      <c r="J312" s="661">
        <f t="shared" si="15"/>
        <v>0</v>
      </c>
      <c r="K312" s="661">
        <f t="shared" si="15"/>
        <v>0</v>
      </c>
      <c r="L312" s="899" t="e">
        <f t="shared" si="15"/>
        <v>#DIV/0!</v>
      </c>
      <c r="M312" s="402"/>
      <c r="P312" s="187"/>
      <c r="AD312" s="187"/>
    </row>
    <row r="313" spans="1:30" x14ac:dyDescent="0.25">
      <c r="A313" s="454" t="s">
        <v>419</v>
      </c>
      <c r="B313" s="454"/>
      <c r="C313" s="454"/>
      <c r="D313" s="454"/>
      <c r="E313" s="459"/>
      <c r="F313" s="459"/>
      <c r="G313" s="459"/>
      <c r="H313" s="459"/>
      <c r="I313" s="459"/>
      <c r="J313" s="459"/>
      <c r="K313" s="459"/>
      <c r="L313" s="459"/>
      <c r="AD313" s="187"/>
    </row>
    <row r="314" spans="1:30" x14ac:dyDescent="0.25">
      <c r="A314" s="433" t="s">
        <v>900</v>
      </c>
      <c r="B314" s="432"/>
      <c r="C314" s="432"/>
      <c r="D314" s="432"/>
      <c r="E314" s="460"/>
      <c r="F314" s="460"/>
      <c r="G314" s="460"/>
      <c r="H314" s="460"/>
      <c r="I314" s="460"/>
      <c r="J314" s="460"/>
      <c r="K314" s="460"/>
      <c r="L314" s="460"/>
      <c r="AD314" s="187"/>
    </row>
    <row r="315" spans="1:30" x14ac:dyDescent="0.25">
      <c r="A315" s="433" t="s">
        <v>907</v>
      </c>
      <c r="B315" s="432"/>
      <c r="C315" s="432"/>
      <c r="D315" s="432"/>
      <c r="E315" s="460"/>
      <c r="F315" s="460"/>
      <c r="G315" s="460"/>
      <c r="H315" s="460"/>
      <c r="I315" s="460"/>
      <c r="J315" s="460"/>
      <c r="K315" s="460"/>
      <c r="L315" s="460"/>
      <c r="AD315" s="187"/>
    </row>
    <row r="316" spans="1:30" x14ac:dyDescent="0.25">
      <c r="A316" s="433" t="s">
        <v>910</v>
      </c>
      <c r="B316" s="432"/>
      <c r="C316" s="432"/>
      <c r="D316" s="432"/>
      <c r="E316" s="460"/>
      <c r="F316" s="460"/>
      <c r="G316" s="460"/>
      <c r="H316" s="460"/>
      <c r="I316" s="460"/>
      <c r="J316" s="460"/>
      <c r="K316" s="460"/>
      <c r="L316" s="460"/>
      <c r="AD316" s="187"/>
    </row>
    <row r="317" spans="1:30" x14ac:dyDescent="0.25">
      <c r="A317" s="433" t="s">
        <v>909</v>
      </c>
      <c r="B317" s="432"/>
      <c r="C317" s="432"/>
      <c r="D317" s="432"/>
      <c r="E317" s="460"/>
      <c r="F317" s="460"/>
      <c r="G317" s="460"/>
      <c r="H317" s="460"/>
      <c r="I317" s="460"/>
      <c r="J317" s="460"/>
      <c r="K317" s="460"/>
      <c r="L317" s="460"/>
      <c r="AD317" s="187"/>
    </row>
    <row r="318" spans="1:30" x14ac:dyDescent="0.25">
      <c r="A318" s="433"/>
      <c r="B318" s="432"/>
      <c r="C318" s="432"/>
      <c r="D318" s="432"/>
      <c r="E318" s="460"/>
      <c r="F318" s="460"/>
      <c r="G318" s="460"/>
      <c r="H318" s="460"/>
      <c r="I318" s="460"/>
      <c r="J318" s="460"/>
      <c r="K318" s="460"/>
      <c r="L318" s="460"/>
      <c r="AD318" s="187"/>
    </row>
    <row r="319" spans="1:30" x14ac:dyDescent="0.25">
      <c r="A319" s="433"/>
      <c r="B319" s="432"/>
      <c r="C319" s="432"/>
      <c r="D319" s="432"/>
      <c r="E319" s="460"/>
      <c r="F319" s="460"/>
      <c r="G319" s="460"/>
      <c r="H319" s="460"/>
      <c r="I319" s="460"/>
      <c r="J319" s="460"/>
      <c r="K319" s="460"/>
      <c r="L319" s="460"/>
      <c r="AD319" s="187"/>
    </row>
    <row r="320" spans="1:30" x14ac:dyDescent="0.25">
      <c r="A320" s="433" t="s">
        <v>422</v>
      </c>
      <c r="B320" s="432"/>
      <c r="C320" s="432"/>
      <c r="D320" s="432"/>
      <c r="E320" s="460"/>
      <c r="F320" s="460"/>
      <c r="G320" s="460"/>
      <c r="H320" s="460"/>
      <c r="I320" s="460"/>
      <c r="J320" s="460"/>
      <c r="K320" s="460"/>
      <c r="L320" s="460"/>
      <c r="AD320" s="187"/>
    </row>
    <row r="321" spans="1:30" ht="15.6" x14ac:dyDescent="0.3">
      <c r="A321" s="434" t="s">
        <v>121</v>
      </c>
      <c r="B321" s="670"/>
      <c r="C321" s="670"/>
      <c r="D321" s="670"/>
      <c r="E321" s="670"/>
      <c r="F321" s="670"/>
      <c r="G321" s="670"/>
      <c r="H321" s="670"/>
      <c r="I321" s="670"/>
      <c r="J321" s="671"/>
      <c r="K321" s="670"/>
      <c r="L321" s="668" t="s">
        <v>119</v>
      </c>
      <c r="AD321" s="187"/>
    </row>
    <row r="322" spans="1:30" ht="15.6" x14ac:dyDescent="0.3">
      <c r="A322" s="434" t="s">
        <v>93</v>
      </c>
      <c r="B322" s="670"/>
      <c r="C322" s="670"/>
      <c r="D322" s="670"/>
      <c r="E322" s="670"/>
      <c r="F322" s="670"/>
      <c r="G322" s="670"/>
      <c r="H322" s="670"/>
      <c r="I322" s="670"/>
      <c r="J322" s="671"/>
      <c r="K322" s="670"/>
      <c r="L322" s="435" t="s">
        <v>132</v>
      </c>
      <c r="AD322" s="187"/>
    </row>
    <row r="323" spans="1:30" x14ac:dyDescent="0.25">
      <c r="A323" s="432"/>
      <c r="B323" s="432"/>
      <c r="C323" s="432"/>
      <c r="D323" s="432"/>
      <c r="E323" s="432"/>
      <c r="F323" s="432"/>
      <c r="G323" s="432"/>
      <c r="H323" s="432"/>
      <c r="I323" s="432"/>
      <c r="K323" s="432"/>
      <c r="L323" s="669" t="s">
        <v>104</v>
      </c>
      <c r="AD323" s="187"/>
    </row>
    <row r="324" spans="1:30" ht="15.6" x14ac:dyDescent="0.3">
      <c r="A324" s="434"/>
      <c r="B324" s="435"/>
      <c r="C324" s="435"/>
      <c r="D324" s="435"/>
      <c r="E324" s="435"/>
      <c r="F324" s="435"/>
      <c r="G324" s="435"/>
      <c r="H324" s="435"/>
      <c r="I324" s="435"/>
      <c r="J324" s="435"/>
      <c r="K324" s="435"/>
      <c r="L324" s="432"/>
      <c r="AD324" s="187"/>
    </row>
    <row r="325" spans="1:30" x14ac:dyDescent="0.25">
      <c r="A325" s="433" t="s">
        <v>363</v>
      </c>
      <c r="B325" s="432"/>
      <c r="C325" s="432"/>
      <c r="D325" s="432"/>
      <c r="E325" s="433" t="s">
        <v>451</v>
      </c>
      <c r="F325" s="432"/>
      <c r="G325" s="432"/>
      <c r="H325" s="432"/>
      <c r="I325" s="432"/>
      <c r="J325" s="433" t="s">
        <v>365</v>
      </c>
      <c r="K325" s="432"/>
      <c r="L325" s="432"/>
      <c r="AD325" s="187"/>
    </row>
    <row r="326" spans="1:30" x14ac:dyDescent="0.25">
      <c r="B326" s="432" t="str">
        <f>'1_1A'!$B$7</f>
        <v>Enter Hospital Name Here</v>
      </c>
      <c r="D326" s="432"/>
      <c r="F326" s="1474" t="str">
        <f>'1_1A'!$H$7</f>
        <v>Enter Provider Number Here</v>
      </c>
      <c r="G326" s="1474"/>
      <c r="H326" s="432"/>
      <c r="I326" s="432"/>
      <c r="K326" s="1475" t="str">
        <f>'1_1A'!$P$7</f>
        <v>Enter FYE Here</v>
      </c>
      <c r="L326" s="1475"/>
      <c r="AD326" s="187"/>
    </row>
    <row r="327" spans="1:30" x14ac:dyDescent="0.25">
      <c r="A327" s="432"/>
      <c r="B327" s="432"/>
      <c r="C327" s="432"/>
      <c r="D327" s="432"/>
      <c r="E327" s="460"/>
      <c r="F327" s="460"/>
      <c r="G327" s="460"/>
      <c r="H327" s="460"/>
      <c r="I327" s="460"/>
      <c r="J327" s="460"/>
      <c r="K327" s="460"/>
      <c r="L327" s="460"/>
      <c r="AD327" s="187"/>
    </row>
    <row r="328" spans="1:30" ht="15.6" x14ac:dyDescent="0.3">
      <c r="A328" s="437"/>
      <c r="B328" s="437"/>
      <c r="C328" s="438"/>
      <c r="D328" s="439" t="s">
        <v>122</v>
      </c>
      <c r="E328" s="470" t="s">
        <v>123</v>
      </c>
      <c r="F328" s="471"/>
      <c r="G328" s="471"/>
      <c r="H328" s="471"/>
      <c r="I328" s="471"/>
      <c r="J328" s="471"/>
      <c r="K328" s="471"/>
      <c r="L328" s="472"/>
      <c r="M328" s="402"/>
      <c r="T328" s="190"/>
      <c r="U328" s="188"/>
      <c r="V328" s="189"/>
      <c r="W328" s="189"/>
      <c r="X328" s="189"/>
      <c r="Y328" s="189"/>
      <c r="Z328" s="189"/>
      <c r="AA328" s="189"/>
      <c r="AB328" s="189"/>
      <c r="AC328" s="189"/>
      <c r="AD328" s="187"/>
    </row>
    <row r="329" spans="1:30" ht="15.6" x14ac:dyDescent="0.3">
      <c r="A329" s="445"/>
      <c r="B329" s="446" t="s">
        <v>95</v>
      </c>
      <c r="C329" s="435"/>
      <c r="D329" s="447" t="s">
        <v>124</v>
      </c>
      <c r="E329" s="473"/>
      <c r="F329" s="474"/>
      <c r="G329" s="474"/>
      <c r="H329" s="474"/>
      <c r="I329" s="474"/>
      <c r="J329" s="474"/>
      <c r="K329" s="474"/>
      <c r="L329" s="475"/>
      <c r="M329" s="402"/>
      <c r="T329" s="190"/>
      <c r="AD329" s="187"/>
    </row>
    <row r="330" spans="1:30" x14ac:dyDescent="0.25">
      <c r="A330" s="445"/>
      <c r="B330" s="445"/>
      <c r="C330" s="432"/>
      <c r="D330" s="447" t="s">
        <v>125</v>
      </c>
      <c r="E330" s="447" t="s">
        <v>377</v>
      </c>
      <c r="F330" s="447" t="s">
        <v>106</v>
      </c>
      <c r="G330" s="447" t="s">
        <v>137</v>
      </c>
      <c r="H330" s="447" t="s">
        <v>541</v>
      </c>
      <c r="I330" s="447" t="s">
        <v>541</v>
      </c>
      <c r="J330" s="469" t="str">
        <f>J$194</f>
        <v>RHC /</v>
      </c>
      <c r="K330" s="469" t="str">
        <f>K$194</f>
        <v>FQHC /</v>
      </c>
      <c r="L330" s="894" t="s">
        <v>418</v>
      </c>
      <c r="M330" s="402"/>
      <c r="T330" s="190"/>
      <c r="U330" s="190"/>
      <c r="V330" s="190"/>
      <c r="W330" s="190"/>
      <c r="X330" s="190"/>
      <c r="Y330" s="190"/>
      <c r="Z330" s="190"/>
      <c r="AA330" s="190"/>
      <c r="AB330" s="190"/>
      <c r="AC330" s="190"/>
      <c r="AD330" s="187"/>
    </row>
    <row r="331" spans="1:30" x14ac:dyDescent="0.25">
      <c r="A331" s="445"/>
      <c r="B331" s="445"/>
      <c r="C331" s="432"/>
      <c r="D331" s="447" t="s">
        <v>126</v>
      </c>
      <c r="E331" s="447" t="s">
        <v>138</v>
      </c>
      <c r="F331" s="447" t="s">
        <v>139</v>
      </c>
      <c r="G331" s="447" t="s">
        <v>140</v>
      </c>
      <c r="H331" s="447" t="s">
        <v>97</v>
      </c>
      <c r="I331" s="447" t="s">
        <v>98</v>
      </c>
      <c r="J331" s="469" t="str">
        <f>J$195</f>
        <v>Other</v>
      </c>
      <c r="K331" s="469" t="str">
        <f>K$195</f>
        <v>Other</v>
      </c>
      <c r="L331" s="894" t="s">
        <v>127</v>
      </c>
      <c r="M331" s="402"/>
      <c r="T331" s="190"/>
      <c r="U331" s="190"/>
      <c r="V331" s="190"/>
      <c r="W331" s="190"/>
      <c r="X331" s="190"/>
      <c r="Y331" s="190"/>
      <c r="Z331" s="190"/>
      <c r="AA331" s="190"/>
      <c r="AB331" s="190"/>
      <c r="AC331" s="190"/>
      <c r="AD331" s="187"/>
    </row>
    <row r="332" spans="1:30" x14ac:dyDescent="0.25">
      <c r="A332" s="445"/>
      <c r="B332" s="445"/>
      <c r="C332" s="432"/>
      <c r="D332" s="445"/>
      <c r="E332" s="447" t="s">
        <v>141</v>
      </c>
      <c r="F332" s="447" t="s">
        <v>455</v>
      </c>
      <c r="G332" s="447" t="s">
        <v>118</v>
      </c>
      <c r="H332" s="445"/>
      <c r="I332" s="445"/>
      <c r="J332" s="469" t="str">
        <f>J$196</f>
        <v/>
      </c>
      <c r="K332" s="469" t="str">
        <f>K$196</f>
        <v/>
      </c>
      <c r="L332" s="895"/>
      <c r="M332" s="402"/>
      <c r="U332" s="190"/>
      <c r="X332" s="190"/>
      <c r="Y332" s="190"/>
      <c r="Z332" s="190"/>
      <c r="AD332" s="187"/>
    </row>
    <row r="333" spans="1:30" x14ac:dyDescent="0.25">
      <c r="A333" s="445"/>
      <c r="B333" s="445"/>
      <c r="C333" s="432"/>
      <c r="D333" s="447"/>
      <c r="E333" s="447" t="s">
        <v>392</v>
      </c>
      <c r="F333" s="447" t="s">
        <v>393</v>
      </c>
      <c r="G333" s="447" t="s">
        <v>394</v>
      </c>
      <c r="H333" s="447" t="s">
        <v>395</v>
      </c>
      <c r="I333" s="447" t="s">
        <v>396</v>
      </c>
      <c r="J333" s="447" t="s">
        <v>397</v>
      </c>
      <c r="K333" s="447" t="s">
        <v>708</v>
      </c>
      <c r="L333" s="894">
        <v>16</v>
      </c>
      <c r="M333" s="402"/>
      <c r="T333" s="190"/>
      <c r="U333" s="190"/>
      <c r="V333" s="190"/>
      <c r="W333" s="190"/>
      <c r="X333" s="190"/>
      <c r="Y333" s="190"/>
      <c r="Z333" s="190"/>
      <c r="AA333" s="190"/>
      <c r="AB333" s="190"/>
      <c r="AC333" s="190"/>
      <c r="AD333" s="187"/>
    </row>
    <row r="334" spans="1:30" x14ac:dyDescent="0.25">
      <c r="A334" s="589"/>
      <c r="B334" s="589" t="s">
        <v>536</v>
      </c>
      <c r="C334" s="593"/>
      <c r="D334" s="672" t="s">
        <v>367</v>
      </c>
      <c r="E334" s="661"/>
      <c r="F334" s="661"/>
      <c r="G334" s="661"/>
      <c r="H334" s="661"/>
      <c r="I334" s="661"/>
      <c r="J334" s="661"/>
      <c r="K334" s="661"/>
      <c r="L334" s="896"/>
      <c r="M334" s="402"/>
      <c r="AD334" s="187"/>
    </row>
    <row r="335" spans="1:30" x14ac:dyDescent="0.25">
      <c r="A335" s="87">
        <v>105</v>
      </c>
      <c r="B335" s="87" t="s">
        <v>537</v>
      </c>
      <c r="C335" s="548"/>
      <c r="D335" s="462">
        <f>'6C'!G98</f>
        <v>0</v>
      </c>
      <c r="E335" s="456">
        <f>$D335*'7'!D311</f>
        <v>0</v>
      </c>
      <c r="F335" s="456">
        <f>$D335*'7'!E311</f>
        <v>0</v>
      </c>
      <c r="G335" s="456">
        <f>$D335*'7'!F311</f>
        <v>0</v>
      </c>
      <c r="H335" s="456">
        <f>$D335*'7'!G311</f>
        <v>0</v>
      </c>
      <c r="I335" s="456">
        <f>$D335*'7'!H311</f>
        <v>0</v>
      </c>
      <c r="J335" s="456">
        <f>$D335*'7'!I311</f>
        <v>0</v>
      </c>
      <c r="K335" s="456">
        <f>$D335*'7'!J311</f>
        <v>0</v>
      </c>
      <c r="L335" s="897">
        <f t="shared" ref="L335:L348" si="16">SUM(E335:K335)+SUM(E151:L151)</f>
        <v>0</v>
      </c>
      <c r="M335" s="402"/>
      <c r="O335" s="187"/>
      <c r="P335" s="187"/>
      <c r="AD335" s="187"/>
    </row>
    <row r="336" spans="1:30" x14ac:dyDescent="0.25">
      <c r="A336" s="87">
        <f t="shared" ref="A336:A347" si="17">A335+1</f>
        <v>106</v>
      </c>
      <c r="B336" s="87" t="s">
        <v>539</v>
      </c>
      <c r="C336" s="548"/>
      <c r="D336" s="462">
        <f>'6C'!G99</f>
        <v>0</v>
      </c>
      <c r="E336" s="456">
        <f>$D336*'7'!D312</f>
        <v>0</v>
      </c>
      <c r="F336" s="456">
        <f>$D336*'7'!E312</f>
        <v>0</v>
      </c>
      <c r="G336" s="456">
        <f>$D336*'7'!F312</f>
        <v>0</v>
      </c>
      <c r="H336" s="456">
        <f>$D336*'7'!G312</f>
        <v>0</v>
      </c>
      <c r="I336" s="456">
        <f>$D336*'7'!H312</f>
        <v>0</v>
      </c>
      <c r="J336" s="456">
        <f>$D336*'7'!I312</f>
        <v>0</v>
      </c>
      <c r="K336" s="456">
        <f>$D336*'7'!J312</f>
        <v>0</v>
      </c>
      <c r="L336" s="897">
        <f t="shared" si="16"/>
        <v>0</v>
      </c>
      <c r="M336" s="402"/>
      <c r="O336" s="187"/>
      <c r="P336" s="187"/>
      <c r="AD336" s="187"/>
    </row>
    <row r="337" spans="1:30" x14ac:dyDescent="0.25">
      <c r="A337" s="87">
        <f t="shared" si="17"/>
        <v>107</v>
      </c>
      <c r="B337" s="87" t="s">
        <v>538</v>
      </c>
      <c r="C337" s="548"/>
      <c r="D337" s="462">
        <f>'6C'!G100</f>
        <v>0</v>
      </c>
      <c r="E337" s="456">
        <f>$D337*'7'!D313</f>
        <v>0</v>
      </c>
      <c r="F337" s="456">
        <f>$D337*'7'!E313</f>
        <v>0</v>
      </c>
      <c r="G337" s="456">
        <f>$D337*'7'!F313</f>
        <v>0</v>
      </c>
      <c r="H337" s="456">
        <f>$D337*'7'!G313</f>
        <v>0</v>
      </c>
      <c r="I337" s="456">
        <f>$D337*'7'!H313</f>
        <v>0</v>
      </c>
      <c r="J337" s="456">
        <f>$D337*'7'!I313</f>
        <v>0</v>
      </c>
      <c r="K337" s="456">
        <f>$D337*'7'!J313</f>
        <v>0</v>
      </c>
      <c r="L337" s="897">
        <f t="shared" si="16"/>
        <v>0</v>
      </c>
      <c r="M337" s="402"/>
      <c r="O337" s="187"/>
      <c r="P337" s="187"/>
      <c r="AD337" s="187"/>
    </row>
    <row r="338" spans="1:30" x14ac:dyDescent="0.25">
      <c r="A338" s="87">
        <f t="shared" si="17"/>
        <v>108</v>
      </c>
      <c r="B338" s="340" t="s">
        <v>759</v>
      </c>
      <c r="C338" s="547"/>
      <c r="D338" s="462">
        <f>'6C'!G101</f>
        <v>0</v>
      </c>
      <c r="E338" s="456">
        <f>$D338*'7'!D314</f>
        <v>0</v>
      </c>
      <c r="F338" s="456">
        <f>$D338*'7'!E314</f>
        <v>0</v>
      </c>
      <c r="G338" s="456">
        <f>$D338*'7'!F314</f>
        <v>0</v>
      </c>
      <c r="H338" s="456">
        <f>$D338*'7'!G314</f>
        <v>0</v>
      </c>
      <c r="I338" s="456">
        <f>$D338*'7'!H314</f>
        <v>0</v>
      </c>
      <c r="J338" s="456">
        <f>$D338*'7'!I314</f>
        <v>0</v>
      </c>
      <c r="K338" s="456">
        <f>$D338*'7'!J314</f>
        <v>0</v>
      </c>
      <c r="L338" s="897">
        <f t="shared" si="16"/>
        <v>0</v>
      </c>
      <c r="M338" s="402"/>
      <c r="O338" s="187"/>
      <c r="P338" s="187"/>
      <c r="AD338" s="187"/>
    </row>
    <row r="339" spans="1:30" x14ac:dyDescent="0.25">
      <c r="A339" s="87">
        <f t="shared" si="17"/>
        <v>109</v>
      </c>
      <c r="B339" s="340" t="s">
        <v>760</v>
      </c>
      <c r="C339" s="547"/>
      <c r="D339" s="462">
        <f>'6C'!G102</f>
        <v>0</v>
      </c>
      <c r="E339" s="456">
        <f>$D339*'7'!D315</f>
        <v>0</v>
      </c>
      <c r="F339" s="456">
        <f>$D339*'7'!E315</f>
        <v>0</v>
      </c>
      <c r="G339" s="456">
        <f>$D339*'7'!F315</f>
        <v>0</v>
      </c>
      <c r="H339" s="456">
        <f>$D339*'7'!G315</f>
        <v>0</v>
      </c>
      <c r="I339" s="456">
        <f>$D339*'7'!H315</f>
        <v>0</v>
      </c>
      <c r="J339" s="456">
        <f>$D339*'7'!I315</f>
        <v>0</v>
      </c>
      <c r="K339" s="456">
        <f>$D339*'7'!J315</f>
        <v>0</v>
      </c>
      <c r="L339" s="897">
        <f t="shared" si="16"/>
        <v>0</v>
      </c>
      <c r="M339" s="402"/>
      <c r="O339" s="187"/>
      <c r="P339" s="187"/>
      <c r="AD339" s="187"/>
    </row>
    <row r="340" spans="1:30" x14ac:dyDescent="0.25">
      <c r="A340" s="87">
        <f t="shared" si="17"/>
        <v>110</v>
      </c>
      <c r="B340" s="340" t="s">
        <v>761</v>
      </c>
      <c r="C340" s="547"/>
      <c r="D340" s="462">
        <f>'6C'!G103</f>
        <v>0</v>
      </c>
      <c r="E340" s="456">
        <f>$D340*'7'!D316</f>
        <v>0</v>
      </c>
      <c r="F340" s="456">
        <f>$D340*'7'!E316</f>
        <v>0</v>
      </c>
      <c r="G340" s="456">
        <f>$D340*'7'!F316</f>
        <v>0</v>
      </c>
      <c r="H340" s="456">
        <f>$D340*'7'!G316</f>
        <v>0</v>
      </c>
      <c r="I340" s="456">
        <f>$D340*'7'!H316</f>
        <v>0</v>
      </c>
      <c r="J340" s="456">
        <f>$D340*'7'!I316</f>
        <v>0</v>
      </c>
      <c r="K340" s="456">
        <f>$D340*'7'!J316</f>
        <v>0</v>
      </c>
      <c r="L340" s="897">
        <f t="shared" si="16"/>
        <v>0</v>
      </c>
      <c r="M340" s="402"/>
      <c r="O340" s="187"/>
      <c r="P340" s="187"/>
      <c r="AD340" s="187"/>
    </row>
    <row r="341" spans="1:30" x14ac:dyDescent="0.25">
      <c r="A341" s="87">
        <f t="shared" si="17"/>
        <v>111</v>
      </c>
      <c r="B341" s="340" t="s">
        <v>762</v>
      </c>
      <c r="C341" s="547"/>
      <c r="D341" s="462">
        <f>'6C'!G104</f>
        <v>0</v>
      </c>
      <c r="E341" s="456">
        <f>$D341*'7'!D317</f>
        <v>0</v>
      </c>
      <c r="F341" s="456">
        <f>$D341*'7'!E317</f>
        <v>0</v>
      </c>
      <c r="G341" s="456">
        <f>$D341*'7'!F317</f>
        <v>0</v>
      </c>
      <c r="H341" s="456">
        <f>$D341*'7'!G317</f>
        <v>0</v>
      </c>
      <c r="I341" s="456">
        <f>$D341*'7'!H317</f>
        <v>0</v>
      </c>
      <c r="J341" s="456">
        <f>$D341*'7'!I317</f>
        <v>0</v>
      </c>
      <c r="K341" s="456">
        <f>$D341*'7'!J317</f>
        <v>0</v>
      </c>
      <c r="L341" s="897">
        <f t="shared" si="16"/>
        <v>0</v>
      </c>
      <c r="M341" s="402"/>
      <c r="O341" s="187"/>
      <c r="P341" s="187"/>
      <c r="AD341" s="187"/>
    </row>
    <row r="342" spans="1:30" x14ac:dyDescent="0.25">
      <c r="A342" s="87">
        <f t="shared" si="17"/>
        <v>112</v>
      </c>
      <c r="B342" s="87" t="s">
        <v>824</v>
      </c>
      <c r="C342" s="551" t="str">
        <f>'5'!C$186</f>
        <v>(Specify here)</v>
      </c>
      <c r="D342" s="462">
        <f>'6C'!G105</f>
        <v>0</v>
      </c>
      <c r="E342" s="456">
        <f>$D342*'7'!D318</f>
        <v>0</v>
      </c>
      <c r="F342" s="456">
        <f>$D342*'7'!E318</f>
        <v>0</v>
      </c>
      <c r="G342" s="456">
        <f>$D342*'7'!F318</f>
        <v>0</v>
      </c>
      <c r="H342" s="456">
        <f>$D342*'7'!G318</f>
        <v>0</v>
      </c>
      <c r="I342" s="456">
        <f>$D342*'7'!H318</f>
        <v>0</v>
      </c>
      <c r="J342" s="456">
        <f>$D342*'7'!I318</f>
        <v>0</v>
      </c>
      <c r="K342" s="456">
        <f>$D342*'7'!J318</f>
        <v>0</v>
      </c>
      <c r="L342" s="897">
        <f t="shared" si="16"/>
        <v>0</v>
      </c>
      <c r="M342" s="402"/>
      <c r="O342" s="187"/>
      <c r="P342" s="187"/>
      <c r="AD342" s="187"/>
    </row>
    <row r="343" spans="1:30" x14ac:dyDescent="0.25">
      <c r="A343" s="87">
        <f t="shared" si="17"/>
        <v>113</v>
      </c>
      <c r="B343" s="87" t="s">
        <v>540</v>
      </c>
      <c r="C343" s="548"/>
      <c r="D343" s="462">
        <f>'6C'!G106</f>
        <v>0</v>
      </c>
      <c r="E343" s="456">
        <f>$D343*'7'!D319</f>
        <v>0</v>
      </c>
      <c r="F343" s="456">
        <f>$D343*'7'!E319</f>
        <v>0</v>
      </c>
      <c r="G343" s="456">
        <f>$D343*'7'!F319</f>
        <v>0</v>
      </c>
      <c r="H343" s="456">
        <f>$D343*'7'!G319</f>
        <v>0</v>
      </c>
      <c r="I343" s="456">
        <f>$D343*'7'!H319</f>
        <v>0</v>
      </c>
      <c r="J343" s="456">
        <f>$D343*'7'!I319</f>
        <v>0</v>
      </c>
      <c r="K343" s="456">
        <f>$D343*'7'!J319</f>
        <v>0</v>
      </c>
      <c r="L343" s="897">
        <f t="shared" si="16"/>
        <v>0</v>
      </c>
      <c r="M343" s="402"/>
      <c r="O343" s="187"/>
      <c r="AD343" s="187"/>
    </row>
    <row r="344" spans="1:30" x14ac:dyDescent="0.25">
      <c r="A344" s="87">
        <f t="shared" si="17"/>
        <v>114</v>
      </c>
      <c r="B344" s="87" t="s">
        <v>629</v>
      </c>
      <c r="C344" s="548"/>
      <c r="D344" s="462">
        <f>'6C'!G107</f>
        <v>0</v>
      </c>
      <c r="E344" s="456">
        <f>$D344*'7'!D320</f>
        <v>0</v>
      </c>
      <c r="F344" s="456">
        <f>$D344*'7'!E320</f>
        <v>0</v>
      </c>
      <c r="G344" s="456">
        <f>$D344*'7'!F320</f>
        <v>0</v>
      </c>
      <c r="H344" s="456">
        <f>$D344*'7'!G320</f>
        <v>0</v>
      </c>
      <c r="I344" s="456">
        <f>$D344*'7'!H320</f>
        <v>0</v>
      </c>
      <c r="J344" s="456">
        <f>$D344*'7'!I320</f>
        <v>0</v>
      </c>
      <c r="K344" s="456">
        <f>$D344*'7'!J320</f>
        <v>0</v>
      </c>
      <c r="L344" s="897">
        <f t="shared" si="16"/>
        <v>0</v>
      </c>
      <c r="M344" s="402"/>
      <c r="O344" s="187"/>
      <c r="P344" s="187"/>
      <c r="AD344" s="187"/>
    </row>
    <row r="345" spans="1:30" x14ac:dyDescent="0.25">
      <c r="A345" s="87">
        <f t="shared" si="17"/>
        <v>115</v>
      </c>
      <c r="B345" s="340" t="s">
        <v>630</v>
      </c>
      <c r="C345" s="547"/>
      <c r="D345" s="462">
        <f>'6C'!G108</f>
        <v>0</v>
      </c>
      <c r="E345" s="456">
        <f>$D345*'7'!D321</f>
        <v>0</v>
      </c>
      <c r="F345" s="456">
        <f>$D345*'7'!E321</f>
        <v>0</v>
      </c>
      <c r="G345" s="456">
        <f>$D345*'7'!F321</f>
        <v>0</v>
      </c>
      <c r="H345" s="456">
        <f>$D345*'7'!G321</f>
        <v>0</v>
      </c>
      <c r="I345" s="456">
        <f>$D345*'7'!H321</f>
        <v>0</v>
      </c>
      <c r="J345" s="456">
        <f>$D345*'7'!I321</f>
        <v>0</v>
      </c>
      <c r="K345" s="456">
        <f>$D345*'7'!J321</f>
        <v>0</v>
      </c>
      <c r="L345" s="897">
        <f t="shared" si="16"/>
        <v>0</v>
      </c>
      <c r="M345" s="402"/>
      <c r="O345" s="187"/>
      <c r="P345" s="187"/>
      <c r="AD345" s="187"/>
    </row>
    <row r="346" spans="1:30" x14ac:dyDescent="0.25">
      <c r="A346" s="87">
        <f t="shared" si="17"/>
        <v>116</v>
      </c>
      <c r="B346" s="87" t="s">
        <v>541</v>
      </c>
      <c r="C346" s="548"/>
      <c r="D346" s="462">
        <f>'6C'!G109</f>
        <v>0</v>
      </c>
      <c r="E346" s="456">
        <f>$D346*'7'!D322</f>
        <v>0</v>
      </c>
      <c r="F346" s="456">
        <f>$D346*'7'!E322</f>
        <v>0</v>
      </c>
      <c r="G346" s="456">
        <f>$D346*'7'!F322</f>
        <v>0</v>
      </c>
      <c r="H346" s="456">
        <f>$D346*'7'!G322</f>
        <v>0</v>
      </c>
      <c r="I346" s="456">
        <f>$D346*'7'!H322</f>
        <v>0</v>
      </c>
      <c r="J346" s="456">
        <f>$D346*'7'!I322</f>
        <v>0</v>
      </c>
      <c r="K346" s="456">
        <f>$D346*'7'!J322</f>
        <v>0</v>
      </c>
      <c r="L346" s="897">
        <f t="shared" si="16"/>
        <v>0</v>
      </c>
      <c r="M346" s="402"/>
      <c r="O346" s="187"/>
      <c r="P346" s="187"/>
      <c r="AD346" s="187"/>
    </row>
    <row r="347" spans="1:30" x14ac:dyDescent="0.25">
      <c r="A347" s="87">
        <f t="shared" si="17"/>
        <v>117</v>
      </c>
      <c r="B347" s="87" t="s">
        <v>827</v>
      </c>
      <c r="C347" s="551" t="str">
        <f>'5'!C$191</f>
        <v>(Specify here)</v>
      </c>
      <c r="D347" s="462">
        <f>'6C'!G110</f>
        <v>0</v>
      </c>
      <c r="E347" s="456">
        <f>$D347*'7'!D323</f>
        <v>0</v>
      </c>
      <c r="F347" s="456">
        <f>$D347*'7'!E323</f>
        <v>0</v>
      </c>
      <c r="G347" s="456">
        <f>$D347*'7'!F323</f>
        <v>0</v>
      </c>
      <c r="H347" s="456">
        <f>$D347*'7'!G323</f>
        <v>0</v>
      </c>
      <c r="I347" s="456">
        <f>$D347*'7'!H323</f>
        <v>0</v>
      </c>
      <c r="J347" s="456">
        <f>$D347*'7'!I323</f>
        <v>0</v>
      </c>
      <c r="K347" s="456">
        <f>$D347*'7'!J323</f>
        <v>0</v>
      </c>
      <c r="L347" s="897">
        <f t="shared" si="16"/>
        <v>0</v>
      </c>
      <c r="M347" s="402"/>
      <c r="O347" s="187"/>
      <c r="P347" s="187"/>
      <c r="AD347" s="187"/>
    </row>
    <row r="348" spans="1:30" x14ac:dyDescent="0.25">
      <c r="A348" s="586"/>
      <c r="B348" s="586" t="s">
        <v>805</v>
      </c>
      <c r="C348" s="587"/>
      <c r="D348" s="664">
        <f>'6C'!G111</f>
        <v>0</v>
      </c>
      <c r="E348" s="661">
        <f t="shared" ref="E348:K348" si="18">SUM(E335:E347)+E312</f>
        <v>0</v>
      </c>
      <c r="F348" s="661">
        <f t="shared" si="18"/>
        <v>0</v>
      </c>
      <c r="G348" s="661">
        <f t="shared" si="18"/>
        <v>0</v>
      </c>
      <c r="H348" s="661">
        <f t="shared" si="18"/>
        <v>0</v>
      </c>
      <c r="I348" s="661">
        <f t="shared" si="18"/>
        <v>0</v>
      </c>
      <c r="J348" s="661">
        <f t="shared" si="18"/>
        <v>0</v>
      </c>
      <c r="K348" s="661">
        <f t="shared" si="18"/>
        <v>0</v>
      </c>
      <c r="L348" s="896" t="e">
        <f t="shared" si="16"/>
        <v>#DIV/0!</v>
      </c>
      <c r="M348" s="402"/>
      <c r="O348" s="187"/>
      <c r="P348" s="187"/>
      <c r="AD348" s="187"/>
    </row>
    <row r="349" spans="1:30" x14ac:dyDescent="0.25">
      <c r="A349" s="588"/>
      <c r="B349" s="586" t="s">
        <v>911</v>
      </c>
      <c r="C349" s="587"/>
      <c r="D349" s="664"/>
      <c r="E349" s="661"/>
      <c r="F349" s="661"/>
      <c r="G349" s="661"/>
      <c r="H349" s="661"/>
      <c r="I349" s="661"/>
      <c r="J349" s="661"/>
      <c r="K349" s="661"/>
      <c r="L349" s="896"/>
      <c r="M349" s="402"/>
      <c r="P349" s="187"/>
      <c r="AD349" s="187"/>
    </row>
    <row r="350" spans="1:30" x14ac:dyDescent="0.25">
      <c r="A350" s="87">
        <v>190</v>
      </c>
      <c r="B350" s="87" t="s">
        <v>542</v>
      </c>
      <c r="C350" s="548"/>
      <c r="D350" s="462">
        <f>'6C'!G113</f>
        <v>0</v>
      </c>
      <c r="E350" s="456">
        <f>$D350*'7'!D326</f>
        <v>0</v>
      </c>
      <c r="F350" s="456">
        <f>$D350*'7'!E326</f>
        <v>0</v>
      </c>
      <c r="G350" s="456">
        <f>$D350*'7'!F326</f>
        <v>0</v>
      </c>
      <c r="H350" s="456">
        <f>$D350*'7'!G326</f>
        <v>0</v>
      </c>
      <c r="I350" s="456">
        <f>$D350*'7'!H326</f>
        <v>0</v>
      </c>
      <c r="J350" s="456">
        <f>$D350*'7'!I326</f>
        <v>0</v>
      </c>
      <c r="K350" s="456">
        <f>$D350*'7'!J326</f>
        <v>0</v>
      </c>
      <c r="L350" s="897">
        <f t="shared" ref="L350:L359" si="19">SUM(E350:K350)+SUM(E166:L166)</f>
        <v>0</v>
      </c>
      <c r="M350" s="402"/>
      <c r="O350" s="187"/>
      <c r="P350" s="187"/>
      <c r="AD350" s="187"/>
    </row>
    <row r="351" spans="1:30" x14ac:dyDescent="0.25">
      <c r="A351" s="87">
        <v>191</v>
      </c>
      <c r="B351" s="338" t="s">
        <v>133</v>
      </c>
      <c r="C351" s="546"/>
      <c r="D351" s="462">
        <f>'6C'!G114</f>
        <v>0</v>
      </c>
      <c r="E351" s="456">
        <f>$D351*'7'!D327</f>
        <v>0</v>
      </c>
      <c r="F351" s="456">
        <f>$D351*'7'!E327</f>
        <v>0</v>
      </c>
      <c r="G351" s="456">
        <f>$D351*'7'!F327</f>
        <v>0</v>
      </c>
      <c r="H351" s="456">
        <f>$D351*'7'!G327</f>
        <v>0</v>
      </c>
      <c r="I351" s="456">
        <f>$D351*'7'!H327</f>
        <v>0</v>
      </c>
      <c r="J351" s="456">
        <f>$D351*'7'!I327</f>
        <v>0</v>
      </c>
      <c r="K351" s="456">
        <f>$D351*'7'!J327</f>
        <v>0</v>
      </c>
      <c r="L351" s="897">
        <f t="shared" si="19"/>
        <v>0</v>
      </c>
      <c r="M351" s="402"/>
      <c r="O351" s="187"/>
      <c r="P351" s="187"/>
      <c r="AD351" s="187"/>
    </row>
    <row r="352" spans="1:30" x14ac:dyDescent="0.25">
      <c r="A352" s="87">
        <v>192</v>
      </c>
      <c r="B352" s="338" t="s">
        <v>134</v>
      </c>
      <c r="C352" s="546"/>
      <c r="D352" s="462">
        <f>'6C'!G115</f>
        <v>0</v>
      </c>
      <c r="E352" s="456">
        <f>$D352*'7'!D328</f>
        <v>0</v>
      </c>
      <c r="F352" s="456">
        <f>$D352*'7'!E328</f>
        <v>0</v>
      </c>
      <c r="G352" s="456">
        <f>$D352*'7'!F328</f>
        <v>0</v>
      </c>
      <c r="H352" s="456">
        <f>$D352*'7'!G328</f>
        <v>0</v>
      </c>
      <c r="I352" s="456">
        <f>$D352*'7'!H328</f>
        <v>0</v>
      </c>
      <c r="J352" s="456">
        <f>$D352*'7'!I328</f>
        <v>0</v>
      </c>
      <c r="K352" s="456">
        <f>$D352*'7'!J328</f>
        <v>0</v>
      </c>
      <c r="L352" s="897">
        <f t="shared" si="19"/>
        <v>0</v>
      </c>
      <c r="M352" s="402"/>
      <c r="O352" s="187"/>
      <c r="P352" s="187"/>
      <c r="AD352" s="187"/>
    </row>
    <row r="353" spans="1:30" x14ac:dyDescent="0.25">
      <c r="A353" s="87">
        <v>193</v>
      </c>
      <c r="B353" s="338" t="s">
        <v>135</v>
      </c>
      <c r="C353" s="546"/>
      <c r="D353" s="462">
        <f>'6C'!G116</f>
        <v>0</v>
      </c>
      <c r="E353" s="456">
        <f>$D353*'7'!D329</f>
        <v>0</v>
      </c>
      <c r="F353" s="456">
        <f>$D353*'7'!E329</f>
        <v>0</v>
      </c>
      <c r="G353" s="456">
        <f>$D353*'7'!F329</f>
        <v>0</v>
      </c>
      <c r="H353" s="456">
        <f>$D353*'7'!G329</f>
        <v>0</v>
      </c>
      <c r="I353" s="456">
        <f>$D353*'7'!H329</f>
        <v>0</v>
      </c>
      <c r="J353" s="456">
        <f>$D353*'7'!I329</f>
        <v>0</v>
      </c>
      <c r="K353" s="456">
        <f>$D353*'7'!J329</f>
        <v>0</v>
      </c>
      <c r="L353" s="897">
        <f t="shared" si="19"/>
        <v>0</v>
      </c>
      <c r="M353" s="402"/>
      <c r="O353" s="187"/>
      <c r="P353" s="187"/>
      <c r="AD353" s="187"/>
    </row>
    <row r="354" spans="1:30" x14ac:dyDescent="0.25">
      <c r="A354" s="87">
        <v>194</v>
      </c>
      <c r="B354" s="87" t="s">
        <v>820</v>
      </c>
      <c r="C354" s="546"/>
      <c r="D354" s="462">
        <f>'6C'!G117</f>
        <v>0</v>
      </c>
      <c r="E354" s="456">
        <f>$D354*'7'!D330</f>
        <v>0</v>
      </c>
      <c r="F354" s="456">
        <f>$D354*'7'!E330</f>
        <v>0</v>
      </c>
      <c r="G354" s="456">
        <f>$D354*'7'!F330</f>
        <v>0</v>
      </c>
      <c r="H354" s="456">
        <f>$D354*'7'!G330</f>
        <v>0</v>
      </c>
      <c r="I354" s="456">
        <f>$D354*'7'!H330</f>
        <v>0</v>
      </c>
      <c r="J354" s="456">
        <f>$D354*'7'!I330</f>
        <v>0</v>
      </c>
      <c r="K354" s="456">
        <f>$D354*'7'!J330</f>
        <v>0</v>
      </c>
      <c r="L354" s="897">
        <f t="shared" si="19"/>
        <v>0</v>
      </c>
      <c r="M354" s="402"/>
      <c r="O354" s="187"/>
      <c r="P354" s="187"/>
      <c r="AD354" s="187"/>
    </row>
    <row r="355" spans="1:30" x14ac:dyDescent="0.25">
      <c r="A355" s="87"/>
      <c r="B355" s="339" t="s">
        <v>772</v>
      </c>
      <c r="C355" s="551" t="str">
        <f>'5'!C$199</f>
        <v>(Specify here)</v>
      </c>
      <c r="D355" s="462">
        <f>'6C'!G118</f>
        <v>0</v>
      </c>
      <c r="E355" s="456">
        <f>$D355*'7'!D331</f>
        <v>0</v>
      </c>
      <c r="F355" s="456">
        <f>$D355*'7'!E331</f>
        <v>0</v>
      </c>
      <c r="G355" s="456">
        <f>$D355*'7'!F331</f>
        <v>0</v>
      </c>
      <c r="H355" s="456">
        <f>$D355*'7'!G331</f>
        <v>0</v>
      </c>
      <c r="I355" s="456">
        <f>$D355*'7'!H331</f>
        <v>0</v>
      </c>
      <c r="J355" s="456">
        <f>$D355*'7'!I331</f>
        <v>0</v>
      </c>
      <c r="K355" s="456">
        <f>$D355*'7'!J331</f>
        <v>0</v>
      </c>
      <c r="L355" s="897">
        <f t="shared" si="19"/>
        <v>0</v>
      </c>
      <c r="M355" s="402"/>
      <c r="O355" s="187"/>
      <c r="P355" s="187"/>
      <c r="AD355" s="187"/>
    </row>
    <row r="356" spans="1:30" x14ac:dyDescent="0.25">
      <c r="A356" s="78"/>
      <c r="B356" s="339" t="s">
        <v>773</v>
      </c>
      <c r="C356" s="551" t="str">
        <f>'5'!C$200</f>
        <v>(Specify here)</v>
      </c>
      <c r="D356" s="462">
        <f>'6C'!G119</f>
        <v>0</v>
      </c>
      <c r="E356" s="456">
        <f>$D356*'7'!D332</f>
        <v>0</v>
      </c>
      <c r="F356" s="456">
        <f>$D356*'7'!E332</f>
        <v>0</v>
      </c>
      <c r="G356" s="456">
        <f>$D356*'7'!F332</f>
        <v>0</v>
      </c>
      <c r="H356" s="456">
        <f>$D356*'7'!G332</f>
        <v>0</v>
      </c>
      <c r="I356" s="456">
        <f>$D356*'7'!H332</f>
        <v>0</v>
      </c>
      <c r="J356" s="456">
        <f>$D356*'7'!I332</f>
        <v>0</v>
      </c>
      <c r="K356" s="456">
        <f>$D356*'7'!J332</f>
        <v>0</v>
      </c>
      <c r="L356" s="897">
        <f t="shared" si="19"/>
        <v>0</v>
      </c>
      <c r="M356" s="402"/>
      <c r="P356" s="187"/>
      <c r="AD356" s="187"/>
    </row>
    <row r="357" spans="1:30" x14ac:dyDescent="0.25">
      <c r="A357" s="78"/>
      <c r="B357" s="339" t="s">
        <v>774</v>
      </c>
      <c r="C357" s="551" t="str">
        <f>'5'!C$201</f>
        <v>(Specify here)</v>
      </c>
      <c r="D357" s="462">
        <f>'6C'!G120</f>
        <v>0</v>
      </c>
      <c r="E357" s="456">
        <f>$D357*'7'!D333</f>
        <v>0</v>
      </c>
      <c r="F357" s="456">
        <f>$D357*'7'!E333</f>
        <v>0</v>
      </c>
      <c r="G357" s="456">
        <f>$D357*'7'!F333</f>
        <v>0</v>
      </c>
      <c r="H357" s="456">
        <f>$D357*'7'!G333</f>
        <v>0</v>
      </c>
      <c r="I357" s="456">
        <f>$D357*'7'!H333</f>
        <v>0</v>
      </c>
      <c r="J357" s="456">
        <f>$D357*'7'!I333</f>
        <v>0</v>
      </c>
      <c r="K357" s="456">
        <f>$D357*'7'!J333</f>
        <v>0</v>
      </c>
      <c r="L357" s="897">
        <f t="shared" si="19"/>
        <v>0</v>
      </c>
      <c r="M357" s="402"/>
      <c r="P357" s="187"/>
      <c r="AD357" s="187"/>
    </row>
    <row r="358" spans="1:30" x14ac:dyDescent="0.25">
      <c r="A358" s="78"/>
      <c r="B358" s="339" t="s">
        <v>775</v>
      </c>
      <c r="C358" s="551" t="str">
        <f>'5'!C$202</f>
        <v>(Specify here)</v>
      </c>
      <c r="D358" s="462">
        <f>'6C'!G121</f>
        <v>0</v>
      </c>
      <c r="E358" s="456">
        <f>$D358*'7'!D334</f>
        <v>0</v>
      </c>
      <c r="F358" s="456">
        <f>$D358*'7'!E334</f>
        <v>0</v>
      </c>
      <c r="G358" s="456">
        <f>$D358*'7'!F334</f>
        <v>0</v>
      </c>
      <c r="H358" s="456">
        <f>$D358*'7'!G334</f>
        <v>0</v>
      </c>
      <c r="I358" s="456">
        <f>$D358*'7'!H334</f>
        <v>0</v>
      </c>
      <c r="J358" s="456">
        <f>$D358*'7'!I334</f>
        <v>0</v>
      </c>
      <c r="K358" s="456">
        <f>$D358*'7'!J334</f>
        <v>0</v>
      </c>
      <c r="L358" s="897">
        <f t="shared" si="19"/>
        <v>0</v>
      </c>
      <c r="M358" s="402"/>
      <c r="P358" s="187"/>
      <c r="AD358" s="187"/>
    </row>
    <row r="359" spans="1:30" x14ac:dyDescent="0.25">
      <c r="A359" s="78"/>
      <c r="B359" s="339" t="s">
        <v>776</v>
      </c>
      <c r="C359" s="551" t="str">
        <f>'5'!C$203</f>
        <v>(Specify here)</v>
      </c>
      <c r="D359" s="462">
        <f>'6C'!G122</f>
        <v>0</v>
      </c>
      <c r="E359" s="456">
        <f>$D359*'7'!D335</f>
        <v>0</v>
      </c>
      <c r="F359" s="456">
        <f>$D359*'7'!E335</f>
        <v>0</v>
      </c>
      <c r="G359" s="456">
        <f>$D359*'7'!F335</f>
        <v>0</v>
      </c>
      <c r="H359" s="456">
        <f>$D359*'7'!G335</f>
        <v>0</v>
      </c>
      <c r="I359" s="456">
        <f>$D359*'7'!H335</f>
        <v>0</v>
      </c>
      <c r="J359" s="456">
        <f>$D359*'7'!I335</f>
        <v>0</v>
      </c>
      <c r="K359" s="456">
        <f>$D359*'7'!J335</f>
        <v>0</v>
      </c>
      <c r="L359" s="897">
        <f t="shared" si="19"/>
        <v>0</v>
      </c>
      <c r="M359" s="402"/>
      <c r="P359" s="187"/>
      <c r="AD359" s="187"/>
    </row>
    <row r="360" spans="1:30" x14ac:dyDescent="0.25">
      <c r="A360" s="586">
        <v>200</v>
      </c>
      <c r="B360" s="586" t="s">
        <v>806</v>
      </c>
      <c r="C360" s="587"/>
      <c r="D360" s="664">
        <f>'6C'!G123</f>
        <v>0</v>
      </c>
      <c r="E360" s="661">
        <f t="shared" ref="E360:L360" si="20">SUM(E348:E359)</f>
        <v>0</v>
      </c>
      <c r="F360" s="661">
        <f t="shared" si="20"/>
        <v>0</v>
      </c>
      <c r="G360" s="661">
        <f t="shared" si="20"/>
        <v>0</v>
      </c>
      <c r="H360" s="661">
        <f t="shared" si="20"/>
        <v>0</v>
      </c>
      <c r="I360" s="661">
        <f t="shared" si="20"/>
        <v>0</v>
      </c>
      <c r="J360" s="661">
        <f t="shared" si="20"/>
        <v>0</v>
      </c>
      <c r="K360" s="661">
        <f t="shared" si="20"/>
        <v>0</v>
      </c>
      <c r="L360" s="896" t="e">
        <f t="shared" si="20"/>
        <v>#DIV/0!</v>
      </c>
      <c r="M360" s="402"/>
      <c r="O360" s="187"/>
      <c r="P360" s="187"/>
      <c r="AD360" s="187"/>
    </row>
    <row r="361" spans="1:30" x14ac:dyDescent="0.25">
      <c r="A361" s="437"/>
      <c r="B361" s="437"/>
      <c r="C361" s="454"/>
      <c r="D361" s="437"/>
      <c r="E361" s="437"/>
      <c r="F361" s="437"/>
      <c r="G361" s="437"/>
      <c r="H361" s="437"/>
      <c r="I361" s="437"/>
      <c r="J361" s="437"/>
      <c r="K361" s="437"/>
      <c r="L361" s="900"/>
      <c r="M361" s="402"/>
      <c r="AD361" s="187"/>
    </row>
    <row r="362" spans="1:30" x14ac:dyDescent="0.25">
      <c r="A362" s="454" t="s">
        <v>419</v>
      </c>
      <c r="B362" s="454"/>
      <c r="C362" s="454"/>
      <c r="D362" s="454"/>
      <c r="E362" s="454"/>
      <c r="F362" s="454"/>
      <c r="G362" s="454"/>
      <c r="H362" s="454"/>
      <c r="I362" s="454"/>
      <c r="J362" s="454"/>
      <c r="K362" s="454"/>
      <c r="L362" s="454"/>
      <c r="AD362" s="187"/>
    </row>
    <row r="363" spans="1:30" x14ac:dyDescent="0.25">
      <c r="A363" s="433" t="s">
        <v>900</v>
      </c>
      <c r="B363" s="432"/>
      <c r="C363" s="432"/>
      <c r="D363" s="432"/>
      <c r="E363" s="432"/>
      <c r="F363" s="432"/>
      <c r="G363" s="432"/>
      <c r="H363" s="432"/>
      <c r="I363" s="432"/>
      <c r="J363" s="432"/>
      <c r="K363" s="432"/>
      <c r="L363" s="432"/>
      <c r="AD363" s="187"/>
    </row>
    <row r="364" spans="1:30" x14ac:dyDescent="0.25">
      <c r="A364" s="433" t="s">
        <v>907</v>
      </c>
      <c r="B364" s="432"/>
      <c r="C364" s="432"/>
      <c r="D364" s="432"/>
      <c r="E364" s="432"/>
      <c r="F364" s="432"/>
      <c r="G364" s="432"/>
      <c r="H364" s="432"/>
      <c r="I364" s="432"/>
      <c r="J364" s="432"/>
      <c r="K364" s="432"/>
      <c r="L364" s="432"/>
      <c r="AD364" s="187"/>
    </row>
    <row r="365" spans="1:30" x14ac:dyDescent="0.25">
      <c r="A365" s="433" t="s">
        <v>910</v>
      </c>
      <c r="B365" s="432"/>
      <c r="C365" s="432"/>
      <c r="D365" s="432"/>
      <c r="E365" s="432"/>
      <c r="F365" s="432"/>
      <c r="G365" s="432"/>
      <c r="H365" s="432"/>
      <c r="I365" s="432"/>
      <c r="J365" s="432"/>
      <c r="K365" s="432"/>
      <c r="L365" s="432"/>
      <c r="AD365" s="187"/>
    </row>
    <row r="366" spans="1:30" x14ac:dyDescent="0.25">
      <c r="A366" s="433" t="s">
        <v>909</v>
      </c>
      <c r="B366" s="432"/>
      <c r="C366" s="432"/>
      <c r="D366" s="432"/>
      <c r="E366" s="432"/>
      <c r="F366" s="432"/>
      <c r="G366" s="432"/>
      <c r="H366" s="432"/>
      <c r="I366" s="432"/>
      <c r="J366" s="432"/>
      <c r="K366" s="432"/>
      <c r="L366" s="432"/>
      <c r="AD366" s="187"/>
    </row>
    <row r="367" spans="1:30" x14ac:dyDescent="0.25">
      <c r="A367" s="433"/>
      <c r="B367" s="432"/>
      <c r="C367" s="432"/>
      <c r="D367" s="432"/>
      <c r="E367" s="432"/>
      <c r="F367" s="432"/>
      <c r="G367" s="432"/>
      <c r="H367" s="432"/>
      <c r="I367" s="432"/>
      <c r="J367" s="432"/>
      <c r="K367" s="432"/>
      <c r="L367" s="432"/>
      <c r="AD367" s="187"/>
    </row>
    <row r="368" spans="1:30" x14ac:dyDescent="0.25">
      <c r="A368" s="433"/>
      <c r="B368" s="432"/>
      <c r="C368" s="432"/>
      <c r="D368" s="432"/>
      <c r="E368" s="432"/>
      <c r="F368" s="432"/>
      <c r="G368" s="432"/>
      <c r="H368" s="432"/>
      <c r="I368" s="432"/>
      <c r="J368" s="432"/>
      <c r="K368" s="432"/>
      <c r="L368" s="432"/>
      <c r="AD368" s="187"/>
    </row>
  </sheetData>
  <sheetProtection selectLockedCells="1"/>
  <mergeCells count="16">
    <mergeCell ref="F6:G6"/>
    <mergeCell ref="K6:L6"/>
    <mergeCell ref="F46:G46"/>
    <mergeCell ref="K46:L46"/>
    <mergeCell ref="F100:G100"/>
    <mergeCell ref="K100:L100"/>
    <mergeCell ref="F284:G284"/>
    <mergeCell ref="K284:L284"/>
    <mergeCell ref="F326:G326"/>
    <mergeCell ref="K326:L326"/>
    <mergeCell ref="F142:G142"/>
    <mergeCell ref="K142:L142"/>
    <mergeCell ref="F190:G190"/>
    <mergeCell ref="K190:L190"/>
    <mergeCell ref="F230:G230"/>
    <mergeCell ref="K230:L230"/>
  </mergeCells>
  <phoneticPr fontId="0" type="noConversion"/>
  <printOptions horizontalCentered="1"/>
  <pageMargins left="0.31" right="0.36" top="0.53" bottom="0.66" header="0.35" footer="0.43"/>
  <pageSetup scale="65" orientation="landscape" horizontalDpi="300" verticalDpi="300" r:id="rId1"/>
  <headerFooter alignWithMargins="0">
    <oddFooter>&amp;C&amp;9Rev. 12/01/11</oddFooter>
  </headerFooter>
  <rowBreaks count="7" manualBreakCount="7">
    <brk id="39" max="12" man="1"/>
    <brk id="93" max="12" man="1"/>
    <brk id="135" max="12" man="1"/>
    <brk id="183" max="12" man="1"/>
    <brk id="223" max="12" man="1"/>
    <brk id="277" max="12" man="1"/>
    <brk id="31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806"/>
  <sheetViews>
    <sheetView showOutlineSymbols="0" zoomScale="80" zoomScaleNormal="80" workbookViewId="0">
      <selection activeCell="K515" sqref="K515"/>
    </sheetView>
  </sheetViews>
  <sheetFormatPr defaultColWidth="9.6328125" defaultRowHeight="15" x14ac:dyDescent="0.25"/>
  <cols>
    <col min="1" max="1" width="4.6328125" style="196" customWidth="1"/>
    <col min="2" max="2" width="26.81640625" style="196" customWidth="1"/>
    <col min="3" max="3" width="13.08984375" style="196" customWidth="1"/>
    <col min="4" max="7" width="14.1796875" style="196" customWidth="1"/>
    <col min="8" max="8" width="14.1796875" style="779" customWidth="1"/>
    <col min="9" max="9" width="14.1796875" style="196" customWidth="1"/>
    <col min="10" max="10" width="13.54296875" style="196" customWidth="1"/>
    <col min="11" max="11" width="14.54296875" style="196" customWidth="1"/>
    <col min="12" max="13" width="9.6328125" style="196" customWidth="1"/>
    <col min="14" max="16384" width="9.6328125" style="196"/>
  </cols>
  <sheetData>
    <row r="1" spans="1:13" ht="15.6" x14ac:dyDescent="0.3">
      <c r="A1" s="197" t="s">
        <v>144</v>
      </c>
      <c r="B1" s="709"/>
      <c r="C1" s="709"/>
      <c r="D1" s="709"/>
      <c r="E1" s="709"/>
      <c r="F1" s="709"/>
      <c r="G1" s="709"/>
      <c r="H1" s="778"/>
      <c r="I1" s="197" t="s">
        <v>143</v>
      </c>
      <c r="J1" s="195"/>
      <c r="K1" s="195"/>
      <c r="L1" s="195"/>
      <c r="M1" s="195"/>
    </row>
    <row r="2" spans="1:13" ht="15.6" x14ac:dyDescent="0.3">
      <c r="A2" s="197" t="s">
        <v>565</v>
      </c>
      <c r="B2" s="709"/>
      <c r="C2" s="709"/>
      <c r="D2" s="709"/>
      <c r="E2" s="709"/>
      <c r="F2" s="709"/>
      <c r="G2" s="709"/>
      <c r="H2" s="778"/>
      <c r="I2" s="708" t="s">
        <v>425</v>
      </c>
      <c r="J2" s="195"/>
      <c r="K2" s="195"/>
      <c r="L2" s="195"/>
      <c r="M2" s="195"/>
    </row>
    <row r="3" spans="1:13" ht="15.6" x14ac:dyDescent="0.3">
      <c r="A3" s="197"/>
      <c r="B3" s="198"/>
      <c r="C3" s="198"/>
      <c r="D3" s="198"/>
      <c r="E3" s="198"/>
      <c r="F3" s="198"/>
      <c r="G3" s="198"/>
      <c r="H3" s="690"/>
      <c r="I3" s="708" t="s">
        <v>145</v>
      </c>
      <c r="J3" s="195"/>
      <c r="K3" s="195"/>
      <c r="L3" s="195"/>
      <c r="M3" s="195"/>
    </row>
    <row r="4" spans="1:13" ht="15.6" x14ac:dyDescent="0.3">
      <c r="A4" s="197"/>
      <c r="B4" s="198"/>
      <c r="C4" s="198"/>
      <c r="D4" s="198"/>
      <c r="E4" s="198"/>
      <c r="F4" s="198"/>
      <c r="G4" s="198"/>
      <c r="H4" s="690"/>
      <c r="I4" s="195"/>
      <c r="J4" s="195"/>
      <c r="K4" s="195"/>
      <c r="L4" s="195"/>
      <c r="M4" s="195"/>
    </row>
    <row r="5" spans="1:13" x14ac:dyDescent="0.25">
      <c r="A5" s="196" t="s">
        <v>363</v>
      </c>
      <c r="B5" s="195"/>
      <c r="C5" s="195"/>
      <c r="D5" s="196" t="s">
        <v>451</v>
      </c>
      <c r="E5" s="195"/>
      <c r="F5" s="195"/>
      <c r="G5" s="195"/>
      <c r="H5" s="779" t="s">
        <v>365</v>
      </c>
      <c r="I5" s="195"/>
      <c r="J5" s="195"/>
      <c r="K5" s="195"/>
      <c r="L5" s="195"/>
      <c r="M5" s="195"/>
    </row>
    <row r="6" spans="1:13" x14ac:dyDescent="0.25">
      <c r="B6" s="195" t="str">
        <f>'1_1A'!$B$7</f>
        <v>Enter Hospital Name Here</v>
      </c>
      <c r="D6" s="195"/>
      <c r="E6" s="1476" t="str">
        <f>'1_1A'!$H$7</f>
        <v>Enter Provider Number Here</v>
      </c>
      <c r="F6" s="1476"/>
      <c r="H6" s="688"/>
      <c r="I6" s="710" t="str">
        <f>'1_1A'!$P$7</f>
        <v>Enter FYE Here</v>
      </c>
      <c r="K6" s="195"/>
      <c r="L6" s="195"/>
      <c r="M6" s="195"/>
    </row>
    <row r="7" spans="1:13" x14ac:dyDescent="0.25">
      <c r="A7" s="195"/>
      <c r="B7" s="195"/>
      <c r="C7" s="195"/>
      <c r="D7" s="195"/>
      <c r="E7" s="195"/>
      <c r="F7" s="195"/>
      <c r="G7" s="195"/>
      <c r="H7" s="688"/>
      <c r="I7" s="195"/>
      <c r="J7" s="195"/>
      <c r="K7" s="195"/>
      <c r="L7" s="195"/>
      <c r="M7" s="195"/>
    </row>
    <row r="8" spans="1:13" x14ac:dyDescent="0.25">
      <c r="A8" s="199"/>
      <c r="B8" s="199"/>
      <c r="C8" s="200"/>
      <c r="D8" s="199"/>
      <c r="E8" s="200"/>
      <c r="F8" s="200"/>
      <c r="G8" s="200"/>
      <c r="H8" s="693"/>
      <c r="I8" s="200"/>
      <c r="J8" s="202"/>
      <c r="K8" s="195"/>
      <c r="L8" s="195"/>
    </row>
    <row r="9" spans="1:13" ht="15.6" x14ac:dyDescent="0.3">
      <c r="A9" s="202"/>
      <c r="B9" s="203" t="s">
        <v>95</v>
      </c>
      <c r="C9" s="198"/>
      <c r="D9" s="203" t="s">
        <v>146</v>
      </c>
      <c r="E9" s="198"/>
      <c r="F9" s="198"/>
      <c r="G9" s="198"/>
      <c r="H9" s="690"/>
      <c r="I9" s="198"/>
      <c r="J9" s="202"/>
      <c r="K9" s="195"/>
      <c r="L9" s="195"/>
    </row>
    <row r="10" spans="1:13" x14ac:dyDescent="0.25">
      <c r="A10" s="202"/>
      <c r="B10" s="202"/>
      <c r="C10" s="195"/>
      <c r="D10" s="201" t="s">
        <v>374</v>
      </c>
      <c r="E10" s="201" t="s">
        <v>375</v>
      </c>
      <c r="F10" s="201" t="s">
        <v>376</v>
      </c>
      <c r="G10" s="201" t="s">
        <v>147</v>
      </c>
      <c r="H10" s="696" t="s">
        <v>148</v>
      </c>
      <c r="I10" s="201" t="s">
        <v>418</v>
      </c>
      <c r="J10" s="202"/>
      <c r="K10" s="195"/>
      <c r="L10" s="195"/>
    </row>
    <row r="11" spans="1:13" x14ac:dyDescent="0.25">
      <c r="A11" s="202"/>
      <c r="B11" s="202"/>
      <c r="C11" s="195"/>
      <c r="D11" s="204" t="s">
        <v>97</v>
      </c>
      <c r="E11" s="204" t="s">
        <v>97</v>
      </c>
      <c r="F11" s="204" t="s">
        <v>97</v>
      </c>
      <c r="G11" s="204" t="s">
        <v>97</v>
      </c>
      <c r="H11" s="697" t="s">
        <v>97</v>
      </c>
      <c r="I11" s="204" t="s">
        <v>97</v>
      </c>
      <c r="J11" s="202"/>
      <c r="K11" s="195"/>
      <c r="L11" s="195"/>
    </row>
    <row r="12" spans="1:13" x14ac:dyDescent="0.25">
      <c r="A12" s="202"/>
      <c r="B12" s="202"/>
      <c r="C12" s="195"/>
      <c r="D12" s="204" t="s">
        <v>384</v>
      </c>
      <c r="E12" s="204" t="s">
        <v>385</v>
      </c>
      <c r="F12" s="204" t="s">
        <v>386</v>
      </c>
      <c r="G12" s="204" t="s">
        <v>387</v>
      </c>
      <c r="H12" s="697" t="s">
        <v>388</v>
      </c>
      <c r="I12" s="204" t="s">
        <v>389</v>
      </c>
      <c r="J12" s="202"/>
      <c r="K12" s="195"/>
      <c r="L12" s="195"/>
    </row>
    <row r="13" spans="1:13" x14ac:dyDescent="0.25">
      <c r="A13" s="589"/>
      <c r="B13" s="589" t="s">
        <v>508</v>
      </c>
      <c r="C13" s="593"/>
      <c r="D13" s="682" t="s">
        <v>367</v>
      </c>
      <c r="E13" s="683"/>
      <c r="F13" s="683"/>
      <c r="G13" s="676"/>
      <c r="H13" s="675" t="s">
        <v>367</v>
      </c>
      <c r="I13" s="676"/>
      <c r="J13" s="202"/>
      <c r="K13" s="195"/>
      <c r="L13" s="195"/>
    </row>
    <row r="14" spans="1:13" x14ac:dyDescent="0.25">
      <c r="A14" s="45">
        <v>30</v>
      </c>
      <c r="B14" s="392" t="s">
        <v>744</v>
      </c>
      <c r="C14" s="558"/>
      <c r="D14" s="207"/>
      <c r="E14" s="207"/>
      <c r="F14" s="207"/>
      <c r="G14" s="478">
        <f>'8A_8C'!$L15</f>
        <v>0</v>
      </c>
      <c r="H14" s="480"/>
      <c r="I14" s="206">
        <f t="shared" ref="I14:I31" si="0">SUM(D14:H14)</f>
        <v>0</v>
      </c>
      <c r="J14" s="202"/>
      <c r="K14" s="195"/>
      <c r="L14" s="195"/>
    </row>
    <row r="15" spans="1:13" x14ac:dyDescent="0.25">
      <c r="A15" s="45">
        <v>31</v>
      </c>
      <c r="B15" s="45" t="s">
        <v>405</v>
      </c>
      <c r="C15" s="553"/>
      <c r="D15" s="207"/>
      <c r="E15" s="207"/>
      <c r="F15" s="207"/>
      <c r="G15" s="478">
        <f>'8A_8C'!$L16</f>
        <v>0</v>
      </c>
      <c r="H15" s="480"/>
      <c r="I15" s="206">
        <f t="shared" si="0"/>
        <v>0</v>
      </c>
      <c r="J15" s="202"/>
      <c r="K15" s="195"/>
      <c r="L15" s="195"/>
    </row>
    <row r="16" spans="1:13" x14ac:dyDescent="0.25">
      <c r="A16" s="45"/>
      <c r="B16" s="45" t="s">
        <v>406</v>
      </c>
      <c r="C16" s="553"/>
      <c r="D16" s="207"/>
      <c r="E16" s="207"/>
      <c r="F16" s="207"/>
      <c r="G16" s="478">
        <f>'8A_8C'!$L17</f>
        <v>0</v>
      </c>
      <c r="H16" s="480"/>
      <c r="I16" s="206">
        <f t="shared" si="0"/>
        <v>0</v>
      </c>
      <c r="J16" s="202"/>
      <c r="K16" s="195"/>
      <c r="L16" s="195"/>
    </row>
    <row r="17" spans="1:12" x14ac:dyDescent="0.25">
      <c r="A17" s="45"/>
      <c r="B17" s="45" t="s">
        <v>407</v>
      </c>
      <c r="C17" s="553"/>
      <c r="D17" s="207"/>
      <c r="E17" s="207"/>
      <c r="F17" s="207"/>
      <c r="G17" s="478">
        <f>'8A_8C'!$L18</f>
        <v>0</v>
      </c>
      <c r="H17" s="480"/>
      <c r="I17" s="206">
        <f t="shared" si="0"/>
        <v>0</v>
      </c>
      <c r="J17" s="202"/>
      <c r="K17" s="195"/>
      <c r="L17" s="195"/>
    </row>
    <row r="18" spans="1:12" x14ac:dyDescent="0.25">
      <c r="A18" s="45">
        <v>32</v>
      </c>
      <c r="B18" s="45" t="s">
        <v>408</v>
      </c>
      <c r="C18" s="553"/>
      <c r="D18" s="207"/>
      <c r="E18" s="207"/>
      <c r="F18" s="207"/>
      <c r="G18" s="478">
        <f>'8A_8C'!$L19</f>
        <v>0</v>
      </c>
      <c r="H18" s="480"/>
      <c r="I18" s="206">
        <f t="shared" si="0"/>
        <v>0</v>
      </c>
      <c r="J18" s="202"/>
      <c r="K18" s="195"/>
      <c r="L18" s="195"/>
    </row>
    <row r="19" spans="1:12" x14ac:dyDescent="0.25">
      <c r="A19" s="45">
        <v>33</v>
      </c>
      <c r="B19" s="45" t="s">
        <v>409</v>
      </c>
      <c r="C19" s="553"/>
      <c r="D19" s="207"/>
      <c r="E19" s="207"/>
      <c r="F19" s="207"/>
      <c r="G19" s="478">
        <f>'8A_8C'!$L20</f>
        <v>0</v>
      </c>
      <c r="H19" s="480"/>
      <c r="I19" s="206">
        <f t="shared" si="0"/>
        <v>0</v>
      </c>
      <c r="J19" s="202"/>
      <c r="K19" s="195"/>
      <c r="L19" s="195"/>
    </row>
    <row r="20" spans="1:12" x14ac:dyDescent="0.25">
      <c r="A20" s="45">
        <v>34</v>
      </c>
      <c r="B20" s="45" t="s">
        <v>410</v>
      </c>
      <c r="C20" s="553"/>
      <c r="D20" s="207"/>
      <c r="E20" s="207"/>
      <c r="F20" s="207"/>
      <c r="G20" s="478">
        <f>'8A_8C'!$L21</f>
        <v>0</v>
      </c>
      <c r="H20" s="480"/>
      <c r="I20" s="206">
        <f t="shared" si="0"/>
        <v>0</v>
      </c>
      <c r="J20" s="202"/>
      <c r="K20" s="195"/>
      <c r="L20" s="195"/>
    </row>
    <row r="21" spans="1:12" x14ac:dyDescent="0.25">
      <c r="A21" s="45">
        <v>35</v>
      </c>
      <c r="B21" s="557" t="s">
        <v>822</v>
      </c>
      <c r="C21" s="705" t="str">
        <f>'5'!C$61</f>
        <v>(Specify here)</v>
      </c>
      <c r="D21" s="207"/>
      <c r="E21" s="207"/>
      <c r="F21" s="207"/>
      <c r="G21" s="478">
        <f>'8A_8C'!$L22</f>
        <v>0</v>
      </c>
      <c r="H21" s="480"/>
      <c r="I21" s="206">
        <f t="shared" si="0"/>
        <v>0</v>
      </c>
      <c r="J21" s="202"/>
      <c r="K21" s="195"/>
      <c r="L21" s="195"/>
    </row>
    <row r="22" spans="1:12" x14ac:dyDescent="0.25">
      <c r="A22" s="592"/>
      <c r="B22" s="589" t="s">
        <v>804</v>
      </c>
      <c r="C22" s="593"/>
      <c r="D22" s="684">
        <f>SUM(D14:D21)</f>
        <v>0</v>
      </c>
      <c r="E22" s="684">
        <f>SUM(E14:E21)</f>
        <v>0</v>
      </c>
      <c r="F22" s="684">
        <f>SUM(F14:F21)</f>
        <v>0</v>
      </c>
      <c r="G22" s="684">
        <f>SUM(G14:G21)</f>
        <v>0</v>
      </c>
      <c r="H22" s="684">
        <f>SUM(H14:H21)</f>
        <v>0</v>
      </c>
      <c r="I22" s="684">
        <f t="shared" si="0"/>
        <v>0</v>
      </c>
      <c r="J22" s="202"/>
      <c r="K22" s="195"/>
      <c r="L22" s="195"/>
    </row>
    <row r="23" spans="1:12" x14ac:dyDescent="0.25">
      <c r="A23" s="594"/>
      <c r="B23" s="595" t="s">
        <v>748</v>
      </c>
      <c r="C23" s="596"/>
      <c r="D23" s="682"/>
      <c r="E23" s="682"/>
      <c r="F23" s="682"/>
      <c r="G23" s="684"/>
      <c r="H23" s="682"/>
      <c r="I23" s="675"/>
      <c r="J23" s="202"/>
      <c r="K23" s="195"/>
      <c r="L23" s="195"/>
    </row>
    <row r="24" spans="1:12" x14ac:dyDescent="0.25">
      <c r="A24" s="78">
        <v>40</v>
      </c>
      <c r="B24" s="338" t="s">
        <v>882</v>
      </c>
      <c r="C24" s="546"/>
      <c r="D24" s="207"/>
      <c r="E24" s="207"/>
      <c r="F24" s="207"/>
      <c r="G24" s="478">
        <f>'8A_8C'!$L25</f>
        <v>0</v>
      </c>
      <c r="H24" s="480"/>
      <c r="I24" s="206">
        <f t="shared" si="0"/>
        <v>0</v>
      </c>
      <c r="J24" s="202"/>
      <c r="K24" s="195"/>
      <c r="L24" s="195"/>
    </row>
    <row r="25" spans="1:12" x14ac:dyDescent="0.25">
      <c r="A25" s="78">
        <v>41</v>
      </c>
      <c r="B25" s="338" t="s">
        <v>883</v>
      </c>
      <c r="C25" s="546"/>
      <c r="D25" s="207"/>
      <c r="E25" s="207"/>
      <c r="F25" s="207"/>
      <c r="G25" s="478">
        <f>'8A_8C'!$L26</f>
        <v>0</v>
      </c>
      <c r="H25" s="480"/>
      <c r="I25" s="206">
        <f t="shared" si="0"/>
        <v>0</v>
      </c>
      <c r="J25" s="202"/>
      <c r="K25" s="195"/>
      <c r="L25" s="195"/>
    </row>
    <row r="26" spans="1:12" x14ac:dyDescent="0.25">
      <c r="A26" s="87">
        <v>42</v>
      </c>
      <c r="B26" s="457" t="s">
        <v>884</v>
      </c>
      <c r="C26" s="705" t="str">
        <f>'5'!C$66</f>
        <v>(Specify here)</v>
      </c>
      <c r="D26" s="207"/>
      <c r="E26" s="207"/>
      <c r="F26" s="207"/>
      <c r="G26" s="478">
        <f>'8A_8C'!$L27</f>
        <v>0</v>
      </c>
      <c r="H26" s="480"/>
      <c r="I26" s="206">
        <f t="shared" si="0"/>
        <v>0</v>
      </c>
      <c r="J26" s="202"/>
      <c r="K26" s="195"/>
      <c r="L26" s="195"/>
    </row>
    <row r="27" spans="1:12" x14ac:dyDescent="0.25">
      <c r="A27" s="78">
        <v>43</v>
      </c>
      <c r="B27" s="338" t="s">
        <v>416</v>
      </c>
      <c r="C27" s="550"/>
      <c r="D27" s="207"/>
      <c r="E27" s="207"/>
      <c r="F27" s="207"/>
      <c r="G27" s="478">
        <f>'8A_8C'!$L28</f>
        <v>0</v>
      </c>
      <c r="H27" s="480"/>
      <c r="I27" s="206">
        <f t="shared" si="0"/>
        <v>0</v>
      </c>
      <c r="J27" s="202"/>
      <c r="K27" s="195"/>
      <c r="L27" s="195"/>
    </row>
    <row r="28" spans="1:12" x14ac:dyDescent="0.25">
      <c r="A28" s="87">
        <v>44</v>
      </c>
      <c r="B28" s="238" t="s">
        <v>885</v>
      </c>
      <c r="C28" s="545"/>
      <c r="D28" s="207"/>
      <c r="E28" s="207"/>
      <c r="F28" s="207"/>
      <c r="G28" s="478">
        <f>'8A_8C'!$L29</f>
        <v>0</v>
      </c>
      <c r="H28" s="480"/>
      <c r="I28" s="206">
        <f t="shared" si="0"/>
        <v>0</v>
      </c>
      <c r="J28" s="202"/>
      <c r="K28" s="195"/>
      <c r="L28" s="195"/>
    </row>
    <row r="29" spans="1:12" x14ac:dyDescent="0.25">
      <c r="A29" s="87"/>
      <c r="B29" s="17" t="s">
        <v>778</v>
      </c>
      <c r="C29" s="545"/>
      <c r="D29" s="207"/>
      <c r="E29" s="207"/>
      <c r="F29" s="207"/>
      <c r="G29" s="478">
        <f>'8A_8C'!$L30</f>
        <v>0</v>
      </c>
      <c r="H29" s="480"/>
      <c r="I29" s="206">
        <f t="shared" si="0"/>
        <v>0</v>
      </c>
      <c r="J29" s="202"/>
      <c r="K29" s="195"/>
      <c r="L29" s="195"/>
    </row>
    <row r="30" spans="1:12" x14ac:dyDescent="0.25">
      <c r="A30" s="78">
        <v>45</v>
      </c>
      <c r="B30" s="87" t="s">
        <v>886</v>
      </c>
      <c r="C30" s="547"/>
      <c r="D30" s="207"/>
      <c r="E30" s="207"/>
      <c r="F30" s="207"/>
      <c r="G30" s="478">
        <f>'8A_8C'!$L31</f>
        <v>0</v>
      </c>
      <c r="H30" s="480"/>
      <c r="I30" s="206">
        <f t="shared" si="0"/>
        <v>0</v>
      </c>
      <c r="J30" s="202"/>
      <c r="K30" s="195"/>
      <c r="L30" s="195"/>
    </row>
    <row r="31" spans="1:12" x14ac:dyDescent="0.25">
      <c r="A31" s="1254">
        <v>46</v>
      </c>
      <c r="B31" s="1191" t="s">
        <v>417</v>
      </c>
      <c r="C31" s="705" t="str">
        <f>'5'!C$71</f>
        <v>(Specify here)</v>
      </c>
      <c r="D31" s="207"/>
      <c r="E31" s="207"/>
      <c r="F31" s="207"/>
      <c r="G31" s="478">
        <f>'8A_8C'!$L32</f>
        <v>0</v>
      </c>
      <c r="H31" s="480"/>
      <c r="I31" s="206">
        <f t="shared" si="0"/>
        <v>0</v>
      </c>
      <c r="J31" s="202"/>
      <c r="K31" s="195"/>
      <c r="L31" s="195"/>
    </row>
    <row r="32" spans="1:12" x14ac:dyDescent="0.25">
      <c r="A32" s="712" t="s">
        <v>419</v>
      </c>
      <c r="B32" s="205"/>
      <c r="C32" s="205"/>
      <c r="D32" s="205"/>
      <c r="E32" s="205"/>
      <c r="F32" s="205"/>
      <c r="G32" s="205"/>
      <c r="H32" s="687"/>
      <c r="I32" s="205"/>
      <c r="J32" s="195"/>
      <c r="K32" s="195"/>
      <c r="L32" s="195"/>
    </row>
    <row r="33" spans="1:12" x14ac:dyDescent="0.25">
      <c r="A33" s="712" t="s">
        <v>889</v>
      </c>
      <c r="B33" s="195"/>
      <c r="C33" s="195"/>
      <c r="D33" s="195"/>
      <c r="E33" s="195"/>
      <c r="F33" s="195"/>
      <c r="G33" s="195"/>
      <c r="H33" s="688"/>
      <c r="I33" s="195"/>
      <c r="J33" s="195"/>
      <c r="K33" s="195"/>
      <c r="L33" s="195"/>
    </row>
    <row r="34" spans="1:12" x14ac:dyDescent="0.25">
      <c r="A34" s="712" t="s">
        <v>927</v>
      </c>
      <c r="B34" s="195"/>
      <c r="C34" s="195"/>
      <c r="D34" s="195"/>
      <c r="E34" s="195"/>
      <c r="F34" s="195"/>
      <c r="G34" s="195"/>
      <c r="H34" s="688"/>
      <c r="I34" s="195"/>
      <c r="J34" s="195"/>
      <c r="K34" s="195"/>
      <c r="L34" s="195"/>
    </row>
    <row r="35" spans="1:12" x14ac:dyDescent="0.25">
      <c r="A35" s="196" t="s">
        <v>422</v>
      </c>
      <c r="B35" s="195"/>
      <c r="C35" s="195"/>
      <c r="D35" s="195"/>
      <c r="E35" s="195"/>
      <c r="F35" s="195"/>
      <c r="G35" s="195"/>
      <c r="H35" s="688"/>
      <c r="I35" s="195"/>
      <c r="J35" s="195"/>
      <c r="K35" s="195"/>
      <c r="L35" s="195"/>
    </row>
    <row r="36" spans="1:12" ht="15.6" x14ac:dyDescent="0.3">
      <c r="A36" s="197" t="s">
        <v>144</v>
      </c>
      <c r="B36" s="709"/>
      <c r="C36" s="709"/>
      <c r="D36" s="709"/>
      <c r="E36" s="709"/>
      <c r="F36" s="709"/>
      <c r="G36" s="709"/>
      <c r="H36" s="778"/>
      <c r="I36" s="197" t="s">
        <v>143</v>
      </c>
      <c r="J36" s="195"/>
      <c r="K36" s="195"/>
      <c r="L36" s="195"/>
    </row>
    <row r="37" spans="1:12" ht="15.6" x14ac:dyDescent="0.3">
      <c r="A37" s="197" t="s">
        <v>565</v>
      </c>
      <c r="B37" s="709"/>
      <c r="C37" s="709"/>
      <c r="D37" s="709"/>
      <c r="E37" s="709"/>
      <c r="F37" s="709"/>
      <c r="G37" s="709"/>
      <c r="H37" s="778"/>
      <c r="I37" s="708" t="s">
        <v>425</v>
      </c>
      <c r="J37" s="195"/>
      <c r="K37" s="195"/>
      <c r="L37" s="195"/>
    </row>
    <row r="38" spans="1:12" ht="15.6" x14ac:dyDescent="0.3">
      <c r="A38" s="197"/>
      <c r="B38" s="198"/>
      <c r="C38" s="198"/>
      <c r="D38" s="198"/>
      <c r="E38" s="198"/>
      <c r="F38" s="198"/>
      <c r="G38" s="198"/>
      <c r="H38" s="690"/>
      <c r="I38" s="708" t="s">
        <v>149</v>
      </c>
      <c r="J38" s="195"/>
      <c r="K38" s="195"/>
      <c r="L38" s="195"/>
    </row>
    <row r="39" spans="1:12" ht="15.6" x14ac:dyDescent="0.3">
      <c r="A39" s="197"/>
      <c r="B39" s="198"/>
      <c r="C39" s="198"/>
      <c r="D39" s="198"/>
      <c r="E39" s="198"/>
      <c r="F39" s="198"/>
      <c r="G39" s="198"/>
      <c r="H39" s="690"/>
      <c r="I39" s="195"/>
      <c r="J39" s="195"/>
      <c r="K39" s="195"/>
      <c r="L39" s="195"/>
    </row>
    <row r="40" spans="1:12" x14ac:dyDescent="0.25">
      <c r="A40" s="196" t="s">
        <v>363</v>
      </c>
      <c r="B40" s="195"/>
      <c r="C40" s="195"/>
      <c r="D40" s="196" t="s">
        <v>451</v>
      </c>
      <c r="E40" s="195"/>
      <c r="F40" s="195"/>
      <c r="G40" s="195"/>
      <c r="H40" s="779" t="s">
        <v>365</v>
      </c>
      <c r="I40" s="195"/>
      <c r="J40" s="195"/>
      <c r="K40" s="195"/>
      <c r="L40" s="195"/>
    </row>
    <row r="41" spans="1:12" x14ac:dyDescent="0.25">
      <c r="B41" s="195" t="str">
        <f>'1_1A'!$B$7</f>
        <v>Enter Hospital Name Here</v>
      </c>
      <c r="D41" s="195"/>
      <c r="E41" s="1476" t="str">
        <f>'1_1A'!$H$7</f>
        <v>Enter Provider Number Here</v>
      </c>
      <c r="F41" s="1476"/>
      <c r="H41" s="688"/>
      <c r="I41" s="710" t="str">
        <f>'1_1A'!$P$7</f>
        <v>Enter FYE Here</v>
      </c>
      <c r="J41" s="195"/>
      <c r="K41" s="195"/>
      <c r="L41" s="195"/>
    </row>
    <row r="42" spans="1:12" x14ac:dyDescent="0.25">
      <c r="A42" s="199"/>
      <c r="B42" s="199"/>
      <c r="C42" s="200"/>
      <c r="D42" s="199"/>
      <c r="E42" s="200"/>
      <c r="F42" s="200"/>
      <c r="G42" s="200"/>
      <c r="H42" s="693"/>
      <c r="I42" s="200"/>
      <c r="J42" s="202"/>
      <c r="K42" s="195"/>
      <c r="L42" s="195"/>
    </row>
    <row r="43" spans="1:12" ht="15.6" x14ac:dyDescent="0.3">
      <c r="A43" s="202"/>
      <c r="B43" s="203" t="s">
        <v>95</v>
      </c>
      <c r="C43" s="198"/>
      <c r="D43" s="203" t="s">
        <v>146</v>
      </c>
      <c r="E43" s="198"/>
      <c r="F43" s="198"/>
      <c r="G43" s="198"/>
      <c r="H43" s="690"/>
      <c r="I43" s="198"/>
      <c r="J43" s="202"/>
      <c r="K43" s="195"/>
      <c r="L43" s="195"/>
    </row>
    <row r="44" spans="1:12" x14ac:dyDescent="0.25">
      <c r="A44" s="202"/>
      <c r="B44" s="202"/>
      <c r="C44" s="195"/>
      <c r="D44" s="201" t="s">
        <v>374</v>
      </c>
      <c r="E44" s="201" t="s">
        <v>375</v>
      </c>
      <c r="F44" s="201" t="s">
        <v>376</v>
      </c>
      <c r="G44" s="201" t="s">
        <v>147</v>
      </c>
      <c r="H44" s="696" t="s">
        <v>148</v>
      </c>
      <c r="I44" s="201" t="s">
        <v>418</v>
      </c>
      <c r="J44" s="202"/>
      <c r="K44" s="195"/>
      <c r="L44" s="195"/>
    </row>
    <row r="45" spans="1:12" x14ac:dyDescent="0.25">
      <c r="A45" s="202"/>
      <c r="B45" s="202"/>
      <c r="C45" s="195"/>
      <c r="D45" s="204" t="s">
        <v>97</v>
      </c>
      <c r="E45" s="204" t="s">
        <v>97</v>
      </c>
      <c r="F45" s="204" t="s">
        <v>97</v>
      </c>
      <c r="G45" s="204" t="s">
        <v>97</v>
      </c>
      <c r="H45" s="697" t="s">
        <v>97</v>
      </c>
      <c r="I45" s="204" t="s">
        <v>97</v>
      </c>
      <c r="J45" s="202"/>
      <c r="K45" s="195"/>
      <c r="L45" s="195"/>
    </row>
    <row r="46" spans="1:12" x14ac:dyDescent="0.25">
      <c r="A46" s="202"/>
      <c r="B46" s="202"/>
      <c r="C46" s="195"/>
      <c r="D46" s="204" t="s">
        <v>384</v>
      </c>
      <c r="E46" s="204" t="s">
        <v>385</v>
      </c>
      <c r="F46" s="204" t="s">
        <v>386</v>
      </c>
      <c r="G46" s="204" t="s">
        <v>387</v>
      </c>
      <c r="H46" s="697" t="s">
        <v>388</v>
      </c>
      <c r="I46" s="204" t="s">
        <v>389</v>
      </c>
      <c r="J46" s="202"/>
      <c r="K46" s="195"/>
      <c r="L46" s="195"/>
    </row>
    <row r="47" spans="1:12" x14ac:dyDescent="0.25">
      <c r="A47" s="588"/>
      <c r="B47" s="586" t="s">
        <v>511</v>
      </c>
      <c r="C47" s="587"/>
      <c r="D47" s="676"/>
      <c r="E47" s="676"/>
      <c r="F47" s="676"/>
      <c r="G47" s="676"/>
      <c r="H47" s="676"/>
      <c r="I47" s="676"/>
      <c r="J47" s="202"/>
      <c r="K47" s="195"/>
      <c r="L47" s="195"/>
    </row>
    <row r="48" spans="1:12" x14ac:dyDescent="0.25">
      <c r="A48" s="87">
        <v>50</v>
      </c>
      <c r="B48" s="340" t="s">
        <v>749</v>
      </c>
      <c r="C48" s="547"/>
      <c r="D48" s="207"/>
      <c r="E48" s="207"/>
      <c r="F48" s="207"/>
      <c r="G48" s="406">
        <f>'8A_8C'!$L50</f>
        <v>0</v>
      </c>
      <c r="H48" s="480"/>
      <c r="I48" s="206">
        <f t="shared" ref="I48:I77" si="1">SUM(D48:H48)</f>
        <v>0</v>
      </c>
      <c r="J48" s="202"/>
      <c r="K48" s="195"/>
      <c r="L48" s="195"/>
    </row>
    <row r="49" spans="1:12" x14ac:dyDescent="0.25">
      <c r="A49" s="87">
        <v>51</v>
      </c>
      <c r="B49" s="340" t="s">
        <v>750</v>
      </c>
      <c r="C49" s="547"/>
      <c r="D49" s="207"/>
      <c r="E49" s="207"/>
      <c r="F49" s="207"/>
      <c r="G49" s="406">
        <f>'8A_8C'!$L51</f>
        <v>0</v>
      </c>
      <c r="H49" s="480"/>
      <c r="I49" s="206">
        <f t="shared" si="1"/>
        <v>0</v>
      </c>
      <c r="J49" s="202"/>
      <c r="K49" s="195"/>
      <c r="L49" s="195"/>
    </row>
    <row r="50" spans="1:12" x14ac:dyDescent="0.25">
      <c r="A50" s="78">
        <v>52</v>
      </c>
      <c r="B50" s="87" t="s">
        <v>512</v>
      </c>
      <c r="C50" s="548"/>
      <c r="D50" s="207"/>
      <c r="E50" s="207"/>
      <c r="F50" s="207"/>
      <c r="G50" s="406">
        <f>'8A_8C'!$L52</f>
        <v>0</v>
      </c>
      <c r="H50" s="480"/>
      <c r="I50" s="206">
        <f t="shared" si="1"/>
        <v>0</v>
      </c>
      <c r="J50" s="202"/>
      <c r="K50" s="195"/>
      <c r="L50" s="195"/>
    </row>
    <row r="51" spans="1:12" x14ac:dyDescent="0.25">
      <c r="A51" s="87">
        <f>A50+1</f>
        <v>53</v>
      </c>
      <c r="B51" s="87" t="s">
        <v>513</v>
      </c>
      <c r="C51" s="548"/>
      <c r="D51" s="207"/>
      <c r="E51" s="207"/>
      <c r="F51" s="207"/>
      <c r="G51" s="406">
        <f>'8A_8C'!$L53</f>
        <v>0</v>
      </c>
      <c r="H51" s="480"/>
      <c r="I51" s="206">
        <f t="shared" si="1"/>
        <v>0</v>
      </c>
      <c r="J51" s="202"/>
      <c r="K51" s="195"/>
      <c r="L51" s="195"/>
    </row>
    <row r="52" spans="1:12" x14ac:dyDescent="0.25">
      <c r="A52" s="87">
        <f t="shared" ref="A52:A74" si="2">A51+1</f>
        <v>54</v>
      </c>
      <c r="B52" s="87" t="s">
        <v>514</v>
      </c>
      <c r="C52" s="548"/>
      <c r="D52" s="207"/>
      <c r="E52" s="207"/>
      <c r="F52" s="207"/>
      <c r="G52" s="406">
        <f>'8A_8C'!$L54</f>
        <v>0</v>
      </c>
      <c r="H52" s="480"/>
      <c r="I52" s="206">
        <f t="shared" si="1"/>
        <v>0</v>
      </c>
      <c r="J52" s="202"/>
      <c r="K52" s="195"/>
      <c r="L52" s="195"/>
    </row>
    <row r="53" spans="1:12" x14ac:dyDescent="0.25">
      <c r="A53" s="87">
        <f t="shared" si="2"/>
        <v>55</v>
      </c>
      <c r="B53" s="87" t="s">
        <v>515</v>
      </c>
      <c r="C53" s="548"/>
      <c r="D53" s="207"/>
      <c r="E53" s="207"/>
      <c r="F53" s="207"/>
      <c r="G53" s="406">
        <f>'8A_8C'!$L55</f>
        <v>0</v>
      </c>
      <c r="H53" s="480"/>
      <c r="I53" s="206">
        <f t="shared" si="1"/>
        <v>0</v>
      </c>
      <c r="J53" s="202"/>
      <c r="K53" s="195"/>
      <c r="L53" s="195"/>
    </row>
    <row r="54" spans="1:12" x14ac:dyDescent="0.25">
      <c r="A54" s="87">
        <f t="shared" si="2"/>
        <v>56</v>
      </c>
      <c r="B54" s="340" t="s">
        <v>751</v>
      </c>
      <c r="C54" s="547"/>
      <c r="D54" s="207"/>
      <c r="E54" s="207"/>
      <c r="F54" s="207"/>
      <c r="G54" s="406">
        <f>'8A_8C'!$L56</f>
        <v>0</v>
      </c>
      <c r="H54" s="480"/>
      <c r="I54" s="206">
        <f t="shared" si="1"/>
        <v>0</v>
      </c>
      <c r="J54" s="202"/>
      <c r="K54" s="195"/>
      <c r="L54" s="195"/>
    </row>
    <row r="55" spans="1:12" x14ac:dyDescent="0.25">
      <c r="A55" s="87">
        <f t="shared" si="2"/>
        <v>57</v>
      </c>
      <c r="B55" s="340" t="s">
        <v>768</v>
      </c>
      <c r="C55" s="547"/>
      <c r="D55" s="207"/>
      <c r="E55" s="207"/>
      <c r="F55" s="207"/>
      <c r="G55" s="406">
        <f>'8A_8C'!$L57</f>
        <v>0</v>
      </c>
      <c r="H55" s="480"/>
      <c r="I55" s="206">
        <f t="shared" si="1"/>
        <v>0</v>
      </c>
      <c r="J55" s="202"/>
      <c r="K55" s="195"/>
      <c r="L55" s="195"/>
    </row>
    <row r="56" spans="1:12" x14ac:dyDescent="0.25">
      <c r="A56" s="87">
        <f t="shared" si="2"/>
        <v>58</v>
      </c>
      <c r="B56" s="340" t="s">
        <v>752</v>
      </c>
      <c r="C56" s="547"/>
      <c r="D56" s="207"/>
      <c r="E56" s="207"/>
      <c r="F56" s="207"/>
      <c r="G56" s="406">
        <f>'8A_8C'!$L58</f>
        <v>0</v>
      </c>
      <c r="H56" s="480"/>
      <c r="I56" s="206">
        <f t="shared" si="1"/>
        <v>0</v>
      </c>
      <c r="J56" s="202"/>
      <c r="K56" s="195"/>
      <c r="L56" s="195"/>
    </row>
    <row r="57" spans="1:12" x14ac:dyDescent="0.25">
      <c r="A57" s="87">
        <f t="shared" si="2"/>
        <v>59</v>
      </c>
      <c r="B57" s="340" t="s">
        <v>769</v>
      </c>
      <c r="C57" s="547"/>
      <c r="D57" s="207"/>
      <c r="E57" s="207"/>
      <c r="F57" s="207"/>
      <c r="G57" s="406">
        <f>'8A_8C'!$L59</f>
        <v>0</v>
      </c>
      <c r="H57" s="480"/>
      <c r="I57" s="206">
        <f t="shared" si="1"/>
        <v>0</v>
      </c>
      <c r="J57" s="202"/>
      <c r="K57" s="195"/>
      <c r="L57" s="195"/>
    </row>
    <row r="58" spans="1:12" x14ac:dyDescent="0.25">
      <c r="A58" s="87">
        <f t="shared" si="2"/>
        <v>60</v>
      </c>
      <c r="B58" s="340" t="s">
        <v>516</v>
      </c>
      <c r="C58" s="547"/>
      <c r="D58" s="207"/>
      <c r="E58" s="207"/>
      <c r="F58" s="207"/>
      <c r="G58" s="406">
        <f>'8A_8C'!$L60</f>
        <v>0</v>
      </c>
      <c r="H58" s="480"/>
      <c r="I58" s="206">
        <f t="shared" si="1"/>
        <v>0</v>
      </c>
      <c r="J58" s="202"/>
      <c r="K58" s="195"/>
      <c r="L58" s="195"/>
    </row>
    <row r="59" spans="1:12" x14ac:dyDescent="0.25">
      <c r="A59" s="87">
        <f t="shared" si="2"/>
        <v>61</v>
      </c>
      <c r="B59" s="87" t="s">
        <v>517</v>
      </c>
      <c r="C59" s="548"/>
      <c r="D59" s="207"/>
      <c r="E59" s="207"/>
      <c r="F59" s="207"/>
      <c r="G59" s="406">
        <f>'8A_8C'!$L61</f>
        <v>0</v>
      </c>
      <c r="H59" s="480"/>
      <c r="I59" s="206">
        <f t="shared" si="1"/>
        <v>0</v>
      </c>
      <c r="J59" s="202"/>
      <c r="K59" s="195"/>
      <c r="L59" s="195"/>
    </row>
    <row r="60" spans="1:12" x14ac:dyDescent="0.25">
      <c r="A60" s="87">
        <f t="shared" si="2"/>
        <v>62</v>
      </c>
      <c r="B60" s="87" t="s">
        <v>518</v>
      </c>
      <c r="C60" s="548"/>
      <c r="D60" s="207"/>
      <c r="E60" s="207"/>
      <c r="F60" s="207"/>
      <c r="G60" s="406">
        <f>'8A_8C'!$L62</f>
        <v>0</v>
      </c>
      <c r="H60" s="480"/>
      <c r="I60" s="206">
        <f t="shared" si="1"/>
        <v>0</v>
      </c>
      <c r="J60" s="202"/>
      <c r="K60" s="195"/>
      <c r="L60" s="195"/>
    </row>
    <row r="61" spans="1:12" x14ac:dyDescent="0.25">
      <c r="A61" s="87">
        <f t="shared" si="2"/>
        <v>63</v>
      </c>
      <c r="B61" s="340" t="s">
        <v>753</v>
      </c>
      <c r="C61" s="547"/>
      <c r="D61" s="207"/>
      <c r="E61" s="207"/>
      <c r="F61" s="207"/>
      <c r="G61" s="406">
        <f>'8A_8C'!$L63</f>
        <v>0</v>
      </c>
      <c r="H61" s="480"/>
      <c r="I61" s="206">
        <f t="shared" si="1"/>
        <v>0</v>
      </c>
      <c r="J61" s="202"/>
      <c r="K61" s="195"/>
      <c r="L61" s="195"/>
    </row>
    <row r="62" spans="1:12" x14ac:dyDescent="0.25">
      <c r="A62" s="87">
        <f t="shared" si="2"/>
        <v>64</v>
      </c>
      <c r="B62" s="87" t="s">
        <v>519</v>
      </c>
      <c r="C62" s="548"/>
      <c r="D62" s="207"/>
      <c r="E62" s="207"/>
      <c r="F62" s="207"/>
      <c r="G62" s="406">
        <f>'8A_8C'!$L64</f>
        <v>0</v>
      </c>
      <c r="H62" s="480"/>
      <c r="I62" s="206">
        <f t="shared" si="1"/>
        <v>0</v>
      </c>
      <c r="J62" s="202"/>
      <c r="K62" s="195"/>
      <c r="L62" s="195"/>
    </row>
    <row r="63" spans="1:12" x14ac:dyDescent="0.25">
      <c r="A63" s="87">
        <f t="shared" si="2"/>
        <v>65</v>
      </c>
      <c r="B63" s="87" t="s">
        <v>788</v>
      </c>
      <c r="C63" s="548"/>
      <c r="D63" s="207"/>
      <c r="E63" s="207"/>
      <c r="F63" s="207"/>
      <c r="G63" s="406">
        <f>'8A_8C'!$L65</f>
        <v>0</v>
      </c>
      <c r="H63" s="480"/>
      <c r="I63" s="206">
        <f t="shared" si="1"/>
        <v>0</v>
      </c>
      <c r="J63" s="202"/>
      <c r="K63" s="195"/>
      <c r="L63" s="195"/>
    </row>
    <row r="64" spans="1:12" x14ac:dyDescent="0.25">
      <c r="A64" s="87">
        <f t="shared" si="2"/>
        <v>66</v>
      </c>
      <c r="B64" s="87" t="s">
        <v>520</v>
      </c>
      <c r="C64" s="548"/>
      <c r="D64" s="207"/>
      <c r="E64" s="207"/>
      <c r="F64" s="207"/>
      <c r="G64" s="406">
        <f>'8A_8C'!$L66</f>
        <v>0</v>
      </c>
      <c r="H64" s="480"/>
      <c r="I64" s="206">
        <f t="shared" si="1"/>
        <v>0</v>
      </c>
      <c r="J64" s="202"/>
      <c r="K64" s="195"/>
      <c r="L64" s="195"/>
    </row>
    <row r="65" spans="1:12" x14ac:dyDescent="0.25">
      <c r="A65" s="87">
        <f t="shared" si="2"/>
        <v>67</v>
      </c>
      <c r="B65" s="87" t="s">
        <v>521</v>
      </c>
      <c r="C65" s="548"/>
      <c r="D65" s="207"/>
      <c r="E65" s="207"/>
      <c r="F65" s="207"/>
      <c r="G65" s="406">
        <f>'8A_8C'!$L67</f>
        <v>0</v>
      </c>
      <c r="H65" s="480"/>
      <c r="I65" s="206">
        <f t="shared" si="1"/>
        <v>0</v>
      </c>
      <c r="J65" s="202"/>
      <c r="K65" s="195"/>
      <c r="L65" s="195"/>
    </row>
    <row r="66" spans="1:12" x14ac:dyDescent="0.25">
      <c r="A66" s="87">
        <f t="shared" si="2"/>
        <v>68</v>
      </c>
      <c r="B66" s="340" t="s">
        <v>754</v>
      </c>
      <c r="C66" s="547"/>
      <c r="D66" s="207"/>
      <c r="E66" s="207"/>
      <c r="F66" s="207"/>
      <c r="G66" s="406">
        <f>'8A_8C'!$L68</f>
        <v>0</v>
      </c>
      <c r="H66" s="480"/>
      <c r="I66" s="206">
        <f t="shared" si="1"/>
        <v>0</v>
      </c>
      <c r="J66" s="202"/>
      <c r="K66" s="195"/>
      <c r="L66" s="195"/>
    </row>
    <row r="67" spans="1:12" x14ac:dyDescent="0.25">
      <c r="A67" s="87">
        <f t="shared" si="2"/>
        <v>69</v>
      </c>
      <c r="B67" s="87" t="s">
        <v>522</v>
      </c>
      <c r="C67" s="548"/>
      <c r="D67" s="207"/>
      <c r="E67" s="207"/>
      <c r="F67" s="207"/>
      <c r="G67" s="406">
        <f>'8A_8C'!$L69</f>
        <v>0</v>
      </c>
      <c r="H67" s="480"/>
      <c r="I67" s="206">
        <f t="shared" si="1"/>
        <v>0</v>
      </c>
      <c r="J67" s="202"/>
      <c r="K67" s="195"/>
      <c r="L67" s="195"/>
    </row>
    <row r="68" spans="1:12" x14ac:dyDescent="0.25">
      <c r="A68" s="87">
        <f t="shared" si="2"/>
        <v>70</v>
      </c>
      <c r="B68" s="87" t="s">
        <v>523</v>
      </c>
      <c r="C68" s="548"/>
      <c r="D68" s="207"/>
      <c r="E68" s="207"/>
      <c r="F68" s="207"/>
      <c r="G68" s="406">
        <f>'8A_8C'!$L70</f>
        <v>0</v>
      </c>
      <c r="H68" s="480"/>
      <c r="I68" s="206">
        <f t="shared" si="1"/>
        <v>0</v>
      </c>
      <c r="J68" s="202"/>
      <c r="K68" s="195"/>
      <c r="L68" s="195"/>
    </row>
    <row r="69" spans="1:12" x14ac:dyDescent="0.25">
      <c r="A69" s="87">
        <f t="shared" si="2"/>
        <v>71</v>
      </c>
      <c r="B69" s="87" t="s">
        <v>524</v>
      </c>
      <c r="C69" s="548"/>
      <c r="D69" s="207"/>
      <c r="E69" s="207"/>
      <c r="F69" s="207"/>
      <c r="G69" s="406">
        <f>'8A_8C'!$L71</f>
        <v>0</v>
      </c>
      <c r="H69" s="480"/>
      <c r="I69" s="206">
        <f t="shared" si="1"/>
        <v>0</v>
      </c>
      <c r="J69" s="202"/>
      <c r="K69" s="195"/>
      <c r="L69" s="195"/>
    </row>
    <row r="70" spans="1:12" x14ac:dyDescent="0.25">
      <c r="A70" s="87">
        <f t="shared" si="2"/>
        <v>72</v>
      </c>
      <c r="B70" s="340" t="s">
        <v>755</v>
      </c>
      <c r="C70" s="547"/>
      <c r="D70" s="207"/>
      <c r="E70" s="207"/>
      <c r="F70" s="207"/>
      <c r="G70" s="406">
        <f>'8A_8C'!$L72</f>
        <v>0</v>
      </c>
      <c r="H70" s="480"/>
      <c r="I70" s="206">
        <f t="shared" si="1"/>
        <v>0</v>
      </c>
      <c r="J70" s="202"/>
      <c r="K70" s="195"/>
      <c r="L70" s="195"/>
    </row>
    <row r="71" spans="1:12" x14ac:dyDescent="0.25">
      <c r="A71" s="87">
        <f t="shared" si="2"/>
        <v>73</v>
      </c>
      <c r="B71" s="87" t="s">
        <v>525</v>
      </c>
      <c r="C71" s="548"/>
      <c r="D71" s="207"/>
      <c r="E71" s="207"/>
      <c r="F71" s="207"/>
      <c r="G71" s="406">
        <f>'8A_8C'!$L73</f>
        <v>0</v>
      </c>
      <c r="H71" s="480"/>
      <c r="I71" s="206">
        <f t="shared" si="1"/>
        <v>0</v>
      </c>
      <c r="J71" s="202"/>
      <c r="K71" s="195"/>
      <c r="L71" s="195"/>
    </row>
    <row r="72" spans="1:12" x14ac:dyDescent="0.25">
      <c r="A72" s="87">
        <f t="shared" si="2"/>
        <v>74</v>
      </c>
      <c r="B72" s="87" t="s">
        <v>469</v>
      </c>
      <c r="C72" s="548"/>
      <c r="D72" s="207"/>
      <c r="E72" s="207"/>
      <c r="F72" s="207"/>
      <c r="G72" s="406">
        <f>'8A_8C'!$L74</f>
        <v>0</v>
      </c>
      <c r="H72" s="480"/>
      <c r="I72" s="206">
        <f t="shared" si="1"/>
        <v>0</v>
      </c>
      <c r="J72" s="202"/>
      <c r="K72" s="195"/>
      <c r="L72" s="195"/>
    </row>
    <row r="73" spans="1:12" x14ac:dyDescent="0.25">
      <c r="A73" s="87">
        <f t="shared" si="2"/>
        <v>75</v>
      </c>
      <c r="B73" s="87" t="s">
        <v>625</v>
      </c>
      <c r="C73" s="548"/>
      <c r="D73" s="207"/>
      <c r="E73" s="207"/>
      <c r="F73" s="207"/>
      <c r="G73" s="406">
        <f>'8A_8C'!$L75</f>
        <v>0</v>
      </c>
      <c r="H73" s="480"/>
      <c r="I73" s="206">
        <f t="shared" si="1"/>
        <v>0</v>
      </c>
      <c r="J73" s="202"/>
      <c r="K73" s="195"/>
      <c r="L73" s="195"/>
    </row>
    <row r="74" spans="1:12" x14ac:dyDescent="0.25">
      <c r="A74" s="87">
        <f t="shared" si="2"/>
        <v>76</v>
      </c>
      <c r="B74" s="457" t="s">
        <v>812</v>
      </c>
      <c r="C74" s="607"/>
      <c r="D74" s="207"/>
      <c r="E74" s="207"/>
      <c r="F74" s="207"/>
      <c r="G74" s="478"/>
      <c r="H74" s="480"/>
      <c r="I74" s="707"/>
      <c r="J74" s="202"/>
      <c r="K74" s="195"/>
      <c r="L74" s="195"/>
    </row>
    <row r="75" spans="1:12" x14ac:dyDescent="0.25">
      <c r="A75" s="80" t="s">
        <v>367</v>
      </c>
      <c r="B75" s="341" t="s">
        <v>807</v>
      </c>
      <c r="C75" s="705" t="str">
        <f>'5'!C$117</f>
        <v>(Specify here)</v>
      </c>
      <c r="D75" s="207"/>
      <c r="E75" s="207"/>
      <c r="F75" s="207"/>
      <c r="G75" s="406">
        <f>'8A_8C'!$L77</f>
        <v>0</v>
      </c>
      <c r="H75" s="480"/>
      <c r="I75" s="206">
        <f t="shared" si="1"/>
        <v>0</v>
      </c>
      <c r="J75" s="202"/>
      <c r="K75" s="195"/>
      <c r="L75" s="195"/>
    </row>
    <row r="76" spans="1:12" x14ac:dyDescent="0.25">
      <c r="A76" s="78"/>
      <c r="B76" s="341" t="s">
        <v>808</v>
      </c>
      <c r="C76" s="705" t="str">
        <f>'5'!C$118</f>
        <v>(Specify here)</v>
      </c>
      <c r="D76" s="207"/>
      <c r="E76" s="207"/>
      <c r="F76" s="207"/>
      <c r="G76" s="406">
        <f>'8A_8C'!$L78</f>
        <v>0</v>
      </c>
      <c r="H76" s="480"/>
      <c r="I76" s="206">
        <f t="shared" si="1"/>
        <v>0</v>
      </c>
      <c r="J76" s="202"/>
      <c r="K76" s="195"/>
      <c r="L76" s="195"/>
    </row>
    <row r="77" spans="1:12" x14ac:dyDescent="0.25">
      <c r="A77" s="78"/>
      <c r="B77" s="341" t="s">
        <v>809</v>
      </c>
      <c r="C77" s="705" t="str">
        <f>'5'!C$119</f>
        <v>(Specify here)</v>
      </c>
      <c r="D77" s="207"/>
      <c r="E77" s="207"/>
      <c r="F77" s="207"/>
      <c r="G77" s="406">
        <f>'8A_8C'!$L79</f>
        <v>0</v>
      </c>
      <c r="H77" s="480"/>
      <c r="I77" s="206">
        <f t="shared" si="1"/>
        <v>0</v>
      </c>
      <c r="J77" s="202"/>
      <c r="K77" s="195"/>
      <c r="L77" s="195"/>
    </row>
    <row r="78" spans="1:12" x14ac:dyDescent="0.25">
      <c r="A78" s="78"/>
      <c r="B78" s="311" t="s">
        <v>810</v>
      </c>
      <c r="C78" s="705" t="str">
        <f>'5'!C$120</f>
        <v>(Specify here)</v>
      </c>
      <c r="D78" s="207"/>
      <c r="E78" s="207"/>
      <c r="F78" s="207"/>
      <c r="G78" s="406">
        <f>'8A_8C'!$L80</f>
        <v>0</v>
      </c>
      <c r="H78" s="480"/>
      <c r="I78" s="415">
        <f>SUM(D78:H78)</f>
        <v>0</v>
      </c>
      <c r="J78" s="405"/>
      <c r="K78" s="195"/>
      <c r="L78" s="195"/>
    </row>
    <row r="79" spans="1:12" x14ac:dyDescent="0.25">
      <c r="A79" s="368"/>
      <c r="B79" s="585" t="s">
        <v>811</v>
      </c>
      <c r="C79" s="705" t="str">
        <f>'5'!C$121</f>
        <v>(Specify here)</v>
      </c>
      <c r="D79" s="713"/>
      <c r="E79" s="713"/>
      <c r="F79" s="713"/>
      <c r="G79" s="479">
        <f>'8A_8C'!$L81</f>
        <v>0</v>
      </c>
      <c r="H79" s="780"/>
      <c r="I79" s="415">
        <f>SUM(D79:H79)</f>
        <v>0</v>
      </c>
      <c r="J79" s="405"/>
      <c r="K79" s="195"/>
      <c r="L79" s="195"/>
    </row>
    <row r="80" spans="1:12" x14ac:dyDescent="0.25">
      <c r="A80" s="712" t="s">
        <v>419</v>
      </c>
      <c r="B80" s="195"/>
      <c r="C80" s="195"/>
      <c r="D80" s="195"/>
      <c r="E80" s="195"/>
      <c r="F80" s="195"/>
      <c r="G80" s="195"/>
      <c r="H80" s="688"/>
      <c r="I80" s="195"/>
      <c r="J80" s="195"/>
      <c r="K80" s="195"/>
      <c r="L80" s="195"/>
    </row>
    <row r="81" spans="1:12" x14ac:dyDescent="0.25">
      <c r="A81" s="712" t="s">
        <v>889</v>
      </c>
      <c r="B81" s="195"/>
      <c r="C81" s="195"/>
      <c r="D81" s="195"/>
      <c r="E81" s="195"/>
      <c r="F81" s="195"/>
      <c r="G81" s="195"/>
      <c r="H81" s="688"/>
      <c r="I81" s="195"/>
      <c r="J81" s="195"/>
      <c r="K81" s="195"/>
      <c r="L81" s="195"/>
    </row>
    <row r="82" spans="1:12" x14ac:dyDescent="0.25">
      <c r="A82" s="712" t="s">
        <v>927</v>
      </c>
      <c r="B82" s="195"/>
      <c r="C82" s="195"/>
      <c r="D82" s="195"/>
      <c r="E82" s="195"/>
      <c r="F82" s="195"/>
      <c r="G82" s="195"/>
      <c r="H82" s="688"/>
      <c r="I82" s="195"/>
      <c r="J82" s="195"/>
      <c r="K82" s="195"/>
      <c r="L82" s="195"/>
    </row>
    <row r="83" spans="1:12" x14ac:dyDescent="0.25">
      <c r="A83" s="196" t="s">
        <v>422</v>
      </c>
      <c r="B83" s="195"/>
      <c r="C83" s="195"/>
      <c r="D83" s="195"/>
      <c r="E83" s="195"/>
      <c r="F83" s="195"/>
      <c r="G83" s="195"/>
      <c r="H83" s="688"/>
      <c r="I83" s="195"/>
      <c r="J83" s="195"/>
      <c r="K83" s="195"/>
      <c r="L83" s="195"/>
    </row>
    <row r="84" spans="1:12" ht="15.6" x14ac:dyDescent="0.3">
      <c r="A84" s="197" t="s">
        <v>144</v>
      </c>
      <c r="B84" s="709"/>
      <c r="C84" s="709"/>
      <c r="D84" s="709"/>
      <c r="E84" s="709"/>
      <c r="F84" s="709"/>
      <c r="G84" s="709"/>
      <c r="H84" s="778"/>
      <c r="I84" s="197" t="s">
        <v>143</v>
      </c>
      <c r="J84" s="195"/>
      <c r="K84" s="195"/>
      <c r="L84" s="195"/>
    </row>
    <row r="85" spans="1:12" ht="15.6" x14ac:dyDescent="0.3">
      <c r="A85" s="197" t="s">
        <v>565</v>
      </c>
      <c r="B85" s="709"/>
      <c r="C85" s="709"/>
      <c r="D85" s="709"/>
      <c r="E85" s="709"/>
      <c r="F85" s="709"/>
      <c r="G85" s="709"/>
      <c r="H85" s="778"/>
      <c r="I85" s="708" t="s">
        <v>425</v>
      </c>
      <c r="J85" s="195"/>
      <c r="K85" s="195"/>
      <c r="L85" s="195"/>
    </row>
    <row r="86" spans="1:12" ht="15.6" x14ac:dyDescent="0.3">
      <c r="A86" s="197"/>
      <c r="B86" s="198"/>
      <c r="C86" s="198"/>
      <c r="D86" s="198"/>
      <c r="E86" s="198"/>
      <c r="F86" s="198"/>
      <c r="G86" s="198"/>
      <c r="H86" s="690"/>
      <c r="I86" s="708" t="s">
        <v>150</v>
      </c>
      <c r="J86" s="195"/>
      <c r="K86" s="195"/>
      <c r="L86" s="195"/>
    </row>
    <row r="87" spans="1:12" ht="15.6" x14ac:dyDescent="0.3">
      <c r="A87" s="197"/>
      <c r="B87" s="198"/>
      <c r="C87" s="198"/>
      <c r="D87" s="198"/>
      <c r="E87" s="198"/>
      <c r="F87" s="198"/>
      <c r="G87" s="198"/>
      <c r="H87" s="690"/>
      <c r="I87" s="195"/>
      <c r="J87" s="195"/>
      <c r="K87" s="195"/>
      <c r="L87" s="195"/>
    </row>
    <row r="88" spans="1:12" x14ac:dyDescent="0.25">
      <c r="A88" s="196" t="s">
        <v>363</v>
      </c>
      <c r="B88" s="195"/>
      <c r="C88" s="195"/>
      <c r="D88" s="196" t="s">
        <v>451</v>
      </c>
      <c r="E88" s="195"/>
      <c r="F88" s="195"/>
      <c r="G88" s="195"/>
      <c r="H88" s="779" t="s">
        <v>365</v>
      </c>
      <c r="I88" s="195"/>
      <c r="J88" s="195"/>
      <c r="K88" s="195"/>
      <c r="L88" s="195"/>
    </row>
    <row r="89" spans="1:12" x14ac:dyDescent="0.25">
      <c r="B89" s="195" t="str">
        <f>'1_1A'!$B$7</f>
        <v>Enter Hospital Name Here</v>
      </c>
      <c r="D89" s="195"/>
      <c r="E89" s="1476" t="str">
        <f>'1_1A'!$H$7</f>
        <v>Enter Provider Number Here</v>
      </c>
      <c r="F89" s="1476"/>
      <c r="H89" s="688"/>
      <c r="I89" s="710" t="str">
        <f>'1_1A'!$P$7</f>
        <v>Enter FYE Here</v>
      </c>
      <c r="J89" s="195"/>
      <c r="K89" s="195"/>
      <c r="L89" s="195"/>
    </row>
    <row r="90" spans="1:12" x14ac:dyDescent="0.25">
      <c r="A90" s="195"/>
      <c r="B90" s="195"/>
      <c r="C90" s="195"/>
      <c r="D90" s="195"/>
      <c r="E90" s="195"/>
      <c r="F90" s="195"/>
      <c r="G90" s="195"/>
      <c r="H90" s="688"/>
      <c r="I90" s="195"/>
      <c r="J90" s="195"/>
      <c r="K90" s="195"/>
      <c r="L90" s="195"/>
    </row>
    <row r="91" spans="1:12" x14ac:dyDescent="0.25">
      <c r="A91" s="199"/>
      <c r="B91" s="199"/>
      <c r="C91" s="200"/>
      <c r="D91" s="199"/>
      <c r="E91" s="200"/>
      <c r="F91" s="200"/>
      <c r="G91" s="200"/>
      <c r="H91" s="693"/>
      <c r="I91" s="200"/>
      <c r="J91" s="202"/>
      <c r="K91" s="195"/>
      <c r="L91" s="195"/>
    </row>
    <row r="92" spans="1:12" ht="15.6" x14ac:dyDescent="0.3">
      <c r="A92" s="202"/>
      <c r="B92" s="203" t="s">
        <v>95</v>
      </c>
      <c r="C92" s="198"/>
      <c r="D92" s="203" t="s">
        <v>146</v>
      </c>
      <c r="E92" s="198"/>
      <c r="F92" s="198"/>
      <c r="G92" s="198"/>
      <c r="H92" s="690"/>
      <c r="I92" s="198"/>
      <c r="J92" s="202"/>
      <c r="K92" s="195"/>
      <c r="L92" s="195"/>
    </row>
    <row r="93" spans="1:12" x14ac:dyDescent="0.25">
      <c r="A93" s="202"/>
      <c r="B93" s="202"/>
      <c r="C93" s="195"/>
      <c r="D93" s="201" t="s">
        <v>374</v>
      </c>
      <c r="E93" s="201" t="s">
        <v>375</v>
      </c>
      <c r="F93" s="201" t="s">
        <v>376</v>
      </c>
      <c r="G93" s="201" t="s">
        <v>147</v>
      </c>
      <c r="H93" s="696" t="s">
        <v>148</v>
      </c>
      <c r="I93" s="201" t="s">
        <v>418</v>
      </c>
      <c r="J93" s="202"/>
      <c r="K93" s="195"/>
      <c r="L93" s="195"/>
    </row>
    <row r="94" spans="1:12" x14ac:dyDescent="0.25">
      <c r="A94" s="202"/>
      <c r="B94" s="202"/>
      <c r="C94" s="195"/>
      <c r="D94" s="204" t="s">
        <v>97</v>
      </c>
      <c r="E94" s="204" t="s">
        <v>97</v>
      </c>
      <c r="F94" s="204" t="s">
        <v>97</v>
      </c>
      <c r="G94" s="204" t="s">
        <v>97</v>
      </c>
      <c r="H94" s="697" t="s">
        <v>97</v>
      </c>
      <c r="I94" s="204" t="s">
        <v>97</v>
      </c>
      <c r="J94" s="202"/>
      <c r="K94" s="195"/>
      <c r="L94" s="195"/>
    </row>
    <row r="95" spans="1:12" x14ac:dyDescent="0.25">
      <c r="A95" s="202"/>
      <c r="B95" s="202"/>
      <c r="C95" s="195"/>
      <c r="D95" s="204" t="s">
        <v>384</v>
      </c>
      <c r="E95" s="204" t="s">
        <v>385</v>
      </c>
      <c r="F95" s="204" t="s">
        <v>386</v>
      </c>
      <c r="G95" s="204" t="s">
        <v>387</v>
      </c>
      <c r="H95" s="697" t="s">
        <v>388</v>
      </c>
      <c r="I95" s="204" t="s">
        <v>389</v>
      </c>
      <c r="J95" s="202"/>
      <c r="K95" s="195"/>
      <c r="L95" s="195"/>
    </row>
    <row r="96" spans="1:12" x14ac:dyDescent="0.25">
      <c r="A96" s="588"/>
      <c r="B96" s="586" t="s">
        <v>528</v>
      </c>
      <c r="C96" s="587"/>
      <c r="D96" s="676"/>
      <c r="E96" s="676"/>
      <c r="F96" s="676"/>
      <c r="G96" s="676"/>
      <c r="H96" s="676"/>
      <c r="I96" s="676"/>
      <c r="J96" s="202"/>
      <c r="K96" s="195"/>
      <c r="L96" s="195"/>
    </row>
    <row r="97" spans="1:12" x14ac:dyDescent="0.25">
      <c r="A97" s="87">
        <v>88</v>
      </c>
      <c r="B97" s="340" t="s">
        <v>756</v>
      </c>
      <c r="C97" s="547"/>
      <c r="D97" s="207"/>
      <c r="E97" s="207"/>
      <c r="F97" s="207"/>
      <c r="G97" s="406">
        <f>'8A_8C'!$L$99</f>
        <v>0</v>
      </c>
      <c r="H97" s="480"/>
      <c r="I97" s="406">
        <f t="shared" ref="I97:I116" si="3">SUM(D97:H97)</f>
        <v>0</v>
      </c>
      <c r="J97" s="202"/>
      <c r="K97" s="195"/>
      <c r="L97" s="195"/>
    </row>
    <row r="98" spans="1:12" x14ac:dyDescent="0.25">
      <c r="A98" s="87">
        <f>A97+1</f>
        <v>89</v>
      </c>
      <c r="B98" s="340" t="s">
        <v>757</v>
      </c>
      <c r="C98" s="547"/>
      <c r="D98" s="207"/>
      <c r="E98" s="207"/>
      <c r="F98" s="207"/>
      <c r="G98" s="406">
        <f>'8A_8C'!$L$100</f>
        <v>0</v>
      </c>
      <c r="H98" s="480"/>
      <c r="I98" s="406">
        <f t="shared" si="3"/>
        <v>0</v>
      </c>
      <c r="J98" s="202"/>
      <c r="K98" s="195"/>
      <c r="L98" s="195"/>
    </row>
    <row r="99" spans="1:12" x14ac:dyDescent="0.25">
      <c r="A99" s="87">
        <f>A98+1</f>
        <v>90</v>
      </c>
      <c r="B99" s="340" t="s">
        <v>529</v>
      </c>
      <c r="C99" s="547"/>
      <c r="D99" s="207"/>
      <c r="E99" s="207"/>
      <c r="F99" s="207"/>
      <c r="G99" s="406">
        <f>'8A_8C'!$L$101</f>
        <v>0</v>
      </c>
      <c r="H99" s="480"/>
      <c r="I99" s="406">
        <f t="shared" si="3"/>
        <v>0</v>
      </c>
      <c r="J99" s="202"/>
      <c r="K99" s="195"/>
      <c r="L99" s="195"/>
    </row>
    <row r="100" spans="1:12" x14ac:dyDescent="0.25">
      <c r="A100" s="87">
        <f>A99+1</f>
        <v>91</v>
      </c>
      <c r="B100" s="87" t="s">
        <v>530</v>
      </c>
      <c r="C100" s="548"/>
      <c r="D100" s="207"/>
      <c r="E100" s="207"/>
      <c r="F100" s="207"/>
      <c r="G100" s="406">
        <f>'8A_8C'!$L$102</f>
        <v>0</v>
      </c>
      <c r="H100" s="480"/>
      <c r="I100" s="406">
        <f t="shared" si="3"/>
        <v>0</v>
      </c>
      <c r="J100" s="202"/>
      <c r="K100" s="195"/>
      <c r="L100" s="195"/>
    </row>
    <row r="101" spans="1:12" x14ac:dyDescent="0.25">
      <c r="A101" s="87">
        <f>A100+1</f>
        <v>92</v>
      </c>
      <c r="B101" s="87" t="s">
        <v>471</v>
      </c>
      <c r="C101" s="563"/>
      <c r="D101" s="207"/>
      <c r="E101" s="207"/>
      <c r="F101" s="207"/>
      <c r="G101" s="406">
        <f>'8A_8C'!$L$103</f>
        <v>0</v>
      </c>
      <c r="H101" s="480"/>
      <c r="I101" s="406">
        <f t="shared" si="3"/>
        <v>0</v>
      </c>
      <c r="J101" s="202"/>
      <c r="K101" s="195"/>
      <c r="L101" s="195"/>
    </row>
    <row r="102" spans="1:12" x14ac:dyDescent="0.25">
      <c r="A102" s="87">
        <f>A101+1</f>
        <v>93</v>
      </c>
      <c r="B102" s="341" t="s">
        <v>813</v>
      </c>
      <c r="C102" s="705" t="str">
        <f>'5'!C$145</f>
        <v>(Specify here)</v>
      </c>
      <c r="D102" s="207"/>
      <c r="E102" s="207"/>
      <c r="F102" s="207"/>
      <c r="G102" s="406">
        <f>'8A_8C'!$L$104</f>
        <v>0</v>
      </c>
      <c r="H102" s="480"/>
      <c r="I102" s="406">
        <f t="shared" si="3"/>
        <v>0</v>
      </c>
      <c r="J102" s="202"/>
      <c r="K102" s="195"/>
      <c r="L102" s="195"/>
    </row>
    <row r="103" spans="1:12" x14ac:dyDescent="0.25">
      <c r="A103" s="80" t="s">
        <v>367</v>
      </c>
      <c r="B103" s="341" t="s">
        <v>814</v>
      </c>
      <c r="C103" s="705" t="str">
        <f>'5'!C$146</f>
        <v>(Specify here)</v>
      </c>
      <c r="D103" s="207"/>
      <c r="E103" s="207"/>
      <c r="F103" s="207"/>
      <c r="G103" s="406">
        <f>'8A_8C'!$L$105</f>
        <v>0</v>
      </c>
      <c r="H103" s="480"/>
      <c r="I103" s="406">
        <f t="shared" si="3"/>
        <v>0</v>
      </c>
      <c r="J103" s="202"/>
      <c r="K103" s="195"/>
      <c r="L103" s="195"/>
    </row>
    <row r="104" spans="1:12" x14ac:dyDescent="0.25">
      <c r="A104" s="80" t="s">
        <v>367</v>
      </c>
      <c r="B104" s="341" t="s">
        <v>815</v>
      </c>
      <c r="C104" s="705" t="str">
        <f>'5'!C$147</f>
        <v>(Specify here)</v>
      </c>
      <c r="D104" s="207"/>
      <c r="E104" s="207"/>
      <c r="F104" s="207"/>
      <c r="G104" s="406">
        <f>'8A_8C'!$L$106</f>
        <v>0</v>
      </c>
      <c r="H104" s="480"/>
      <c r="I104" s="406">
        <f t="shared" si="3"/>
        <v>0</v>
      </c>
      <c r="J104" s="202"/>
      <c r="K104" s="195"/>
      <c r="L104" s="195"/>
    </row>
    <row r="105" spans="1:12" x14ac:dyDescent="0.25">
      <c r="A105" s="80"/>
      <c r="B105" s="311" t="s">
        <v>825</v>
      </c>
      <c r="C105" s="705" t="str">
        <f>'5'!C$148</f>
        <v>(Specify here)</v>
      </c>
      <c r="D105" s="207"/>
      <c r="E105" s="207"/>
      <c r="F105" s="207"/>
      <c r="G105" s="406">
        <f>'8A_8C'!$L$107</f>
        <v>0</v>
      </c>
      <c r="H105" s="480"/>
      <c r="I105" s="406">
        <f t="shared" si="3"/>
        <v>0</v>
      </c>
      <c r="J105" s="202"/>
      <c r="K105" s="195"/>
      <c r="L105" s="195"/>
    </row>
    <row r="106" spans="1:12" x14ac:dyDescent="0.25">
      <c r="A106" s="80"/>
      <c r="B106" s="311" t="s">
        <v>826</v>
      </c>
      <c r="C106" s="705" t="str">
        <f>'5'!C$149</f>
        <v>(Specify here)</v>
      </c>
      <c r="D106" s="207"/>
      <c r="E106" s="207"/>
      <c r="F106" s="207"/>
      <c r="G106" s="406">
        <f>'8A_8C'!$L$108</f>
        <v>0</v>
      </c>
      <c r="H106" s="480"/>
      <c r="I106" s="406">
        <f t="shared" si="3"/>
        <v>0</v>
      </c>
      <c r="J106" s="202"/>
      <c r="K106" s="195"/>
      <c r="L106" s="195"/>
    </row>
    <row r="107" spans="1:12" x14ac:dyDescent="0.25">
      <c r="A107" s="588"/>
      <c r="B107" s="586" t="s">
        <v>531</v>
      </c>
      <c r="C107" s="591"/>
      <c r="D107" s="682"/>
      <c r="E107" s="682"/>
      <c r="F107" s="682"/>
      <c r="G107" s="675"/>
      <c r="H107" s="682"/>
      <c r="I107" s="675"/>
      <c r="J107" s="202"/>
      <c r="K107" s="195"/>
      <c r="L107" s="195"/>
    </row>
    <row r="108" spans="1:12" x14ac:dyDescent="0.25">
      <c r="A108" s="87">
        <v>94</v>
      </c>
      <c r="B108" s="87" t="s">
        <v>627</v>
      </c>
      <c r="C108" s="548"/>
      <c r="D108" s="207"/>
      <c r="E108" s="207"/>
      <c r="F108" s="207"/>
      <c r="G108" s="406">
        <f>'8A_8C'!$L$110</f>
        <v>0</v>
      </c>
      <c r="H108" s="480"/>
      <c r="I108" s="406">
        <f t="shared" si="3"/>
        <v>0</v>
      </c>
      <c r="J108" s="202"/>
      <c r="K108" s="195"/>
      <c r="L108" s="195"/>
    </row>
    <row r="109" spans="1:12" x14ac:dyDescent="0.25">
      <c r="A109" s="87">
        <f>A108+1</f>
        <v>95</v>
      </c>
      <c r="B109" s="87" t="s">
        <v>532</v>
      </c>
      <c r="C109" s="548"/>
      <c r="D109" s="207"/>
      <c r="E109" s="207"/>
      <c r="F109" s="207"/>
      <c r="G109" s="406">
        <f>'8A_8C'!$L$111</f>
        <v>0</v>
      </c>
      <c r="H109" s="480"/>
      <c r="I109" s="406">
        <f t="shared" si="3"/>
        <v>0</v>
      </c>
      <c r="J109" s="202"/>
      <c r="K109" s="195"/>
      <c r="L109" s="195"/>
    </row>
    <row r="110" spans="1:12" x14ac:dyDescent="0.25">
      <c r="A110" s="87">
        <f t="shared" ref="A110:A115" si="4">A109+1</f>
        <v>96</v>
      </c>
      <c r="B110" s="87" t="s">
        <v>533</v>
      </c>
      <c r="C110" s="548"/>
      <c r="D110" s="207"/>
      <c r="E110" s="207"/>
      <c r="F110" s="207"/>
      <c r="G110" s="406">
        <f>'8A_8C'!$L$112</f>
        <v>0</v>
      </c>
      <c r="H110" s="480"/>
      <c r="I110" s="406">
        <f t="shared" si="3"/>
        <v>0</v>
      </c>
      <c r="J110" s="202"/>
      <c r="K110" s="195"/>
      <c r="L110" s="195"/>
    </row>
    <row r="111" spans="1:12" x14ac:dyDescent="0.25">
      <c r="A111" s="87">
        <f t="shared" si="4"/>
        <v>97</v>
      </c>
      <c r="B111" s="87" t="s">
        <v>534</v>
      </c>
      <c r="C111" s="563"/>
      <c r="D111" s="207"/>
      <c r="E111" s="207"/>
      <c r="F111" s="207"/>
      <c r="G111" s="406">
        <f>'8A_8C'!$L$113</f>
        <v>0</v>
      </c>
      <c r="H111" s="480"/>
      <c r="I111" s="406">
        <f t="shared" si="3"/>
        <v>0</v>
      </c>
      <c r="J111" s="202"/>
      <c r="K111" s="195"/>
      <c r="L111" s="195"/>
    </row>
    <row r="112" spans="1:12" x14ac:dyDescent="0.25">
      <c r="A112" s="87">
        <f t="shared" si="4"/>
        <v>98</v>
      </c>
      <c r="B112" s="311" t="s">
        <v>816</v>
      </c>
      <c r="C112" s="705" t="str">
        <f>'5'!C$155</f>
        <v>(Specify here)</v>
      </c>
      <c r="D112" s="207"/>
      <c r="E112" s="207"/>
      <c r="F112" s="207"/>
      <c r="G112" s="406">
        <f>'8A_8C'!$L$114</f>
        <v>0</v>
      </c>
      <c r="H112" s="480"/>
      <c r="I112" s="406">
        <f t="shared" si="3"/>
        <v>0</v>
      </c>
      <c r="J112" s="202"/>
      <c r="K112" s="195"/>
      <c r="L112" s="195"/>
    </row>
    <row r="113" spans="1:12" x14ac:dyDescent="0.25">
      <c r="A113" s="87">
        <f t="shared" si="4"/>
        <v>99</v>
      </c>
      <c r="B113" s="311" t="s">
        <v>817</v>
      </c>
      <c r="C113" s="705" t="str">
        <f>'5'!C$156</f>
        <v>(Specify here)</v>
      </c>
      <c r="D113" s="207"/>
      <c r="E113" s="207"/>
      <c r="F113" s="207"/>
      <c r="G113" s="406">
        <f>'8A_8C'!$L$115</f>
        <v>0</v>
      </c>
      <c r="H113" s="480"/>
      <c r="I113" s="406">
        <f t="shared" si="3"/>
        <v>0</v>
      </c>
      <c r="J113" s="202"/>
      <c r="K113" s="195"/>
      <c r="L113" s="195"/>
    </row>
    <row r="114" spans="1:12" x14ac:dyDescent="0.25">
      <c r="A114" s="87">
        <f t="shared" si="4"/>
        <v>100</v>
      </c>
      <c r="B114" s="87" t="s">
        <v>821</v>
      </c>
      <c r="C114" s="564"/>
      <c r="D114" s="207"/>
      <c r="E114" s="207"/>
      <c r="F114" s="207"/>
      <c r="G114" s="406">
        <f>'8A_8C'!$L$116</f>
        <v>0</v>
      </c>
      <c r="H114" s="480"/>
      <c r="I114" s="406">
        <f t="shared" si="3"/>
        <v>0</v>
      </c>
      <c r="J114" s="202"/>
      <c r="K114" s="195"/>
      <c r="L114" s="195"/>
    </row>
    <row r="115" spans="1:12" x14ac:dyDescent="0.25">
      <c r="A115" s="87">
        <f t="shared" si="4"/>
        <v>101</v>
      </c>
      <c r="B115" s="340" t="s">
        <v>758</v>
      </c>
      <c r="C115" s="547"/>
      <c r="D115" s="207"/>
      <c r="E115" s="207"/>
      <c r="F115" s="207"/>
      <c r="G115" s="406">
        <f>'8A_8C'!$L$117</f>
        <v>0</v>
      </c>
      <c r="H115" s="480"/>
      <c r="I115" s="406">
        <f t="shared" si="3"/>
        <v>0</v>
      </c>
      <c r="J115" s="202"/>
      <c r="K115" s="195"/>
      <c r="L115" s="195"/>
    </row>
    <row r="116" spans="1:12" x14ac:dyDescent="0.25">
      <c r="A116" s="1258"/>
      <c r="B116" s="1257" t="s">
        <v>823</v>
      </c>
      <c r="C116" s="590"/>
      <c r="D116" s="675">
        <f>SUM(D97:D115)+SUM(D48:D79)+SUM(D24:D31)+SUM(D22)</f>
        <v>0</v>
      </c>
      <c r="E116" s="675">
        <f>SUM(E97:E115)+SUM(E48:E79)+SUM(E24:E31)+SUM(E22)</f>
        <v>0</v>
      </c>
      <c r="F116" s="675">
        <f>SUM(F97:F115)+SUM(F48:F79)+SUM(F24:F31)+SUM(F22)</f>
        <v>0</v>
      </c>
      <c r="G116" s="675">
        <f>SUM(G97:G115)+SUM(G48:G79)+SUM(G24:G31)+SUM(G22)</f>
        <v>0</v>
      </c>
      <c r="H116" s="675">
        <f>SUM(H97:H115)+SUM(H48:H79)+SUM(H24:H31)+SUM(H22)</f>
        <v>0</v>
      </c>
      <c r="I116" s="675">
        <f t="shared" si="3"/>
        <v>0</v>
      </c>
      <c r="J116" s="202"/>
      <c r="K116" s="195"/>
      <c r="L116" s="195"/>
    </row>
    <row r="117" spans="1:12" x14ac:dyDescent="0.25">
      <c r="A117" s="712" t="s">
        <v>419</v>
      </c>
      <c r="B117" s="205"/>
      <c r="C117" s="205"/>
      <c r="D117" s="205"/>
      <c r="E117" s="205"/>
      <c r="F117" s="205"/>
      <c r="G117" s="205"/>
      <c r="H117" s="687"/>
      <c r="I117" s="205"/>
      <c r="J117" s="195"/>
      <c r="K117" s="195"/>
      <c r="L117" s="195"/>
    </row>
    <row r="118" spans="1:12" x14ac:dyDescent="0.25">
      <c r="A118" s="712" t="s">
        <v>889</v>
      </c>
      <c r="B118" s="195"/>
      <c r="C118" s="195"/>
      <c r="D118" s="195"/>
      <c r="E118" s="195"/>
      <c r="F118" s="195"/>
      <c r="G118" s="195"/>
      <c r="H118" s="688"/>
      <c r="I118" s="195"/>
      <c r="J118" s="195"/>
      <c r="K118" s="195"/>
      <c r="L118" s="195"/>
    </row>
    <row r="119" spans="1:12" x14ac:dyDescent="0.25">
      <c r="A119" s="712" t="s">
        <v>927</v>
      </c>
      <c r="B119" s="195"/>
      <c r="C119" s="195"/>
      <c r="D119" s="195"/>
      <c r="E119" s="195"/>
      <c r="F119" s="195"/>
      <c r="G119" s="195"/>
      <c r="H119" s="688"/>
      <c r="I119" s="195"/>
      <c r="J119" s="195"/>
      <c r="K119" s="195"/>
      <c r="L119" s="195"/>
    </row>
    <row r="120" spans="1:12" x14ac:dyDescent="0.25">
      <c r="A120" s="196" t="s">
        <v>422</v>
      </c>
      <c r="B120" s="195"/>
      <c r="C120" s="195"/>
      <c r="D120" s="195"/>
      <c r="E120" s="195"/>
      <c r="F120" s="195"/>
      <c r="G120" s="195"/>
      <c r="H120" s="688"/>
      <c r="I120" s="195"/>
      <c r="J120" s="195"/>
      <c r="K120" s="195"/>
      <c r="L120" s="195"/>
    </row>
    <row r="121" spans="1:12" ht="15.6" x14ac:dyDescent="0.3">
      <c r="A121" s="197" t="s">
        <v>144</v>
      </c>
      <c r="B121" s="709"/>
      <c r="C121" s="709"/>
      <c r="D121" s="709"/>
      <c r="E121" s="709"/>
      <c r="F121" s="709"/>
      <c r="G121" s="709"/>
      <c r="H121" s="778"/>
      <c r="I121" s="197" t="s">
        <v>143</v>
      </c>
      <c r="J121" s="195"/>
      <c r="K121" s="195"/>
      <c r="L121" s="195"/>
    </row>
    <row r="122" spans="1:12" ht="15.6" x14ac:dyDescent="0.3">
      <c r="A122" s="197" t="s">
        <v>565</v>
      </c>
      <c r="B122" s="709"/>
      <c r="C122" s="709"/>
      <c r="D122" s="709"/>
      <c r="E122" s="709"/>
      <c r="F122" s="709"/>
      <c r="G122" s="709"/>
      <c r="H122" s="778"/>
      <c r="I122" s="708" t="s">
        <v>425</v>
      </c>
      <c r="J122" s="195"/>
      <c r="K122" s="195"/>
      <c r="L122" s="195"/>
    </row>
    <row r="123" spans="1:12" ht="15.6" x14ac:dyDescent="0.3">
      <c r="A123" s="197"/>
      <c r="B123" s="198"/>
      <c r="C123" s="198"/>
      <c r="D123" s="198"/>
      <c r="E123" s="198"/>
      <c r="F123" s="198"/>
      <c r="G123" s="198"/>
      <c r="H123" s="690"/>
      <c r="I123" s="708" t="s">
        <v>151</v>
      </c>
      <c r="J123" s="195"/>
      <c r="K123" s="195"/>
      <c r="L123" s="195"/>
    </row>
    <row r="124" spans="1:12" ht="15.6" x14ac:dyDescent="0.3">
      <c r="A124" s="197"/>
      <c r="B124" s="198"/>
      <c r="C124" s="198"/>
      <c r="D124" s="198"/>
      <c r="E124" s="198"/>
      <c r="F124" s="198"/>
      <c r="G124" s="198"/>
      <c r="H124" s="690"/>
      <c r="I124" s="195"/>
      <c r="J124" s="195"/>
      <c r="K124" s="195"/>
      <c r="L124" s="195"/>
    </row>
    <row r="125" spans="1:12" x14ac:dyDescent="0.25">
      <c r="A125" s="196" t="s">
        <v>363</v>
      </c>
      <c r="B125" s="195"/>
      <c r="C125" s="195"/>
      <c r="D125" s="196" t="s">
        <v>451</v>
      </c>
      <c r="E125" s="195"/>
      <c r="F125" s="195"/>
      <c r="G125" s="195"/>
      <c r="H125" s="779" t="s">
        <v>365</v>
      </c>
      <c r="I125" s="195"/>
      <c r="J125" s="195"/>
      <c r="K125" s="195"/>
      <c r="L125" s="195"/>
    </row>
    <row r="126" spans="1:12" x14ac:dyDescent="0.25">
      <c r="B126" s="195" t="str">
        <f>'1_1A'!$B$7</f>
        <v>Enter Hospital Name Here</v>
      </c>
      <c r="D126" s="195"/>
      <c r="E126" s="1476" t="str">
        <f>'1_1A'!$H$7</f>
        <v>Enter Provider Number Here</v>
      </c>
      <c r="F126" s="1476"/>
      <c r="H126" s="688"/>
      <c r="I126" s="710" t="str">
        <f>'1_1A'!$P$7</f>
        <v>Enter FYE Here</v>
      </c>
      <c r="J126" s="195"/>
      <c r="K126" s="195"/>
      <c r="L126" s="195"/>
    </row>
    <row r="127" spans="1:12" x14ac:dyDescent="0.25">
      <c r="A127" s="195"/>
      <c r="B127" s="195"/>
      <c r="C127" s="195"/>
      <c r="D127" s="195"/>
      <c r="E127" s="195"/>
      <c r="F127" s="195"/>
      <c r="G127" s="195"/>
      <c r="H127" s="688"/>
      <c r="I127" s="195"/>
      <c r="J127" s="195"/>
      <c r="K127" s="195"/>
      <c r="L127" s="195"/>
    </row>
    <row r="128" spans="1:12" ht="15.6" x14ac:dyDescent="0.3">
      <c r="A128" s="199"/>
      <c r="B128" s="199"/>
      <c r="C128" s="200"/>
      <c r="D128" s="208"/>
      <c r="E128" s="200"/>
      <c r="F128" s="200"/>
      <c r="G128" s="200"/>
      <c r="H128" s="693"/>
      <c r="I128" s="200"/>
      <c r="J128" s="202"/>
      <c r="K128" s="195"/>
      <c r="L128" s="195"/>
    </row>
    <row r="129" spans="1:12" ht="15.6" x14ac:dyDescent="0.3">
      <c r="A129" s="202"/>
      <c r="B129" s="203" t="s">
        <v>95</v>
      </c>
      <c r="C129" s="198"/>
      <c r="D129" s="203" t="s">
        <v>146</v>
      </c>
      <c r="E129" s="198"/>
      <c r="F129" s="198"/>
      <c r="G129" s="198"/>
      <c r="H129" s="690"/>
      <c r="I129" s="198"/>
      <c r="J129" s="202"/>
      <c r="K129" s="195"/>
      <c r="L129" s="195"/>
    </row>
    <row r="130" spans="1:12" x14ac:dyDescent="0.25">
      <c r="A130" s="202"/>
      <c r="B130" s="202"/>
      <c r="C130" s="195"/>
      <c r="D130" s="201" t="s">
        <v>374</v>
      </c>
      <c r="E130" s="201" t="s">
        <v>375</v>
      </c>
      <c r="F130" s="201" t="s">
        <v>376</v>
      </c>
      <c r="G130" s="201" t="s">
        <v>147</v>
      </c>
      <c r="H130" s="696" t="s">
        <v>148</v>
      </c>
      <c r="I130" s="201" t="s">
        <v>418</v>
      </c>
      <c r="J130" s="202"/>
      <c r="K130" s="195"/>
      <c r="L130" s="195"/>
    </row>
    <row r="131" spans="1:12" x14ac:dyDescent="0.25">
      <c r="A131" s="202"/>
      <c r="B131" s="202"/>
      <c r="C131" s="195"/>
      <c r="D131" s="204" t="s">
        <v>97</v>
      </c>
      <c r="E131" s="204" t="s">
        <v>97</v>
      </c>
      <c r="F131" s="204" t="s">
        <v>97</v>
      </c>
      <c r="G131" s="204" t="s">
        <v>97</v>
      </c>
      <c r="H131" s="697" t="s">
        <v>97</v>
      </c>
      <c r="I131" s="204" t="s">
        <v>97</v>
      </c>
      <c r="J131" s="202"/>
      <c r="K131" s="195"/>
      <c r="L131" s="195"/>
    </row>
    <row r="132" spans="1:12" x14ac:dyDescent="0.25">
      <c r="A132" s="202"/>
      <c r="B132" s="202"/>
      <c r="C132" s="195"/>
      <c r="D132" s="204" t="s">
        <v>384</v>
      </c>
      <c r="E132" s="204" t="s">
        <v>385</v>
      </c>
      <c r="F132" s="204" t="s">
        <v>386</v>
      </c>
      <c r="G132" s="204" t="s">
        <v>387</v>
      </c>
      <c r="H132" s="697" t="s">
        <v>388</v>
      </c>
      <c r="I132" s="204" t="s">
        <v>389</v>
      </c>
      <c r="J132" s="202"/>
      <c r="K132" s="195"/>
      <c r="L132" s="195"/>
    </row>
    <row r="133" spans="1:12" x14ac:dyDescent="0.25">
      <c r="A133" s="589"/>
      <c r="B133" s="589" t="s">
        <v>536</v>
      </c>
      <c r="C133" s="593"/>
      <c r="D133" s="676"/>
      <c r="E133" s="676"/>
      <c r="F133" s="676"/>
      <c r="G133" s="676"/>
      <c r="H133" s="676"/>
      <c r="I133" s="676"/>
      <c r="J133" s="202"/>
      <c r="K133" s="195"/>
      <c r="L133" s="195"/>
    </row>
    <row r="134" spans="1:12" x14ac:dyDescent="0.25">
      <c r="A134" s="87">
        <v>105</v>
      </c>
      <c r="B134" s="87" t="s">
        <v>537</v>
      </c>
      <c r="C134" s="548"/>
      <c r="D134" s="207"/>
      <c r="E134" s="207"/>
      <c r="F134" s="207"/>
      <c r="G134" s="406">
        <f>'8A_8C'!$L136</f>
        <v>0</v>
      </c>
      <c r="H134" s="480"/>
      <c r="I134" s="206">
        <f t="shared" ref="I134:I145" si="5">SUM(D134:H134)</f>
        <v>0</v>
      </c>
      <c r="J134" s="202"/>
      <c r="K134" s="195"/>
      <c r="L134" s="195"/>
    </row>
    <row r="135" spans="1:12" x14ac:dyDescent="0.25">
      <c r="A135" s="87">
        <f t="shared" ref="A135:A146" si="6">A134+1</f>
        <v>106</v>
      </c>
      <c r="B135" s="87" t="s">
        <v>539</v>
      </c>
      <c r="C135" s="548"/>
      <c r="D135" s="207"/>
      <c r="E135" s="207"/>
      <c r="F135" s="207"/>
      <c r="G135" s="406">
        <f>'8A_8C'!$L137</f>
        <v>0</v>
      </c>
      <c r="H135" s="480"/>
      <c r="I135" s="206">
        <f t="shared" si="5"/>
        <v>0</v>
      </c>
      <c r="J135" s="202"/>
      <c r="K135" s="195"/>
      <c r="L135" s="195"/>
    </row>
    <row r="136" spans="1:12" x14ac:dyDescent="0.25">
      <c r="A136" s="87">
        <f t="shared" si="6"/>
        <v>107</v>
      </c>
      <c r="B136" s="87" t="s">
        <v>538</v>
      </c>
      <c r="C136" s="548"/>
      <c r="D136" s="207"/>
      <c r="E136" s="207"/>
      <c r="F136" s="207"/>
      <c r="G136" s="406">
        <f>'8A_8C'!$L138</f>
        <v>0</v>
      </c>
      <c r="H136" s="480"/>
      <c r="I136" s="206">
        <f t="shared" si="5"/>
        <v>0</v>
      </c>
      <c r="J136" s="202"/>
      <c r="K136" s="195"/>
      <c r="L136" s="195"/>
    </row>
    <row r="137" spans="1:12" x14ac:dyDescent="0.25">
      <c r="A137" s="87">
        <f t="shared" si="6"/>
        <v>108</v>
      </c>
      <c r="B137" s="340" t="s">
        <v>759</v>
      </c>
      <c r="C137" s="547"/>
      <c r="D137" s="207"/>
      <c r="E137" s="207"/>
      <c r="F137" s="207"/>
      <c r="G137" s="406">
        <f>'8A_8C'!$L139</f>
        <v>0</v>
      </c>
      <c r="H137" s="480"/>
      <c r="I137" s="206">
        <f t="shared" si="5"/>
        <v>0</v>
      </c>
      <c r="J137" s="202"/>
      <c r="K137" s="195"/>
      <c r="L137" s="195"/>
    </row>
    <row r="138" spans="1:12" x14ac:dyDescent="0.25">
      <c r="A138" s="87">
        <f t="shared" si="6"/>
        <v>109</v>
      </c>
      <c r="B138" s="340" t="s">
        <v>760</v>
      </c>
      <c r="C138" s="547"/>
      <c r="D138" s="207"/>
      <c r="E138" s="207"/>
      <c r="F138" s="207"/>
      <c r="G138" s="406">
        <f>'8A_8C'!$L140</f>
        <v>0</v>
      </c>
      <c r="H138" s="480"/>
      <c r="I138" s="206">
        <f t="shared" si="5"/>
        <v>0</v>
      </c>
      <c r="J138" s="202"/>
      <c r="K138" s="195"/>
      <c r="L138" s="195"/>
    </row>
    <row r="139" spans="1:12" x14ac:dyDescent="0.25">
      <c r="A139" s="87">
        <f t="shared" si="6"/>
        <v>110</v>
      </c>
      <c r="B139" s="340" t="s">
        <v>761</v>
      </c>
      <c r="C139" s="547"/>
      <c r="D139" s="207"/>
      <c r="E139" s="207"/>
      <c r="F139" s="207"/>
      <c r="G139" s="406">
        <f>'8A_8C'!$L141</f>
        <v>0</v>
      </c>
      <c r="H139" s="480"/>
      <c r="I139" s="206">
        <f t="shared" si="5"/>
        <v>0</v>
      </c>
      <c r="J139" s="202"/>
      <c r="K139" s="195"/>
      <c r="L139" s="195"/>
    </row>
    <row r="140" spans="1:12" x14ac:dyDescent="0.25">
      <c r="A140" s="87">
        <f t="shared" si="6"/>
        <v>111</v>
      </c>
      <c r="B140" s="340" t="s">
        <v>762</v>
      </c>
      <c r="C140" s="547"/>
      <c r="D140" s="207"/>
      <c r="E140" s="207"/>
      <c r="F140" s="207"/>
      <c r="G140" s="406">
        <f>'8A_8C'!$L142</f>
        <v>0</v>
      </c>
      <c r="H140" s="480"/>
      <c r="I140" s="206">
        <f t="shared" si="5"/>
        <v>0</v>
      </c>
      <c r="J140" s="202"/>
      <c r="K140" s="195"/>
      <c r="L140" s="195"/>
    </row>
    <row r="141" spans="1:12" x14ac:dyDescent="0.25">
      <c r="A141" s="87">
        <f t="shared" si="6"/>
        <v>112</v>
      </c>
      <c r="B141" s="87" t="s">
        <v>824</v>
      </c>
      <c r="C141" s="705" t="str">
        <f>'5'!C$186</f>
        <v>(Specify here)</v>
      </c>
      <c r="D141" s="207"/>
      <c r="E141" s="207"/>
      <c r="F141" s="207"/>
      <c r="G141" s="406">
        <f>'8A_8C'!$L143</f>
        <v>0</v>
      </c>
      <c r="H141" s="480"/>
      <c r="I141" s="206">
        <f t="shared" si="5"/>
        <v>0</v>
      </c>
      <c r="J141" s="202"/>
      <c r="K141" s="195"/>
      <c r="L141" s="195"/>
    </row>
    <row r="142" spans="1:12" x14ac:dyDescent="0.25">
      <c r="A142" s="87">
        <f t="shared" si="6"/>
        <v>113</v>
      </c>
      <c r="B142" s="87" t="s">
        <v>540</v>
      </c>
      <c r="C142" s="548"/>
      <c r="D142" s="207"/>
      <c r="E142" s="207"/>
      <c r="F142" s="207"/>
      <c r="G142" s="406">
        <f>'8A_8C'!$L144</f>
        <v>0</v>
      </c>
      <c r="H142" s="480"/>
      <c r="I142" s="206">
        <f t="shared" si="5"/>
        <v>0</v>
      </c>
      <c r="J142" s="202"/>
      <c r="K142" s="195"/>
      <c r="L142" s="195"/>
    </row>
    <row r="143" spans="1:12" x14ac:dyDescent="0.25">
      <c r="A143" s="87">
        <f t="shared" si="6"/>
        <v>114</v>
      </c>
      <c r="B143" s="87" t="s">
        <v>629</v>
      </c>
      <c r="C143" s="548"/>
      <c r="D143" s="207"/>
      <c r="E143" s="207"/>
      <c r="F143" s="207"/>
      <c r="G143" s="406">
        <f>'8A_8C'!$L145</f>
        <v>0</v>
      </c>
      <c r="H143" s="480"/>
      <c r="I143" s="206">
        <f t="shared" si="5"/>
        <v>0</v>
      </c>
      <c r="J143" s="202"/>
      <c r="K143" s="195"/>
      <c r="L143" s="195"/>
    </row>
    <row r="144" spans="1:12" x14ac:dyDescent="0.25">
      <c r="A144" s="87">
        <f t="shared" si="6"/>
        <v>115</v>
      </c>
      <c r="B144" s="340" t="s">
        <v>630</v>
      </c>
      <c r="C144" s="547"/>
      <c r="D144" s="207"/>
      <c r="E144" s="207"/>
      <c r="F144" s="207"/>
      <c r="G144" s="406">
        <f>'8A_8C'!$L146</f>
        <v>0</v>
      </c>
      <c r="H144" s="480"/>
      <c r="I144" s="206">
        <f t="shared" si="5"/>
        <v>0</v>
      </c>
      <c r="J144" s="202"/>
      <c r="K144" s="195"/>
      <c r="L144" s="195"/>
    </row>
    <row r="145" spans="1:12" x14ac:dyDescent="0.25">
      <c r="A145" s="87">
        <f t="shared" si="6"/>
        <v>116</v>
      </c>
      <c r="B145" s="87" t="s">
        <v>541</v>
      </c>
      <c r="C145" s="548"/>
      <c r="D145" s="207"/>
      <c r="E145" s="207"/>
      <c r="F145" s="207"/>
      <c r="G145" s="406">
        <f>'8A_8C'!$L147</f>
        <v>0</v>
      </c>
      <c r="H145" s="480"/>
      <c r="I145" s="206">
        <f t="shared" si="5"/>
        <v>0</v>
      </c>
      <c r="J145" s="202"/>
      <c r="K145" s="195"/>
      <c r="L145" s="195"/>
    </row>
    <row r="146" spans="1:12" x14ac:dyDescent="0.25">
      <c r="A146" s="87">
        <f t="shared" si="6"/>
        <v>117</v>
      </c>
      <c r="B146" s="87" t="s">
        <v>827</v>
      </c>
      <c r="C146" s="705" t="str">
        <f>'5'!C$191</f>
        <v>(Specify here)</v>
      </c>
      <c r="D146" s="207"/>
      <c r="E146" s="207"/>
      <c r="F146" s="207"/>
      <c r="G146" s="406">
        <f>'8A_8C'!$L148</f>
        <v>0</v>
      </c>
      <c r="H146" s="480"/>
      <c r="I146" s="206">
        <f t="shared" ref="I146:I158" si="7">SUM(D146:H146)</f>
        <v>0</v>
      </c>
      <c r="J146" s="202"/>
      <c r="K146" s="195"/>
      <c r="L146" s="195"/>
    </row>
    <row r="147" spans="1:12" x14ac:dyDescent="0.25">
      <c r="A147" s="586"/>
      <c r="B147" s="586" t="s">
        <v>805</v>
      </c>
      <c r="C147" s="587"/>
      <c r="D147" s="675">
        <f>SUM(D134:D146)+D116</f>
        <v>0</v>
      </c>
      <c r="E147" s="675">
        <f>SUM(E134:E146)+E116</f>
        <v>0</v>
      </c>
      <c r="F147" s="675">
        <f>SUM(F134:F146)+F116</f>
        <v>0</v>
      </c>
      <c r="G147" s="675">
        <f>SUM(G134:G146)+G116</f>
        <v>0</v>
      </c>
      <c r="H147" s="675">
        <f>SUM(H134:H146)+H116</f>
        <v>0</v>
      </c>
      <c r="I147" s="675">
        <f t="shared" si="7"/>
        <v>0</v>
      </c>
      <c r="J147" s="202"/>
      <c r="K147" s="195"/>
      <c r="L147" s="195"/>
    </row>
    <row r="148" spans="1:12" x14ac:dyDescent="0.25">
      <c r="A148" s="588"/>
      <c r="B148" s="586" t="s">
        <v>911</v>
      </c>
      <c r="C148" s="587"/>
      <c r="D148" s="675"/>
      <c r="E148" s="675"/>
      <c r="F148" s="675"/>
      <c r="G148" s="675"/>
      <c r="H148" s="675"/>
      <c r="I148" s="675"/>
      <c r="J148" s="202"/>
      <c r="K148" s="195"/>
      <c r="L148" s="195"/>
    </row>
    <row r="149" spans="1:12" x14ac:dyDescent="0.25">
      <c r="A149" s="87">
        <v>190</v>
      </c>
      <c r="B149" s="87" t="s">
        <v>542</v>
      </c>
      <c r="C149" s="548"/>
      <c r="D149" s="207"/>
      <c r="E149" s="207"/>
      <c r="F149" s="207"/>
      <c r="G149" s="406">
        <f>'8A_8C'!$L151</f>
        <v>0</v>
      </c>
      <c r="H149" s="480"/>
      <c r="I149" s="206">
        <f t="shared" si="7"/>
        <v>0</v>
      </c>
      <c r="J149" s="202"/>
      <c r="K149" s="195"/>
      <c r="L149" s="195"/>
    </row>
    <row r="150" spans="1:12" x14ac:dyDescent="0.25">
      <c r="A150" s="87">
        <v>191</v>
      </c>
      <c r="B150" s="338" t="s">
        <v>133</v>
      </c>
      <c r="C150" s="546"/>
      <c r="D150" s="207"/>
      <c r="E150" s="207"/>
      <c r="F150" s="207"/>
      <c r="G150" s="406">
        <f>'8A_8C'!$L152</f>
        <v>0</v>
      </c>
      <c r="H150" s="480"/>
      <c r="I150" s="206">
        <f t="shared" si="7"/>
        <v>0</v>
      </c>
      <c r="J150" s="202"/>
      <c r="K150" s="195"/>
      <c r="L150" s="195"/>
    </row>
    <row r="151" spans="1:12" x14ac:dyDescent="0.25">
      <c r="A151" s="87">
        <v>192</v>
      </c>
      <c r="B151" s="338" t="s">
        <v>134</v>
      </c>
      <c r="C151" s="546"/>
      <c r="D151" s="207"/>
      <c r="E151" s="207"/>
      <c r="F151" s="207"/>
      <c r="G151" s="406">
        <f>'8A_8C'!$L153</f>
        <v>0</v>
      </c>
      <c r="H151" s="480"/>
      <c r="I151" s="206">
        <f t="shared" si="7"/>
        <v>0</v>
      </c>
      <c r="J151" s="202"/>
      <c r="K151" s="195"/>
      <c r="L151" s="195"/>
    </row>
    <row r="152" spans="1:12" x14ac:dyDescent="0.25">
      <c r="A152" s="87">
        <v>193</v>
      </c>
      <c r="B152" s="338" t="s">
        <v>135</v>
      </c>
      <c r="C152" s="546"/>
      <c r="D152" s="207"/>
      <c r="E152" s="207"/>
      <c r="F152" s="207"/>
      <c r="G152" s="406">
        <f>'8A_8C'!$L154</f>
        <v>0</v>
      </c>
      <c r="H152" s="480"/>
      <c r="I152" s="206">
        <f t="shared" si="7"/>
        <v>0</v>
      </c>
      <c r="J152" s="202"/>
      <c r="K152" s="195"/>
      <c r="L152" s="195"/>
    </row>
    <row r="153" spans="1:12" x14ac:dyDescent="0.25">
      <c r="A153" s="87">
        <v>194</v>
      </c>
      <c r="B153" s="87" t="s">
        <v>820</v>
      </c>
      <c r="C153" s="546"/>
      <c r="D153" s="207"/>
      <c r="E153" s="207"/>
      <c r="F153" s="207"/>
      <c r="G153" s="406">
        <f>'8A_8C'!$L155</f>
        <v>0</v>
      </c>
      <c r="H153" s="480"/>
      <c r="I153" s="206">
        <f t="shared" si="7"/>
        <v>0</v>
      </c>
      <c r="J153" s="202"/>
      <c r="K153" s="195"/>
      <c r="L153" s="195"/>
    </row>
    <row r="154" spans="1:12" x14ac:dyDescent="0.25">
      <c r="A154" s="87"/>
      <c r="B154" s="339" t="s">
        <v>772</v>
      </c>
      <c r="C154" s="705" t="str">
        <f>'5'!C$199</f>
        <v>(Specify here)</v>
      </c>
      <c r="D154" s="207"/>
      <c r="E154" s="207"/>
      <c r="F154" s="207"/>
      <c r="G154" s="406">
        <f>'8A_8C'!$L156</f>
        <v>0</v>
      </c>
      <c r="H154" s="480"/>
      <c r="I154" s="206">
        <f t="shared" si="7"/>
        <v>0</v>
      </c>
      <c r="J154" s="202"/>
      <c r="K154" s="195"/>
      <c r="L154" s="195"/>
    </row>
    <row r="155" spans="1:12" x14ac:dyDescent="0.25">
      <c r="A155" s="78"/>
      <c r="B155" s="339" t="s">
        <v>773</v>
      </c>
      <c r="C155" s="705" t="str">
        <f>'5'!C$200</f>
        <v>(Specify here)</v>
      </c>
      <c r="D155" s="207"/>
      <c r="E155" s="207"/>
      <c r="F155" s="207"/>
      <c r="G155" s="406">
        <f>'8A_8C'!$L157</f>
        <v>0</v>
      </c>
      <c r="H155" s="480"/>
      <c r="I155" s="206">
        <f t="shared" si="7"/>
        <v>0</v>
      </c>
      <c r="J155" s="202"/>
      <c r="K155" s="195"/>
      <c r="L155" s="195"/>
    </row>
    <row r="156" spans="1:12" x14ac:dyDescent="0.25">
      <c r="A156" s="78"/>
      <c r="B156" s="339" t="s">
        <v>774</v>
      </c>
      <c r="C156" s="705" t="str">
        <f>'5'!C$201</f>
        <v>(Specify here)</v>
      </c>
      <c r="D156" s="207"/>
      <c r="E156" s="207"/>
      <c r="F156" s="207"/>
      <c r="G156" s="406">
        <f>'8A_8C'!$L158</f>
        <v>0</v>
      </c>
      <c r="H156" s="480"/>
      <c r="I156" s="206">
        <f t="shared" si="7"/>
        <v>0</v>
      </c>
      <c r="J156" s="202"/>
      <c r="K156" s="195"/>
      <c r="L156" s="195"/>
    </row>
    <row r="157" spans="1:12" x14ac:dyDescent="0.25">
      <c r="A157" s="78"/>
      <c r="B157" s="339" t="s">
        <v>775</v>
      </c>
      <c r="C157" s="705" t="str">
        <f>'5'!C$202</f>
        <v>(Specify here)</v>
      </c>
      <c r="D157" s="207"/>
      <c r="E157" s="207"/>
      <c r="F157" s="207"/>
      <c r="G157" s="406">
        <f>'8A_8C'!$L159</f>
        <v>0</v>
      </c>
      <c r="H157" s="480"/>
      <c r="I157" s="206">
        <f t="shared" si="7"/>
        <v>0</v>
      </c>
      <c r="J157" s="202"/>
      <c r="K157" s="195"/>
      <c r="L157" s="195"/>
    </row>
    <row r="158" spans="1:12" x14ac:dyDescent="0.25">
      <c r="A158" s="78"/>
      <c r="B158" s="339" t="s">
        <v>776</v>
      </c>
      <c r="C158" s="705" t="str">
        <f>'5'!C$203</f>
        <v>(Specify here)</v>
      </c>
      <c r="D158" s="207"/>
      <c r="E158" s="207"/>
      <c r="F158" s="207"/>
      <c r="G158" s="406">
        <f>'8A_8C'!$L160</f>
        <v>0</v>
      </c>
      <c r="H158" s="480"/>
      <c r="I158" s="206">
        <f t="shared" si="7"/>
        <v>0</v>
      </c>
      <c r="J158" s="202"/>
      <c r="K158" s="195"/>
      <c r="L158" s="195"/>
    </row>
    <row r="159" spans="1:12" x14ac:dyDescent="0.25">
      <c r="A159" s="586">
        <v>200</v>
      </c>
      <c r="B159" s="586" t="s">
        <v>806</v>
      </c>
      <c r="C159" s="587"/>
      <c r="D159" s="675">
        <f t="shared" ref="D159:I159" si="8">SUM(D147:D158)</f>
        <v>0</v>
      </c>
      <c r="E159" s="675">
        <f t="shared" si="8"/>
        <v>0</v>
      </c>
      <c r="F159" s="675">
        <f t="shared" si="8"/>
        <v>0</v>
      </c>
      <c r="G159" s="675">
        <f t="shared" si="8"/>
        <v>0</v>
      </c>
      <c r="H159" s="675">
        <f t="shared" si="8"/>
        <v>0</v>
      </c>
      <c r="I159" s="675">
        <f t="shared" si="8"/>
        <v>0</v>
      </c>
      <c r="J159" s="202"/>
      <c r="K159" s="195"/>
      <c r="L159" s="195"/>
    </row>
    <row r="160" spans="1:12" x14ac:dyDescent="0.25">
      <c r="A160" s="1256"/>
      <c r="B160" s="205"/>
      <c r="C160" s="205"/>
      <c r="D160" s="206"/>
      <c r="E160" s="206"/>
      <c r="F160" s="206"/>
      <c r="G160" s="206"/>
      <c r="H160" s="406"/>
      <c r="I160" s="206"/>
      <c r="J160" s="202"/>
      <c r="K160" s="195"/>
      <c r="L160" s="195"/>
    </row>
    <row r="161" spans="1:12" x14ac:dyDescent="0.25">
      <c r="A161" s="712" t="s">
        <v>419</v>
      </c>
      <c r="B161" s="205"/>
      <c r="C161" s="205"/>
      <c r="D161" s="205"/>
      <c r="E161" s="205"/>
      <c r="F161" s="205"/>
      <c r="G161" s="205"/>
      <c r="H161" s="687"/>
      <c r="I161" s="205"/>
      <c r="J161" s="195"/>
      <c r="K161" s="195"/>
      <c r="L161" s="195"/>
    </row>
    <row r="162" spans="1:12" x14ac:dyDescent="0.25">
      <c r="A162" s="712" t="s">
        <v>889</v>
      </c>
      <c r="B162" s="195"/>
      <c r="C162" s="195"/>
      <c r="D162" s="195"/>
      <c r="E162" s="195"/>
      <c r="F162" s="195"/>
      <c r="G162" s="195"/>
      <c r="H162" s="688"/>
      <c r="I162" s="195"/>
      <c r="J162" s="195"/>
      <c r="K162" s="195"/>
      <c r="L162" s="195"/>
    </row>
    <row r="163" spans="1:12" x14ac:dyDescent="0.25">
      <c r="A163" s="712" t="s">
        <v>927</v>
      </c>
      <c r="B163" s="195"/>
      <c r="C163" s="195"/>
      <c r="D163" s="195"/>
      <c r="E163" s="195"/>
      <c r="F163" s="195"/>
      <c r="G163" s="195"/>
      <c r="H163" s="688"/>
      <c r="I163" s="195"/>
      <c r="J163" s="195"/>
      <c r="K163" s="195"/>
      <c r="L163" s="195"/>
    </row>
    <row r="164" spans="1:12" x14ac:dyDescent="0.25">
      <c r="A164" s="196" t="s">
        <v>422</v>
      </c>
      <c r="B164" s="195"/>
      <c r="C164" s="195"/>
      <c r="D164" s="195"/>
      <c r="E164" s="195"/>
      <c r="F164" s="195"/>
      <c r="G164" s="195"/>
      <c r="H164" s="688"/>
      <c r="I164" s="195"/>
      <c r="J164" s="195"/>
      <c r="K164" s="195"/>
      <c r="L164" s="195"/>
    </row>
    <row r="165" spans="1:12" ht="15.6" x14ac:dyDescent="0.3">
      <c r="A165" s="197" t="s">
        <v>144</v>
      </c>
      <c r="B165" s="709"/>
      <c r="C165" s="709"/>
      <c r="D165" s="709"/>
      <c r="E165" s="709"/>
      <c r="F165" s="709"/>
      <c r="G165" s="709"/>
      <c r="H165" s="690"/>
      <c r="I165" s="709"/>
      <c r="J165" s="197" t="s">
        <v>143</v>
      </c>
      <c r="K165" s="195"/>
      <c r="L165" s="195"/>
    </row>
    <row r="166" spans="1:12" ht="15.6" x14ac:dyDescent="0.3">
      <c r="A166" s="197" t="s">
        <v>566</v>
      </c>
      <c r="B166" s="709"/>
      <c r="C166" s="709"/>
      <c r="D166" s="709"/>
      <c r="E166" s="709"/>
      <c r="F166" s="709"/>
      <c r="G166" s="709"/>
      <c r="H166" s="690"/>
      <c r="I166" s="709"/>
      <c r="J166" s="708" t="s">
        <v>446</v>
      </c>
      <c r="K166" s="195"/>
      <c r="L166" s="195"/>
    </row>
    <row r="167" spans="1:12" x14ac:dyDescent="0.25">
      <c r="B167" s="198"/>
      <c r="C167" s="198"/>
      <c r="D167" s="198"/>
      <c r="E167" s="198"/>
      <c r="F167" s="198"/>
      <c r="G167" s="198"/>
      <c r="I167" s="195"/>
      <c r="J167" s="708" t="s">
        <v>145</v>
      </c>
      <c r="K167" s="195"/>
      <c r="L167" s="195"/>
    </row>
    <row r="168" spans="1:12" x14ac:dyDescent="0.25">
      <c r="B168" s="198"/>
      <c r="C168" s="198"/>
      <c r="D168" s="198"/>
      <c r="E168" s="198"/>
      <c r="F168" s="198"/>
      <c r="G168" s="198"/>
      <c r="H168" s="688"/>
      <c r="I168" s="195"/>
      <c r="J168" s="195"/>
      <c r="K168" s="195"/>
      <c r="L168" s="195"/>
    </row>
    <row r="169" spans="1:12" x14ac:dyDescent="0.25">
      <c r="A169" s="196" t="s">
        <v>363</v>
      </c>
      <c r="B169" s="195"/>
      <c r="C169" s="195"/>
      <c r="E169" s="196" t="s">
        <v>451</v>
      </c>
      <c r="F169" s="195"/>
      <c r="G169" s="195"/>
      <c r="H169" s="688"/>
      <c r="I169" s="196" t="s">
        <v>365</v>
      </c>
      <c r="J169" s="195"/>
      <c r="K169" s="195"/>
      <c r="L169" s="195"/>
    </row>
    <row r="170" spans="1:12" x14ac:dyDescent="0.25">
      <c r="B170" s="195" t="str">
        <f>'1_1A'!$B$7</f>
        <v>Enter Hospital Name Here</v>
      </c>
      <c r="F170" s="1476" t="str">
        <f>'1_1A'!$H$7</f>
        <v>Enter Provider Number Here</v>
      </c>
      <c r="G170" s="1476"/>
      <c r="J170" s="710" t="str">
        <f>'1_1A'!$P$7</f>
        <v>Enter FYE Here</v>
      </c>
      <c r="K170" s="195"/>
      <c r="L170" s="195"/>
    </row>
    <row r="171" spans="1:12" x14ac:dyDescent="0.25">
      <c r="A171" s="195"/>
      <c r="B171" s="195"/>
      <c r="C171" s="195"/>
      <c r="D171" s="195"/>
      <c r="E171" s="195"/>
      <c r="F171" s="195"/>
      <c r="G171" s="195"/>
      <c r="H171" s="688"/>
      <c r="I171" s="195"/>
      <c r="J171" s="195"/>
      <c r="K171" s="195"/>
      <c r="L171" s="195"/>
    </row>
    <row r="172" spans="1:12" x14ac:dyDescent="0.25">
      <c r="A172" s="199"/>
      <c r="B172" s="199"/>
      <c r="C172" s="200"/>
      <c r="D172" s="199"/>
      <c r="E172" s="200"/>
      <c r="F172" s="200"/>
      <c r="G172" s="200"/>
      <c r="H172" s="693"/>
      <c r="I172" s="200"/>
      <c r="J172" s="200"/>
      <c r="K172" s="202"/>
      <c r="L172" s="195"/>
    </row>
    <row r="173" spans="1:12" ht="15.6" x14ac:dyDescent="0.3">
      <c r="A173" s="202"/>
      <c r="B173" s="203" t="s">
        <v>95</v>
      </c>
      <c r="C173" s="198"/>
      <c r="D173" s="203" t="s">
        <v>146</v>
      </c>
      <c r="E173" s="198"/>
      <c r="F173" s="198"/>
      <c r="G173" s="198"/>
      <c r="H173" s="690"/>
      <c r="I173" s="198"/>
      <c r="J173" s="198"/>
      <c r="K173" s="202"/>
      <c r="L173" s="195"/>
    </row>
    <row r="174" spans="1:12" x14ac:dyDescent="0.25">
      <c r="A174" s="202"/>
      <c r="B174" s="202"/>
      <c r="C174" s="195"/>
      <c r="D174" s="201" t="s">
        <v>374</v>
      </c>
      <c r="E174" s="201" t="s">
        <v>375</v>
      </c>
      <c r="F174" s="201" t="s">
        <v>376</v>
      </c>
      <c r="G174" s="201" t="s">
        <v>147</v>
      </c>
      <c r="H174" s="696" t="s">
        <v>148</v>
      </c>
      <c r="I174" s="201" t="s">
        <v>418</v>
      </c>
      <c r="J174" s="201" t="s">
        <v>152</v>
      </c>
      <c r="K174" s="202"/>
      <c r="L174" s="195"/>
    </row>
    <row r="175" spans="1:12" x14ac:dyDescent="0.25">
      <c r="A175" s="202"/>
      <c r="B175" s="202"/>
      <c r="C175" s="195"/>
      <c r="D175" s="204" t="s">
        <v>98</v>
      </c>
      <c r="E175" s="204" t="s">
        <v>98</v>
      </c>
      <c r="F175" s="204" t="s">
        <v>98</v>
      </c>
      <c r="G175" s="204" t="s">
        <v>98</v>
      </c>
      <c r="H175" s="697" t="s">
        <v>98</v>
      </c>
      <c r="I175" s="204" t="s">
        <v>98</v>
      </c>
      <c r="J175" s="204" t="s">
        <v>418</v>
      </c>
      <c r="K175" s="202"/>
      <c r="L175" s="195"/>
    </row>
    <row r="176" spans="1:12" x14ac:dyDescent="0.25">
      <c r="A176" s="202"/>
      <c r="B176" s="202"/>
      <c r="C176" s="195"/>
      <c r="D176" s="204" t="s">
        <v>390</v>
      </c>
      <c r="E176" s="204" t="s">
        <v>391</v>
      </c>
      <c r="F176" s="204" t="s">
        <v>392</v>
      </c>
      <c r="G176" s="204" t="s">
        <v>393</v>
      </c>
      <c r="H176" s="697" t="s">
        <v>394</v>
      </c>
      <c r="I176" s="204" t="s">
        <v>395</v>
      </c>
      <c r="J176" s="204" t="s">
        <v>396</v>
      </c>
      <c r="K176" s="202"/>
      <c r="L176" s="195"/>
    </row>
    <row r="177" spans="1:12" x14ac:dyDescent="0.25">
      <c r="A177" s="589"/>
      <c r="B177" s="589" t="s">
        <v>508</v>
      </c>
      <c r="C177" s="593"/>
      <c r="D177" s="676"/>
      <c r="E177" s="676"/>
      <c r="F177" s="676"/>
      <c r="G177" s="676"/>
      <c r="H177" s="676"/>
      <c r="I177" s="676"/>
      <c r="J177" s="676"/>
      <c r="K177" s="202"/>
      <c r="L177" s="195"/>
    </row>
    <row r="178" spans="1:12" x14ac:dyDescent="0.25">
      <c r="A178" s="45">
        <v>30</v>
      </c>
      <c r="B178" s="392" t="s">
        <v>744</v>
      </c>
      <c r="C178" s="558"/>
      <c r="D178" s="207"/>
      <c r="E178" s="207"/>
      <c r="F178" s="207"/>
      <c r="G178" s="406">
        <f>'8A_8C'!$L180</f>
        <v>0</v>
      </c>
      <c r="H178" s="480"/>
      <c r="I178" s="206">
        <f t="shared" ref="I178:I185" si="9">SUM(D178:H178)</f>
        <v>0</v>
      </c>
      <c r="J178" s="206">
        <f t="shared" ref="J178:J195" si="10">I178+I14</f>
        <v>0</v>
      </c>
      <c r="K178" s="202"/>
      <c r="L178" s="195"/>
    </row>
    <row r="179" spans="1:12" x14ac:dyDescent="0.25">
      <c r="A179" s="45">
        <v>31</v>
      </c>
      <c r="B179" s="45" t="s">
        <v>405</v>
      </c>
      <c r="C179" s="553"/>
      <c r="D179" s="207"/>
      <c r="E179" s="207"/>
      <c r="F179" s="207"/>
      <c r="G179" s="406">
        <f>'8A_8C'!$L181</f>
        <v>0</v>
      </c>
      <c r="H179" s="480"/>
      <c r="I179" s="206">
        <f t="shared" si="9"/>
        <v>0</v>
      </c>
      <c r="J179" s="206">
        <f t="shared" si="10"/>
        <v>0</v>
      </c>
      <c r="K179" s="202"/>
      <c r="L179" s="195"/>
    </row>
    <row r="180" spans="1:12" x14ac:dyDescent="0.25">
      <c r="A180" s="45"/>
      <c r="B180" s="45" t="s">
        <v>406</v>
      </c>
      <c r="C180" s="553"/>
      <c r="D180" s="207"/>
      <c r="E180" s="207"/>
      <c r="F180" s="207"/>
      <c r="G180" s="406">
        <f>'8A_8C'!$L182</f>
        <v>0</v>
      </c>
      <c r="H180" s="480"/>
      <c r="I180" s="206">
        <f t="shared" si="9"/>
        <v>0</v>
      </c>
      <c r="J180" s="206">
        <f t="shared" si="10"/>
        <v>0</v>
      </c>
      <c r="K180" s="202"/>
      <c r="L180" s="195"/>
    </row>
    <row r="181" spans="1:12" x14ac:dyDescent="0.25">
      <c r="A181" s="45"/>
      <c r="B181" s="45" t="s">
        <v>407</v>
      </c>
      <c r="C181" s="553"/>
      <c r="D181" s="207"/>
      <c r="E181" s="207"/>
      <c r="F181" s="207"/>
      <c r="G181" s="406">
        <f>'8A_8C'!$L183</f>
        <v>0</v>
      </c>
      <c r="H181" s="480"/>
      <c r="I181" s="206">
        <f t="shared" si="9"/>
        <v>0</v>
      </c>
      <c r="J181" s="206">
        <f t="shared" si="10"/>
        <v>0</v>
      </c>
      <c r="K181" s="202"/>
      <c r="L181" s="195"/>
    </row>
    <row r="182" spans="1:12" x14ac:dyDescent="0.25">
      <c r="A182" s="45">
        <v>32</v>
      </c>
      <c r="B182" s="45" t="s">
        <v>408</v>
      </c>
      <c r="C182" s="553"/>
      <c r="D182" s="207"/>
      <c r="E182" s="207"/>
      <c r="F182" s="207"/>
      <c r="G182" s="406">
        <f>'8A_8C'!$L184</f>
        <v>0</v>
      </c>
      <c r="H182" s="480"/>
      <c r="I182" s="206">
        <f t="shared" si="9"/>
        <v>0</v>
      </c>
      <c r="J182" s="206">
        <f t="shared" si="10"/>
        <v>0</v>
      </c>
      <c r="K182" s="202"/>
      <c r="L182" s="195"/>
    </row>
    <row r="183" spans="1:12" x14ac:dyDescent="0.25">
      <c r="A183" s="45">
        <v>33</v>
      </c>
      <c r="B183" s="45" t="s">
        <v>409</v>
      </c>
      <c r="C183" s="553"/>
      <c r="D183" s="207"/>
      <c r="E183" s="207"/>
      <c r="F183" s="207"/>
      <c r="G183" s="406">
        <f>'8A_8C'!$L185</f>
        <v>0</v>
      </c>
      <c r="H183" s="480"/>
      <c r="I183" s="206">
        <f t="shared" si="9"/>
        <v>0</v>
      </c>
      <c r="J183" s="206">
        <f t="shared" si="10"/>
        <v>0</v>
      </c>
      <c r="K183" s="202"/>
      <c r="L183" s="195"/>
    </row>
    <row r="184" spans="1:12" x14ac:dyDescent="0.25">
      <c r="A184" s="45">
        <v>34</v>
      </c>
      <c r="B184" s="45" t="s">
        <v>410</v>
      </c>
      <c r="C184" s="553"/>
      <c r="D184" s="207"/>
      <c r="E184" s="207"/>
      <c r="F184" s="207"/>
      <c r="G184" s="406">
        <f>'8A_8C'!$L186</f>
        <v>0</v>
      </c>
      <c r="H184" s="480"/>
      <c r="I184" s="206">
        <f t="shared" si="9"/>
        <v>0</v>
      </c>
      <c r="J184" s="206">
        <f t="shared" si="10"/>
        <v>0</v>
      </c>
      <c r="K184" s="202"/>
      <c r="L184" s="195"/>
    </row>
    <row r="185" spans="1:12" x14ac:dyDescent="0.25">
      <c r="A185" s="45">
        <v>35</v>
      </c>
      <c r="B185" s="557" t="s">
        <v>822</v>
      </c>
      <c r="C185" s="705" t="str">
        <f>'5'!C$61</f>
        <v>(Specify here)</v>
      </c>
      <c r="D185" s="207"/>
      <c r="E185" s="207"/>
      <c r="F185" s="207"/>
      <c r="G185" s="406">
        <f>'8A_8C'!$L187</f>
        <v>0</v>
      </c>
      <c r="H185" s="480"/>
      <c r="I185" s="206">
        <f t="shared" si="9"/>
        <v>0</v>
      </c>
      <c r="J185" s="206">
        <f t="shared" si="10"/>
        <v>0</v>
      </c>
      <c r="K185" s="202"/>
      <c r="L185" s="195"/>
    </row>
    <row r="186" spans="1:12" x14ac:dyDescent="0.25">
      <c r="A186" s="592"/>
      <c r="B186" s="589" t="s">
        <v>804</v>
      </c>
      <c r="C186" s="593"/>
      <c r="D186" s="682">
        <f>SUM(D178:D185)</f>
        <v>0</v>
      </c>
      <c r="E186" s="682">
        <f>SUM(E178:E185)</f>
        <v>0</v>
      </c>
      <c r="F186" s="682">
        <f>SUM(F178:F185)</f>
        <v>0</v>
      </c>
      <c r="G186" s="675">
        <f>'8A_8C'!$L$188</f>
        <v>0</v>
      </c>
      <c r="H186" s="682">
        <f>SUM(H178:H185)</f>
        <v>0</v>
      </c>
      <c r="I186" s="675">
        <f t="shared" ref="I186:I193" si="11">SUM(D186:H186)</f>
        <v>0</v>
      </c>
      <c r="J186" s="675">
        <f t="shared" si="10"/>
        <v>0</v>
      </c>
      <c r="K186" s="202"/>
      <c r="L186" s="195"/>
    </row>
    <row r="187" spans="1:12" x14ac:dyDescent="0.25">
      <c r="A187" s="594"/>
      <c r="B187" s="595" t="s">
        <v>748</v>
      </c>
      <c r="C187" s="596"/>
      <c r="D187" s="682"/>
      <c r="E187" s="682"/>
      <c r="F187" s="682"/>
      <c r="G187" s="675">
        <f>'8A_8C'!$L$189</f>
        <v>0</v>
      </c>
      <c r="H187" s="682"/>
      <c r="I187" s="675">
        <f t="shared" si="11"/>
        <v>0</v>
      </c>
      <c r="J187" s="675">
        <f t="shared" si="10"/>
        <v>0</v>
      </c>
      <c r="K187" s="202"/>
      <c r="L187" s="195"/>
    </row>
    <row r="188" spans="1:12" x14ac:dyDescent="0.25">
      <c r="A188" s="78">
        <v>40</v>
      </c>
      <c r="B188" s="338" t="s">
        <v>882</v>
      </c>
      <c r="C188" s="546"/>
      <c r="D188" s="207"/>
      <c r="E188" s="207"/>
      <c r="F188" s="207"/>
      <c r="G188" s="406">
        <f>'8A_8C'!$L$190</f>
        <v>0</v>
      </c>
      <c r="H188" s="480"/>
      <c r="I188" s="206">
        <f t="shared" si="11"/>
        <v>0</v>
      </c>
      <c r="J188" s="206">
        <f t="shared" si="10"/>
        <v>0</v>
      </c>
      <c r="K188" s="202"/>
      <c r="L188" s="195"/>
    </row>
    <row r="189" spans="1:12" x14ac:dyDescent="0.25">
      <c r="A189" s="78">
        <v>41</v>
      </c>
      <c r="B189" s="338" t="s">
        <v>883</v>
      </c>
      <c r="C189" s="546"/>
      <c r="D189" s="207"/>
      <c r="E189" s="207"/>
      <c r="F189" s="207"/>
      <c r="G189" s="406">
        <f>'8A_8C'!$L$191</f>
        <v>0</v>
      </c>
      <c r="H189" s="480"/>
      <c r="I189" s="206">
        <f t="shared" si="11"/>
        <v>0</v>
      </c>
      <c r="J189" s="206">
        <f t="shared" si="10"/>
        <v>0</v>
      </c>
      <c r="K189" s="202"/>
      <c r="L189" s="195"/>
    </row>
    <row r="190" spans="1:12" x14ac:dyDescent="0.25">
      <c r="A190" s="87">
        <v>42</v>
      </c>
      <c r="B190" s="457" t="s">
        <v>884</v>
      </c>
      <c r="C190" s="705" t="str">
        <f>'5'!C$66</f>
        <v>(Specify here)</v>
      </c>
      <c r="D190" s="207"/>
      <c r="E190" s="207"/>
      <c r="F190" s="207"/>
      <c r="G190" s="406">
        <f>'8A_8C'!$L$192</f>
        <v>0</v>
      </c>
      <c r="H190" s="480"/>
      <c r="I190" s="206">
        <f t="shared" si="11"/>
        <v>0</v>
      </c>
      <c r="J190" s="206">
        <f t="shared" si="10"/>
        <v>0</v>
      </c>
      <c r="K190" s="202"/>
      <c r="L190" s="195"/>
    </row>
    <row r="191" spans="1:12" x14ac:dyDescent="0.25">
      <c r="A191" s="78">
        <v>43</v>
      </c>
      <c r="B191" s="338" t="s">
        <v>416</v>
      </c>
      <c r="C191" s="550"/>
      <c r="D191" s="207"/>
      <c r="E191" s="207"/>
      <c r="F191" s="207"/>
      <c r="G191" s="406">
        <f>'8A_8C'!$L$193</f>
        <v>0</v>
      </c>
      <c r="H191" s="480"/>
      <c r="I191" s="206">
        <f t="shared" si="11"/>
        <v>0</v>
      </c>
      <c r="J191" s="206">
        <f t="shared" si="10"/>
        <v>0</v>
      </c>
      <c r="K191" s="202"/>
      <c r="L191" s="195"/>
    </row>
    <row r="192" spans="1:12" x14ac:dyDescent="0.25">
      <c r="A192" s="87">
        <v>44</v>
      </c>
      <c r="B192" s="238" t="s">
        <v>885</v>
      </c>
      <c r="C192" s="545"/>
      <c r="D192" s="207"/>
      <c r="E192" s="207"/>
      <c r="F192" s="207"/>
      <c r="G192" s="406">
        <f>'8A_8C'!$L$194</f>
        <v>0</v>
      </c>
      <c r="H192" s="480"/>
      <c r="I192" s="206">
        <f t="shared" si="11"/>
        <v>0</v>
      </c>
      <c r="J192" s="206">
        <f t="shared" si="10"/>
        <v>0</v>
      </c>
      <c r="K192" s="202"/>
      <c r="L192" s="195"/>
    </row>
    <row r="193" spans="1:12" x14ac:dyDescent="0.25">
      <c r="A193" s="87"/>
      <c r="B193" s="17" t="s">
        <v>778</v>
      </c>
      <c r="C193" s="545"/>
      <c r="D193" s="207"/>
      <c r="E193" s="207"/>
      <c r="F193" s="207"/>
      <c r="G193" s="406">
        <f>'8A_8C'!$L$194</f>
        <v>0</v>
      </c>
      <c r="H193" s="480"/>
      <c r="I193" s="206">
        <f t="shared" si="11"/>
        <v>0</v>
      </c>
      <c r="J193" s="206">
        <f t="shared" si="10"/>
        <v>0</v>
      </c>
      <c r="K193" s="202"/>
      <c r="L193" s="195"/>
    </row>
    <row r="194" spans="1:12" x14ac:dyDescent="0.25">
      <c r="A194" s="78">
        <v>45</v>
      </c>
      <c r="B194" s="87" t="s">
        <v>886</v>
      </c>
      <c r="C194" s="547"/>
      <c r="D194" s="207"/>
      <c r="E194" s="207"/>
      <c r="F194" s="207"/>
      <c r="G194" s="406">
        <f>SUM(G186:G192)</f>
        <v>0</v>
      </c>
      <c r="H194" s="480"/>
      <c r="I194" s="206">
        <f>SUM(I186:I192)</f>
        <v>0</v>
      </c>
      <c r="J194" s="206">
        <f t="shared" si="10"/>
        <v>0</v>
      </c>
      <c r="K194" s="202"/>
      <c r="L194" s="195"/>
    </row>
    <row r="195" spans="1:12" x14ac:dyDescent="0.25">
      <c r="A195" s="1254">
        <v>46</v>
      </c>
      <c r="B195" s="1255" t="s">
        <v>417</v>
      </c>
      <c r="C195" s="705" t="str">
        <f>'5'!C$71</f>
        <v>(Specify here)</v>
      </c>
      <c r="D195" s="207"/>
      <c r="E195" s="207"/>
      <c r="F195" s="207"/>
      <c r="G195" s="406">
        <f>G194+G184</f>
        <v>0</v>
      </c>
      <c r="H195" s="480"/>
      <c r="I195" s="206">
        <f>I194+I184</f>
        <v>0</v>
      </c>
      <c r="J195" s="206">
        <f t="shared" si="10"/>
        <v>0</v>
      </c>
      <c r="K195" s="202"/>
      <c r="L195" s="195"/>
    </row>
    <row r="196" spans="1:12" x14ac:dyDescent="0.25">
      <c r="A196" s="712" t="s">
        <v>419</v>
      </c>
      <c r="B196" s="205"/>
      <c r="C196" s="205"/>
      <c r="D196" s="205"/>
      <c r="E196" s="205"/>
      <c r="F196" s="205"/>
      <c r="G196" s="205"/>
      <c r="H196" s="687"/>
      <c r="I196" s="205"/>
      <c r="J196" s="205"/>
      <c r="K196" s="195"/>
      <c r="L196" s="195"/>
    </row>
    <row r="197" spans="1:12" x14ac:dyDescent="0.25">
      <c r="A197" s="712" t="s">
        <v>889</v>
      </c>
      <c r="B197" s="195"/>
      <c r="C197" s="195"/>
      <c r="D197" s="195"/>
      <c r="E197" s="195"/>
      <c r="F197" s="195"/>
      <c r="G197" s="195"/>
      <c r="H197" s="688"/>
      <c r="I197" s="195"/>
      <c r="J197" s="195"/>
      <c r="K197" s="195"/>
      <c r="L197" s="195"/>
    </row>
    <row r="198" spans="1:12" x14ac:dyDescent="0.25">
      <c r="A198" s="712" t="s">
        <v>927</v>
      </c>
      <c r="B198" s="195"/>
      <c r="C198" s="195"/>
      <c r="D198" s="195"/>
      <c r="E198" s="195"/>
      <c r="F198" s="195"/>
      <c r="G198" s="195"/>
      <c r="H198" s="688"/>
      <c r="I198" s="195"/>
      <c r="J198" s="195"/>
      <c r="K198" s="195"/>
      <c r="L198" s="195"/>
    </row>
    <row r="199" spans="1:12" x14ac:dyDescent="0.25">
      <c r="A199" s="196" t="s">
        <v>422</v>
      </c>
      <c r="B199" s="195"/>
      <c r="C199" s="195"/>
      <c r="D199" s="195"/>
      <c r="E199" s="195"/>
      <c r="F199" s="195"/>
      <c r="G199" s="195"/>
      <c r="H199" s="688"/>
      <c r="I199" s="195"/>
      <c r="J199" s="195"/>
      <c r="K199" s="195"/>
      <c r="L199" s="195"/>
    </row>
    <row r="200" spans="1:12" ht="15.6" x14ac:dyDescent="0.3">
      <c r="A200" s="197" t="s">
        <v>144</v>
      </c>
      <c r="B200" s="709"/>
      <c r="C200" s="709"/>
      <c r="D200" s="709"/>
      <c r="E200" s="709"/>
      <c r="F200" s="709"/>
      <c r="G200" s="709"/>
      <c r="H200" s="690"/>
      <c r="I200" s="709"/>
      <c r="J200" s="197" t="s">
        <v>143</v>
      </c>
      <c r="K200" s="195"/>
      <c r="L200" s="195"/>
    </row>
    <row r="201" spans="1:12" ht="15.6" x14ac:dyDescent="0.3">
      <c r="A201" s="197" t="s">
        <v>566</v>
      </c>
      <c r="B201" s="709"/>
      <c r="C201" s="709"/>
      <c r="D201" s="709"/>
      <c r="E201" s="709"/>
      <c r="F201" s="709"/>
      <c r="G201" s="709"/>
      <c r="H201" s="690"/>
      <c r="I201" s="709"/>
      <c r="J201" s="708" t="s">
        <v>446</v>
      </c>
      <c r="K201" s="195"/>
      <c r="L201" s="195"/>
    </row>
    <row r="202" spans="1:12" x14ac:dyDescent="0.25">
      <c r="B202" s="198"/>
      <c r="C202" s="198"/>
      <c r="D202" s="198"/>
      <c r="E202" s="198"/>
      <c r="F202" s="198"/>
      <c r="G202" s="198"/>
      <c r="I202" s="195"/>
      <c r="J202" s="708" t="s">
        <v>149</v>
      </c>
      <c r="K202" s="195"/>
      <c r="L202" s="195"/>
    </row>
    <row r="203" spans="1:12" x14ac:dyDescent="0.25">
      <c r="B203" s="198"/>
      <c r="C203" s="198"/>
      <c r="D203" s="198"/>
      <c r="E203" s="198"/>
      <c r="F203" s="198"/>
      <c r="G203" s="198"/>
      <c r="H203" s="688"/>
      <c r="I203" s="195"/>
      <c r="J203" s="195"/>
      <c r="K203" s="195"/>
      <c r="L203" s="195"/>
    </row>
    <row r="204" spans="1:12" x14ac:dyDescent="0.25">
      <c r="A204" s="196" t="s">
        <v>363</v>
      </c>
      <c r="B204" s="195"/>
      <c r="C204" s="195"/>
      <c r="E204" s="196" t="s">
        <v>451</v>
      </c>
      <c r="F204" s="195"/>
      <c r="G204" s="195"/>
      <c r="H204" s="688"/>
      <c r="I204" s="196" t="s">
        <v>365</v>
      </c>
      <c r="J204" s="195"/>
      <c r="K204" s="195"/>
      <c r="L204" s="195"/>
    </row>
    <row r="205" spans="1:12" x14ac:dyDescent="0.25">
      <c r="B205" s="195" t="str">
        <f>'1_1A'!$B$7</f>
        <v>Enter Hospital Name Here</v>
      </c>
      <c r="F205" s="1476" t="str">
        <f>'1_1A'!$H$7</f>
        <v>Enter Provider Number Here</v>
      </c>
      <c r="G205" s="1476"/>
      <c r="J205" s="710" t="str">
        <f>'1_1A'!$P$7</f>
        <v>Enter FYE Here</v>
      </c>
      <c r="K205" s="195"/>
      <c r="L205" s="195"/>
    </row>
    <row r="206" spans="1:12" x14ac:dyDescent="0.25">
      <c r="A206" s="199"/>
      <c r="B206" s="199"/>
      <c r="C206" s="200"/>
      <c r="D206" s="199"/>
      <c r="E206" s="200"/>
      <c r="F206" s="200"/>
      <c r="G206" s="200"/>
      <c r="H206" s="693"/>
      <c r="I206" s="200"/>
      <c r="J206" s="200"/>
      <c r="K206" s="202"/>
      <c r="L206" s="195"/>
    </row>
    <row r="207" spans="1:12" ht="15.6" x14ac:dyDescent="0.3">
      <c r="A207" s="202"/>
      <c r="B207" s="203" t="s">
        <v>95</v>
      </c>
      <c r="C207" s="198"/>
      <c r="D207" s="203" t="s">
        <v>146</v>
      </c>
      <c r="E207" s="198"/>
      <c r="F207" s="198"/>
      <c r="G207" s="198"/>
      <c r="H207" s="690"/>
      <c r="I207" s="198"/>
      <c r="J207" s="198"/>
      <c r="K207" s="202"/>
      <c r="L207" s="195"/>
    </row>
    <row r="208" spans="1:12" x14ac:dyDescent="0.25">
      <c r="A208" s="202"/>
      <c r="B208" s="202"/>
      <c r="C208" s="195"/>
      <c r="D208" s="201" t="s">
        <v>374</v>
      </c>
      <c r="E208" s="201" t="s">
        <v>375</v>
      </c>
      <c r="F208" s="201" t="s">
        <v>376</v>
      </c>
      <c r="G208" s="201" t="s">
        <v>147</v>
      </c>
      <c r="H208" s="696" t="s">
        <v>148</v>
      </c>
      <c r="I208" s="201" t="s">
        <v>418</v>
      </c>
      <c r="J208" s="201" t="s">
        <v>152</v>
      </c>
      <c r="K208" s="202"/>
      <c r="L208" s="195"/>
    </row>
    <row r="209" spans="1:12" x14ac:dyDescent="0.25">
      <c r="A209" s="202"/>
      <c r="B209" s="202"/>
      <c r="C209" s="195"/>
      <c r="D209" s="204" t="s">
        <v>98</v>
      </c>
      <c r="E209" s="204" t="s">
        <v>98</v>
      </c>
      <c r="F209" s="204" t="s">
        <v>98</v>
      </c>
      <c r="G209" s="204" t="s">
        <v>98</v>
      </c>
      <c r="H209" s="697" t="s">
        <v>98</v>
      </c>
      <c r="I209" s="204" t="s">
        <v>98</v>
      </c>
      <c r="J209" s="204" t="s">
        <v>418</v>
      </c>
      <c r="K209" s="202"/>
      <c r="L209" s="195"/>
    </row>
    <row r="210" spans="1:12" x14ac:dyDescent="0.25">
      <c r="A210" s="202"/>
      <c r="B210" s="202"/>
      <c r="C210" s="195"/>
      <c r="D210" s="204" t="s">
        <v>390</v>
      </c>
      <c r="E210" s="204" t="s">
        <v>391</v>
      </c>
      <c r="F210" s="204" t="s">
        <v>392</v>
      </c>
      <c r="G210" s="204" t="s">
        <v>393</v>
      </c>
      <c r="H210" s="697" t="s">
        <v>394</v>
      </c>
      <c r="I210" s="204" t="s">
        <v>395</v>
      </c>
      <c r="J210" s="204" t="s">
        <v>396</v>
      </c>
      <c r="K210" s="202"/>
      <c r="L210" s="195"/>
    </row>
    <row r="211" spans="1:12" x14ac:dyDescent="0.25">
      <c r="A211" s="588"/>
      <c r="B211" s="586" t="s">
        <v>511</v>
      </c>
      <c r="C211" s="587"/>
      <c r="D211" s="676"/>
      <c r="E211" s="676"/>
      <c r="F211" s="676"/>
      <c r="G211" s="676"/>
      <c r="H211" s="676"/>
      <c r="I211" s="676"/>
      <c r="J211" s="676"/>
      <c r="K211" s="202"/>
      <c r="L211" s="195"/>
    </row>
    <row r="212" spans="1:12" x14ac:dyDescent="0.25">
      <c r="A212" s="87">
        <v>50</v>
      </c>
      <c r="B212" s="340" t="s">
        <v>749</v>
      </c>
      <c r="C212" s="547"/>
      <c r="D212" s="207"/>
      <c r="E212" s="207"/>
      <c r="F212" s="207"/>
      <c r="G212" s="406">
        <f>'8A_8C'!$L215</f>
        <v>0</v>
      </c>
      <c r="H212" s="480"/>
      <c r="I212" s="206">
        <f t="shared" ref="I212:I237" si="12">SUM(D212:H212)</f>
        <v>0</v>
      </c>
      <c r="J212" s="206">
        <f t="shared" ref="J212:J237" si="13">I212+I48</f>
        <v>0</v>
      </c>
      <c r="K212" s="202"/>
      <c r="L212" s="195"/>
    </row>
    <row r="213" spans="1:12" x14ac:dyDescent="0.25">
      <c r="A213" s="87">
        <v>51</v>
      </c>
      <c r="B213" s="340" t="s">
        <v>750</v>
      </c>
      <c r="C213" s="547"/>
      <c r="D213" s="207"/>
      <c r="E213" s="207"/>
      <c r="F213" s="207"/>
      <c r="G213" s="406">
        <f>'8A_8C'!$L216</f>
        <v>0</v>
      </c>
      <c r="H213" s="480"/>
      <c r="I213" s="206">
        <f t="shared" si="12"/>
        <v>0</v>
      </c>
      <c r="J213" s="206">
        <f t="shared" si="13"/>
        <v>0</v>
      </c>
      <c r="K213" s="202"/>
      <c r="L213" s="195"/>
    </row>
    <row r="214" spans="1:12" x14ac:dyDescent="0.25">
      <c r="A214" s="78">
        <v>52</v>
      </c>
      <c r="B214" s="87" t="s">
        <v>512</v>
      </c>
      <c r="C214" s="548"/>
      <c r="D214" s="207"/>
      <c r="E214" s="207"/>
      <c r="F214" s="207"/>
      <c r="G214" s="406">
        <f>'8A_8C'!$L217</f>
        <v>0</v>
      </c>
      <c r="H214" s="480"/>
      <c r="I214" s="206">
        <f t="shared" si="12"/>
        <v>0</v>
      </c>
      <c r="J214" s="206">
        <f t="shared" si="13"/>
        <v>0</v>
      </c>
      <c r="K214" s="202"/>
      <c r="L214" s="195"/>
    </row>
    <row r="215" spans="1:12" x14ac:dyDescent="0.25">
      <c r="A215" s="87">
        <f>A214+1</f>
        <v>53</v>
      </c>
      <c r="B215" s="87" t="s">
        <v>513</v>
      </c>
      <c r="C215" s="548"/>
      <c r="D215" s="207"/>
      <c r="E215" s="207"/>
      <c r="F215" s="207"/>
      <c r="G215" s="406">
        <f>'8A_8C'!$L218</f>
        <v>0</v>
      </c>
      <c r="H215" s="480"/>
      <c r="I215" s="206">
        <f t="shared" si="12"/>
        <v>0</v>
      </c>
      <c r="J215" s="206">
        <f t="shared" si="13"/>
        <v>0</v>
      </c>
      <c r="K215" s="202"/>
      <c r="L215" s="195"/>
    </row>
    <row r="216" spans="1:12" x14ac:dyDescent="0.25">
      <c r="A216" s="87">
        <f t="shared" ref="A216:A238" si="14">A215+1</f>
        <v>54</v>
      </c>
      <c r="B216" s="87" t="s">
        <v>514</v>
      </c>
      <c r="C216" s="548"/>
      <c r="D216" s="207"/>
      <c r="E216" s="207"/>
      <c r="F216" s="207"/>
      <c r="G216" s="406">
        <f>'8A_8C'!$L219</f>
        <v>0</v>
      </c>
      <c r="H216" s="480"/>
      <c r="I216" s="206">
        <f>SUM(D216:H216)</f>
        <v>0</v>
      </c>
      <c r="J216" s="206">
        <f t="shared" si="13"/>
        <v>0</v>
      </c>
      <c r="K216" s="202"/>
      <c r="L216" s="195"/>
    </row>
    <row r="217" spans="1:12" x14ac:dyDescent="0.25">
      <c r="A217" s="87">
        <f t="shared" si="14"/>
        <v>55</v>
      </c>
      <c r="B217" s="87" t="s">
        <v>515</v>
      </c>
      <c r="C217" s="548"/>
      <c r="D217" s="207"/>
      <c r="E217" s="207"/>
      <c r="F217" s="207"/>
      <c r="G217" s="406">
        <f>'8A_8C'!$L220</f>
        <v>0</v>
      </c>
      <c r="H217" s="480"/>
      <c r="I217" s="206">
        <f>SUM(D217:H217)</f>
        <v>0</v>
      </c>
      <c r="J217" s="206">
        <f t="shared" si="13"/>
        <v>0</v>
      </c>
      <c r="K217" s="202"/>
      <c r="L217" s="195"/>
    </row>
    <row r="218" spans="1:12" x14ac:dyDescent="0.25">
      <c r="A218" s="87">
        <f t="shared" si="14"/>
        <v>56</v>
      </c>
      <c r="B218" s="340" t="s">
        <v>751</v>
      </c>
      <c r="C218" s="547"/>
      <c r="D218" s="207"/>
      <c r="E218" s="207"/>
      <c r="F218" s="207"/>
      <c r="G218" s="406">
        <f>'8A_8C'!$L221</f>
        <v>0</v>
      </c>
      <c r="H218" s="480"/>
      <c r="I218" s="206">
        <f>SUM(D218:H218)</f>
        <v>0</v>
      </c>
      <c r="J218" s="206">
        <f t="shared" si="13"/>
        <v>0</v>
      </c>
      <c r="K218" s="202"/>
      <c r="L218" s="195"/>
    </row>
    <row r="219" spans="1:12" x14ac:dyDescent="0.25">
      <c r="A219" s="87">
        <f t="shared" si="14"/>
        <v>57</v>
      </c>
      <c r="B219" s="340" t="s">
        <v>768</v>
      </c>
      <c r="C219" s="547"/>
      <c r="D219" s="207"/>
      <c r="E219" s="207"/>
      <c r="F219" s="207"/>
      <c r="G219" s="406">
        <f>'8A_8C'!$L222</f>
        <v>0</v>
      </c>
      <c r="H219" s="480"/>
      <c r="I219" s="206">
        <f>SUM(D219:H219)</f>
        <v>0</v>
      </c>
      <c r="J219" s="206">
        <f t="shared" si="13"/>
        <v>0</v>
      </c>
      <c r="K219" s="202"/>
      <c r="L219" s="195"/>
    </row>
    <row r="220" spans="1:12" x14ac:dyDescent="0.25">
      <c r="A220" s="87">
        <f t="shared" si="14"/>
        <v>58</v>
      </c>
      <c r="B220" s="340" t="s">
        <v>752</v>
      </c>
      <c r="C220" s="547"/>
      <c r="D220" s="207"/>
      <c r="E220" s="207"/>
      <c r="F220" s="207"/>
      <c r="G220" s="406">
        <f>'8A_8C'!$L223</f>
        <v>0</v>
      </c>
      <c r="H220" s="480"/>
      <c r="I220" s="206">
        <f t="shared" si="12"/>
        <v>0</v>
      </c>
      <c r="J220" s="206">
        <f t="shared" si="13"/>
        <v>0</v>
      </c>
      <c r="K220" s="202"/>
      <c r="L220" s="195"/>
    </row>
    <row r="221" spans="1:12" x14ac:dyDescent="0.25">
      <c r="A221" s="87">
        <f t="shared" si="14"/>
        <v>59</v>
      </c>
      <c r="B221" s="340" t="s">
        <v>769</v>
      </c>
      <c r="C221" s="547"/>
      <c r="D221" s="207"/>
      <c r="E221" s="207"/>
      <c r="F221" s="207"/>
      <c r="G221" s="406">
        <f>'8A_8C'!$L224</f>
        <v>0</v>
      </c>
      <c r="H221" s="480"/>
      <c r="I221" s="206">
        <f t="shared" si="12"/>
        <v>0</v>
      </c>
      <c r="J221" s="206">
        <f t="shared" si="13"/>
        <v>0</v>
      </c>
      <c r="K221" s="202"/>
      <c r="L221" s="195"/>
    </row>
    <row r="222" spans="1:12" x14ac:dyDescent="0.25">
      <c r="A222" s="87">
        <f t="shared" si="14"/>
        <v>60</v>
      </c>
      <c r="B222" s="340" t="s">
        <v>516</v>
      </c>
      <c r="C222" s="547"/>
      <c r="D222" s="207"/>
      <c r="E222" s="207"/>
      <c r="F222" s="207"/>
      <c r="G222" s="406">
        <f>'8A_8C'!$L225</f>
        <v>0</v>
      </c>
      <c r="H222" s="480"/>
      <c r="I222" s="206">
        <f t="shared" si="12"/>
        <v>0</v>
      </c>
      <c r="J222" s="206">
        <f t="shared" si="13"/>
        <v>0</v>
      </c>
      <c r="K222" s="202"/>
      <c r="L222" s="195"/>
    </row>
    <row r="223" spans="1:12" x14ac:dyDescent="0.25">
      <c r="A223" s="87">
        <f t="shared" si="14"/>
        <v>61</v>
      </c>
      <c r="B223" s="87" t="s">
        <v>517</v>
      </c>
      <c r="C223" s="548"/>
      <c r="D223" s="207"/>
      <c r="E223" s="207"/>
      <c r="F223" s="207"/>
      <c r="G223" s="406">
        <f>'8A_8C'!$L226</f>
        <v>0</v>
      </c>
      <c r="H223" s="480"/>
      <c r="I223" s="206">
        <f t="shared" si="12"/>
        <v>0</v>
      </c>
      <c r="J223" s="206">
        <f t="shared" si="13"/>
        <v>0</v>
      </c>
      <c r="K223" s="202"/>
      <c r="L223" s="195"/>
    </row>
    <row r="224" spans="1:12" x14ac:dyDescent="0.25">
      <c r="A224" s="87">
        <f t="shared" si="14"/>
        <v>62</v>
      </c>
      <c r="B224" s="87" t="s">
        <v>518</v>
      </c>
      <c r="C224" s="548"/>
      <c r="D224" s="207"/>
      <c r="E224" s="207"/>
      <c r="F224" s="207"/>
      <c r="G224" s="406">
        <f>'8A_8C'!$L227</f>
        <v>0</v>
      </c>
      <c r="H224" s="480"/>
      <c r="I224" s="206">
        <f t="shared" si="12"/>
        <v>0</v>
      </c>
      <c r="J224" s="206">
        <f t="shared" si="13"/>
        <v>0</v>
      </c>
      <c r="K224" s="202"/>
      <c r="L224" s="195"/>
    </row>
    <row r="225" spans="1:12" x14ac:dyDescent="0.25">
      <c r="A225" s="87">
        <f t="shared" si="14"/>
        <v>63</v>
      </c>
      <c r="B225" s="340" t="s">
        <v>753</v>
      </c>
      <c r="C225" s="547"/>
      <c r="D225" s="207"/>
      <c r="E225" s="207"/>
      <c r="F225" s="207"/>
      <c r="G225" s="406">
        <f>'8A_8C'!$L228</f>
        <v>0</v>
      </c>
      <c r="H225" s="480"/>
      <c r="I225" s="206">
        <f t="shared" si="12"/>
        <v>0</v>
      </c>
      <c r="J225" s="206">
        <f t="shared" si="13"/>
        <v>0</v>
      </c>
      <c r="K225" s="202"/>
      <c r="L225" s="195"/>
    </row>
    <row r="226" spans="1:12" x14ac:dyDescent="0.25">
      <c r="A226" s="87">
        <f t="shared" si="14"/>
        <v>64</v>
      </c>
      <c r="B226" s="87" t="s">
        <v>519</v>
      </c>
      <c r="C226" s="548"/>
      <c r="D226" s="207"/>
      <c r="E226" s="207"/>
      <c r="F226" s="207"/>
      <c r="G226" s="406">
        <f>'8A_8C'!$L229</f>
        <v>0</v>
      </c>
      <c r="H226" s="480"/>
      <c r="I226" s="206">
        <f t="shared" si="12"/>
        <v>0</v>
      </c>
      <c r="J226" s="206">
        <f t="shared" si="13"/>
        <v>0</v>
      </c>
      <c r="K226" s="202"/>
      <c r="L226" s="195"/>
    </row>
    <row r="227" spans="1:12" x14ac:dyDescent="0.25">
      <c r="A227" s="87">
        <f t="shared" si="14"/>
        <v>65</v>
      </c>
      <c r="B227" s="87" t="s">
        <v>788</v>
      </c>
      <c r="C227" s="548"/>
      <c r="D227" s="207"/>
      <c r="E227" s="207"/>
      <c r="F227" s="207"/>
      <c r="G227" s="406">
        <f>'8A_8C'!$L230</f>
        <v>0</v>
      </c>
      <c r="H227" s="480"/>
      <c r="I227" s="206">
        <f t="shared" si="12"/>
        <v>0</v>
      </c>
      <c r="J227" s="206">
        <f t="shared" si="13"/>
        <v>0</v>
      </c>
      <c r="K227" s="202"/>
      <c r="L227" s="195"/>
    </row>
    <row r="228" spans="1:12" x14ac:dyDescent="0.25">
      <c r="A228" s="87">
        <f t="shared" si="14"/>
        <v>66</v>
      </c>
      <c r="B228" s="87" t="s">
        <v>520</v>
      </c>
      <c r="C228" s="548"/>
      <c r="D228" s="207"/>
      <c r="E228" s="207"/>
      <c r="F228" s="207"/>
      <c r="G228" s="406">
        <f>'8A_8C'!$L231</f>
        <v>0</v>
      </c>
      <c r="H228" s="480"/>
      <c r="I228" s="206">
        <f t="shared" si="12"/>
        <v>0</v>
      </c>
      <c r="J228" s="206">
        <f t="shared" si="13"/>
        <v>0</v>
      </c>
      <c r="K228" s="202"/>
      <c r="L228" s="195"/>
    </row>
    <row r="229" spans="1:12" x14ac:dyDescent="0.25">
      <c r="A229" s="87">
        <f t="shared" si="14"/>
        <v>67</v>
      </c>
      <c r="B229" s="87" t="s">
        <v>521</v>
      </c>
      <c r="C229" s="548"/>
      <c r="D229" s="207"/>
      <c r="E229" s="207"/>
      <c r="F229" s="207"/>
      <c r="G229" s="406">
        <f>'8A_8C'!$L232</f>
        <v>0</v>
      </c>
      <c r="H229" s="480"/>
      <c r="I229" s="206">
        <f t="shared" si="12"/>
        <v>0</v>
      </c>
      <c r="J229" s="206">
        <f t="shared" si="13"/>
        <v>0</v>
      </c>
      <c r="K229" s="202"/>
      <c r="L229" s="195"/>
    </row>
    <row r="230" spans="1:12" x14ac:dyDescent="0.25">
      <c r="A230" s="87">
        <f t="shared" si="14"/>
        <v>68</v>
      </c>
      <c r="B230" s="340" t="s">
        <v>754</v>
      </c>
      <c r="C230" s="547"/>
      <c r="D230" s="207"/>
      <c r="E230" s="207"/>
      <c r="F230" s="207"/>
      <c r="G230" s="406">
        <f>'8A_8C'!$L233</f>
        <v>0</v>
      </c>
      <c r="H230" s="480"/>
      <c r="I230" s="206">
        <f t="shared" si="12"/>
        <v>0</v>
      </c>
      <c r="J230" s="206">
        <f t="shared" si="13"/>
        <v>0</v>
      </c>
      <c r="K230" s="202"/>
      <c r="L230" s="195"/>
    </row>
    <row r="231" spans="1:12" x14ac:dyDescent="0.25">
      <c r="A231" s="87">
        <f t="shared" si="14"/>
        <v>69</v>
      </c>
      <c r="B231" s="87" t="s">
        <v>522</v>
      </c>
      <c r="C231" s="548"/>
      <c r="D231" s="207"/>
      <c r="E231" s="207"/>
      <c r="F231" s="207"/>
      <c r="G231" s="406">
        <f>'8A_8C'!$L234</f>
        <v>0</v>
      </c>
      <c r="H231" s="480"/>
      <c r="I231" s="206">
        <f t="shared" si="12"/>
        <v>0</v>
      </c>
      <c r="J231" s="206">
        <f t="shared" si="13"/>
        <v>0</v>
      </c>
      <c r="K231" s="202"/>
      <c r="L231" s="195"/>
    </row>
    <row r="232" spans="1:12" x14ac:dyDescent="0.25">
      <c r="A232" s="87">
        <f t="shared" si="14"/>
        <v>70</v>
      </c>
      <c r="B232" s="87" t="s">
        <v>523</v>
      </c>
      <c r="C232" s="548"/>
      <c r="D232" s="207"/>
      <c r="E232" s="207"/>
      <c r="F232" s="207"/>
      <c r="G232" s="406">
        <f>'8A_8C'!$L235</f>
        <v>0</v>
      </c>
      <c r="H232" s="480"/>
      <c r="I232" s="206">
        <f t="shared" si="12"/>
        <v>0</v>
      </c>
      <c r="J232" s="206">
        <f t="shared" si="13"/>
        <v>0</v>
      </c>
      <c r="K232" s="202"/>
      <c r="L232" s="195"/>
    </row>
    <row r="233" spans="1:12" x14ac:dyDescent="0.25">
      <c r="A233" s="87">
        <f t="shared" si="14"/>
        <v>71</v>
      </c>
      <c r="B233" s="87" t="s">
        <v>524</v>
      </c>
      <c r="C233" s="548"/>
      <c r="D233" s="207"/>
      <c r="E233" s="207"/>
      <c r="F233" s="207"/>
      <c r="G233" s="406">
        <f>'8A_8C'!$L236</f>
        <v>0</v>
      </c>
      <c r="H233" s="480"/>
      <c r="I233" s="206">
        <f t="shared" si="12"/>
        <v>0</v>
      </c>
      <c r="J233" s="206">
        <f t="shared" si="13"/>
        <v>0</v>
      </c>
      <c r="K233" s="202"/>
      <c r="L233" s="195"/>
    </row>
    <row r="234" spans="1:12" x14ac:dyDescent="0.25">
      <c r="A234" s="87">
        <f t="shared" si="14"/>
        <v>72</v>
      </c>
      <c r="B234" s="340" t="s">
        <v>755</v>
      </c>
      <c r="C234" s="547"/>
      <c r="D234" s="207"/>
      <c r="E234" s="207"/>
      <c r="F234" s="207"/>
      <c r="G234" s="406">
        <f>'8A_8C'!$L237</f>
        <v>0</v>
      </c>
      <c r="H234" s="480"/>
      <c r="I234" s="206">
        <f t="shared" si="12"/>
        <v>0</v>
      </c>
      <c r="J234" s="206">
        <f t="shared" si="13"/>
        <v>0</v>
      </c>
      <c r="K234" s="202"/>
      <c r="L234" s="195"/>
    </row>
    <row r="235" spans="1:12" x14ac:dyDescent="0.25">
      <c r="A235" s="87">
        <f t="shared" si="14"/>
        <v>73</v>
      </c>
      <c r="B235" s="87" t="s">
        <v>525</v>
      </c>
      <c r="C235" s="548"/>
      <c r="D235" s="207"/>
      <c r="E235" s="207"/>
      <c r="F235" s="207"/>
      <c r="G235" s="406">
        <f>'8A_8C'!$L238</f>
        <v>0</v>
      </c>
      <c r="H235" s="480"/>
      <c r="I235" s="206">
        <f t="shared" si="12"/>
        <v>0</v>
      </c>
      <c r="J235" s="206">
        <f t="shared" si="13"/>
        <v>0</v>
      </c>
      <c r="K235" s="202"/>
      <c r="L235" s="195"/>
    </row>
    <row r="236" spans="1:12" x14ac:dyDescent="0.25">
      <c r="A236" s="87">
        <f t="shared" si="14"/>
        <v>74</v>
      </c>
      <c r="B236" s="87" t="s">
        <v>469</v>
      </c>
      <c r="C236" s="548"/>
      <c r="D236" s="207"/>
      <c r="E236" s="207"/>
      <c r="F236" s="207"/>
      <c r="G236" s="406">
        <f>'8A_8C'!$L239</f>
        <v>0</v>
      </c>
      <c r="H236" s="480"/>
      <c r="I236" s="206">
        <f t="shared" si="12"/>
        <v>0</v>
      </c>
      <c r="J236" s="206">
        <f t="shared" si="13"/>
        <v>0</v>
      </c>
      <c r="K236" s="202"/>
      <c r="L236" s="195"/>
    </row>
    <row r="237" spans="1:12" x14ac:dyDescent="0.25">
      <c r="A237" s="87">
        <f t="shared" si="14"/>
        <v>75</v>
      </c>
      <c r="B237" s="87" t="s">
        <v>625</v>
      </c>
      <c r="C237" s="548"/>
      <c r="D237" s="207"/>
      <c r="E237" s="207"/>
      <c r="F237" s="207"/>
      <c r="G237" s="406">
        <f>'8A_8C'!$L240</f>
        <v>0</v>
      </c>
      <c r="H237" s="480"/>
      <c r="I237" s="206">
        <f t="shared" si="12"/>
        <v>0</v>
      </c>
      <c r="J237" s="206">
        <f t="shared" si="13"/>
        <v>0</v>
      </c>
      <c r="K237" s="202"/>
      <c r="L237" s="195"/>
    </row>
    <row r="238" spans="1:12" x14ac:dyDescent="0.25">
      <c r="A238" s="87">
        <f t="shared" si="14"/>
        <v>76</v>
      </c>
      <c r="B238" s="457" t="s">
        <v>812</v>
      </c>
      <c r="C238" s="607"/>
      <c r="D238" s="207"/>
      <c r="E238" s="207"/>
      <c r="F238" s="207"/>
      <c r="G238" s="478"/>
      <c r="H238" s="480"/>
      <c r="I238" s="707"/>
      <c r="J238" s="707"/>
      <c r="K238" s="202"/>
      <c r="L238" s="195"/>
    </row>
    <row r="239" spans="1:12" x14ac:dyDescent="0.25">
      <c r="A239" s="80" t="s">
        <v>367</v>
      </c>
      <c r="B239" s="341" t="s">
        <v>807</v>
      </c>
      <c r="C239" s="705" t="str">
        <f>'5'!C$117</f>
        <v>(Specify here)</v>
      </c>
      <c r="D239" s="207"/>
      <c r="E239" s="207"/>
      <c r="F239" s="207"/>
      <c r="G239" s="406">
        <f>'8A_8C'!$L242</f>
        <v>0</v>
      </c>
      <c r="H239" s="480"/>
      <c r="I239" s="206">
        <f>SUM(D239:H239)</f>
        <v>0</v>
      </c>
      <c r="J239" s="206">
        <f>I239+I75</f>
        <v>0</v>
      </c>
      <c r="K239" s="202"/>
      <c r="L239" s="195"/>
    </row>
    <row r="240" spans="1:12" x14ac:dyDescent="0.25">
      <c r="A240" s="78"/>
      <c r="B240" s="341" t="s">
        <v>808</v>
      </c>
      <c r="C240" s="705" t="str">
        <f>'5'!C$118</f>
        <v>(Specify here)</v>
      </c>
      <c r="D240" s="207"/>
      <c r="E240" s="207"/>
      <c r="F240" s="207"/>
      <c r="G240" s="406">
        <f>'8A_8C'!$L243</f>
        <v>0</v>
      </c>
      <c r="H240" s="480"/>
      <c r="I240" s="206">
        <f>SUM(D240:H240)</f>
        <v>0</v>
      </c>
      <c r="J240" s="206">
        <f>I240+I76</f>
        <v>0</v>
      </c>
      <c r="K240" s="202"/>
      <c r="L240" s="195"/>
    </row>
    <row r="241" spans="1:12" x14ac:dyDescent="0.25">
      <c r="A241" s="78"/>
      <c r="B241" s="341" t="s">
        <v>809</v>
      </c>
      <c r="C241" s="705" t="str">
        <f>'5'!C$119</f>
        <v>(Specify here)</v>
      </c>
      <c r="D241" s="207"/>
      <c r="E241" s="207"/>
      <c r="F241" s="207"/>
      <c r="G241" s="406">
        <f>'8A_8C'!$L244</f>
        <v>0</v>
      </c>
      <c r="H241" s="480"/>
      <c r="I241" s="206">
        <f>SUM(D241:H241)</f>
        <v>0</v>
      </c>
      <c r="J241" s="206">
        <f>I241+I77</f>
        <v>0</v>
      </c>
      <c r="K241" s="202"/>
      <c r="L241" s="195"/>
    </row>
    <row r="242" spans="1:12" x14ac:dyDescent="0.25">
      <c r="A242" s="78"/>
      <c r="B242" s="311" t="s">
        <v>810</v>
      </c>
      <c r="C242" s="705" t="str">
        <f>'5'!C$120</f>
        <v>(Specify here)</v>
      </c>
      <c r="D242" s="407"/>
      <c r="E242" s="407"/>
      <c r="F242" s="407"/>
      <c r="G242" s="406">
        <f>'8A_8C'!$L245</f>
        <v>0</v>
      </c>
      <c r="H242" s="781"/>
      <c r="I242" s="408">
        <f>SUM(D242:H242)</f>
        <v>0</v>
      </c>
      <c r="J242" s="409">
        <f>I242+I78</f>
        <v>0</v>
      </c>
      <c r="K242" s="195"/>
      <c r="L242" s="195"/>
    </row>
    <row r="243" spans="1:12" x14ac:dyDescent="0.25">
      <c r="A243" s="368"/>
      <c r="B243" s="585" t="s">
        <v>811</v>
      </c>
      <c r="C243" s="705" t="str">
        <f>'5'!C$121</f>
        <v>(Specify here)</v>
      </c>
      <c r="D243" s="407"/>
      <c r="E243" s="407"/>
      <c r="F243" s="407"/>
      <c r="G243" s="479">
        <f>'8A_8C'!$L246</f>
        <v>0</v>
      </c>
      <c r="H243" s="782"/>
      <c r="I243" s="408">
        <f>SUM(D243:H243)</f>
        <v>0</v>
      </c>
      <c r="J243" s="409">
        <f>I243+I79</f>
        <v>0</v>
      </c>
      <c r="K243" s="195"/>
      <c r="L243" s="195"/>
    </row>
    <row r="244" spans="1:12" x14ac:dyDescent="0.25">
      <c r="A244" s="712" t="s">
        <v>419</v>
      </c>
      <c r="B244" s="195"/>
      <c r="C244" s="195"/>
      <c r="D244" s="195"/>
      <c r="E244" s="195"/>
      <c r="F244" s="195"/>
      <c r="G244" s="195"/>
      <c r="H244" s="688"/>
      <c r="I244" s="195"/>
      <c r="J244" s="195"/>
      <c r="K244" s="195"/>
      <c r="L244" s="195"/>
    </row>
    <row r="245" spans="1:12" x14ac:dyDescent="0.25">
      <c r="A245" s="712" t="s">
        <v>889</v>
      </c>
      <c r="B245" s="195"/>
      <c r="C245" s="195"/>
      <c r="D245" s="195"/>
      <c r="E245" s="195"/>
      <c r="F245" s="195"/>
      <c r="G245" s="195"/>
      <c r="H245" s="688"/>
      <c r="I245" s="195"/>
      <c r="J245" s="195"/>
      <c r="K245" s="195"/>
      <c r="L245" s="195"/>
    </row>
    <row r="246" spans="1:12" x14ac:dyDescent="0.25">
      <c r="A246" s="712" t="s">
        <v>927</v>
      </c>
      <c r="B246" s="195"/>
      <c r="C246" s="195"/>
      <c r="D246" s="195"/>
      <c r="E246" s="195"/>
      <c r="F246" s="195"/>
      <c r="G246" s="195"/>
      <c r="H246" s="688"/>
      <c r="I246" s="195"/>
      <c r="J246" s="195"/>
      <c r="K246" s="195"/>
      <c r="L246" s="195"/>
    </row>
    <row r="247" spans="1:12" x14ac:dyDescent="0.25">
      <c r="A247" s="196" t="s">
        <v>422</v>
      </c>
      <c r="B247" s="195"/>
      <c r="C247" s="195"/>
      <c r="D247" s="195"/>
      <c r="E247" s="195"/>
      <c r="F247" s="195"/>
      <c r="G247" s="195"/>
      <c r="H247" s="688"/>
      <c r="I247" s="195"/>
      <c r="J247" s="195"/>
      <c r="K247" s="195"/>
      <c r="L247" s="195"/>
    </row>
    <row r="248" spans="1:12" ht="15.6" x14ac:dyDescent="0.3">
      <c r="A248" s="197" t="s">
        <v>144</v>
      </c>
      <c r="B248" s="709"/>
      <c r="C248" s="709"/>
      <c r="D248" s="709"/>
      <c r="E248" s="709"/>
      <c r="F248" s="709"/>
      <c r="G248" s="709"/>
      <c r="H248" s="690"/>
      <c r="I248" s="709"/>
      <c r="J248" s="197" t="s">
        <v>143</v>
      </c>
      <c r="K248" s="195"/>
      <c r="L248" s="195"/>
    </row>
    <row r="249" spans="1:12" ht="15.6" x14ac:dyDescent="0.3">
      <c r="A249" s="197" t="s">
        <v>566</v>
      </c>
      <c r="B249" s="709"/>
      <c r="C249" s="709"/>
      <c r="D249" s="709"/>
      <c r="E249" s="709"/>
      <c r="F249" s="709"/>
      <c r="G249" s="709"/>
      <c r="H249" s="690"/>
      <c r="I249" s="709"/>
      <c r="J249" s="708" t="s">
        <v>446</v>
      </c>
      <c r="K249" s="195"/>
      <c r="L249" s="195"/>
    </row>
    <row r="250" spans="1:12" x14ac:dyDescent="0.25">
      <c r="B250" s="198"/>
      <c r="C250" s="198"/>
      <c r="D250" s="198"/>
      <c r="E250" s="198"/>
      <c r="F250" s="198"/>
      <c r="G250" s="198"/>
      <c r="I250" s="195"/>
      <c r="J250" s="708" t="s">
        <v>150</v>
      </c>
      <c r="K250" s="195"/>
      <c r="L250" s="195"/>
    </row>
    <row r="251" spans="1:12" x14ac:dyDescent="0.25">
      <c r="B251" s="198"/>
      <c r="C251" s="198"/>
      <c r="D251" s="198"/>
      <c r="E251" s="198"/>
      <c r="F251" s="198"/>
      <c r="G251" s="198"/>
      <c r="H251" s="688"/>
      <c r="I251" s="195"/>
      <c r="J251" s="195"/>
      <c r="K251" s="195"/>
      <c r="L251" s="195"/>
    </row>
    <row r="252" spans="1:12" x14ac:dyDescent="0.25">
      <c r="A252" s="196" t="s">
        <v>363</v>
      </c>
      <c r="B252" s="195"/>
      <c r="C252" s="195"/>
      <c r="E252" s="196" t="s">
        <v>451</v>
      </c>
      <c r="F252" s="195"/>
      <c r="G252" s="195"/>
      <c r="H252" s="688"/>
      <c r="I252" s="196" t="s">
        <v>365</v>
      </c>
      <c r="J252" s="195"/>
      <c r="K252" s="195"/>
      <c r="L252" s="195"/>
    </row>
    <row r="253" spans="1:12" x14ac:dyDescent="0.25">
      <c r="B253" s="195" t="str">
        <f>'1_1A'!$B$7</f>
        <v>Enter Hospital Name Here</v>
      </c>
      <c r="F253" s="1476" t="str">
        <f>'1_1A'!$H$7</f>
        <v>Enter Provider Number Here</v>
      </c>
      <c r="G253" s="1476"/>
      <c r="J253" s="710" t="str">
        <f>'1_1A'!$P$7</f>
        <v>Enter FYE Here</v>
      </c>
      <c r="K253" s="195"/>
      <c r="L253" s="195"/>
    </row>
    <row r="254" spans="1:12" x14ac:dyDescent="0.25">
      <c r="A254" s="195"/>
      <c r="B254" s="195"/>
      <c r="C254" s="195"/>
      <c r="D254" s="195"/>
      <c r="E254" s="195"/>
      <c r="F254" s="195"/>
      <c r="G254" s="195"/>
      <c r="H254" s="688"/>
      <c r="I254" s="195"/>
      <c r="J254" s="195"/>
      <c r="K254" s="195"/>
      <c r="L254" s="195"/>
    </row>
    <row r="255" spans="1:12" x14ac:dyDescent="0.25">
      <c r="A255" s="199"/>
      <c r="B255" s="199"/>
      <c r="C255" s="200"/>
      <c r="D255" s="199"/>
      <c r="E255" s="200"/>
      <c r="F255" s="200"/>
      <c r="G255" s="200"/>
      <c r="H255" s="693"/>
      <c r="I255" s="200"/>
      <c r="J255" s="200"/>
      <c r="K255" s="202"/>
      <c r="L255" s="195"/>
    </row>
    <row r="256" spans="1:12" ht="15.6" x14ac:dyDescent="0.3">
      <c r="A256" s="202"/>
      <c r="B256" s="203" t="s">
        <v>95</v>
      </c>
      <c r="C256" s="198"/>
      <c r="D256" s="203" t="s">
        <v>146</v>
      </c>
      <c r="E256" s="198"/>
      <c r="F256" s="198"/>
      <c r="G256" s="198"/>
      <c r="H256" s="690"/>
      <c r="I256" s="198"/>
      <c r="J256" s="198"/>
      <c r="K256" s="202"/>
      <c r="L256" s="195"/>
    </row>
    <row r="257" spans="1:12" x14ac:dyDescent="0.25">
      <c r="A257" s="202"/>
      <c r="B257" s="202"/>
      <c r="C257" s="195"/>
      <c r="D257" s="201" t="s">
        <v>374</v>
      </c>
      <c r="E257" s="201" t="s">
        <v>375</v>
      </c>
      <c r="F257" s="201" t="s">
        <v>376</v>
      </c>
      <c r="G257" s="201" t="s">
        <v>147</v>
      </c>
      <c r="H257" s="696" t="s">
        <v>148</v>
      </c>
      <c r="I257" s="201" t="s">
        <v>418</v>
      </c>
      <c r="J257" s="201" t="s">
        <v>152</v>
      </c>
      <c r="K257" s="202"/>
      <c r="L257" s="195"/>
    </row>
    <row r="258" spans="1:12" x14ac:dyDescent="0.25">
      <c r="A258" s="202"/>
      <c r="B258" s="202"/>
      <c r="C258" s="195"/>
      <c r="D258" s="204" t="s">
        <v>98</v>
      </c>
      <c r="E258" s="204" t="s">
        <v>98</v>
      </c>
      <c r="F258" s="204" t="s">
        <v>98</v>
      </c>
      <c r="G258" s="204" t="s">
        <v>98</v>
      </c>
      <c r="H258" s="697" t="s">
        <v>98</v>
      </c>
      <c r="I258" s="204" t="s">
        <v>98</v>
      </c>
      <c r="J258" s="204" t="s">
        <v>418</v>
      </c>
      <c r="K258" s="202"/>
      <c r="L258" s="195"/>
    </row>
    <row r="259" spans="1:12" x14ac:dyDescent="0.25">
      <c r="A259" s="202"/>
      <c r="B259" s="202"/>
      <c r="C259" s="195"/>
      <c r="D259" s="204" t="s">
        <v>390</v>
      </c>
      <c r="E259" s="204" t="s">
        <v>391</v>
      </c>
      <c r="F259" s="204" t="s">
        <v>392</v>
      </c>
      <c r="G259" s="204" t="s">
        <v>393</v>
      </c>
      <c r="H259" s="697" t="s">
        <v>394</v>
      </c>
      <c r="I259" s="204" t="s">
        <v>395</v>
      </c>
      <c r="J259" s="204" t="s">
        <v>396</v>
      </c>
      <c r="K259" s="202"/>
      <c r="L259" s="195"/>
    </row>
    <row r="260" spans="1:12" x14ac:dyDescent="0.25">
      <c r="A260" s="588"/>
      <c r="B260" s="586" t="s">
        <v>528</v>
      </c>
      <c r="C260" s="587"/>
      <c r="D260" s="676"/>
      <c r="E260" s="676"/>
      <c r="F260" s="676"/>
      <c r="G260" s="676"/>
      <c r="H260" s="676"/>
      <c r="I260" s="676"/>
      <c r="J260" s="676"/>
      <c r="K260" s="202"/>
      <c r="L260" s="195"/>
    </row>
    <row r="261" spans="1:12" x14ac:dyDescent="0.25">
      <c r="A261" s="87">
        <v>88</v>
      </c>
      <c r="B261" s="340" t="s">
        <v>756</v>
      </c>
      <c r="C261" s="547"/>
      <c r="D261" s="207"/>
      <c r="E261" s="207"/>
      <c r="F261" s="207"/>
      <c r="G261" s="406">
        <f>'8A_8C'!$L264</f>
        <v>0</v>
      </c>
      <c r="H261" s="480"/>
      <c r="I261" s="406">
        <f t="shared" ref="I261:I279" si="15">SUM(D261:H261)</f>
        <v>0</v>
      </c>
      <c r="J261" s="406">
        <f t="shared" ref="J261:J279" si="16">I261+I97</f>
        <v>0</v>
      </c>
      <c r="K261" s="202"/>
      <c r="L261" s="195"/>
    </row>
    <row r="262" spans="1:12" x14ac:dyDescent="0.25">
      <c r="A262" s="87">
        <f>A261+1</f>
        <v>89</v>
      </c>
      <c r="B262" s="340" t="s">
        <v>757</v>
      </c>
      <c r="C262" s="547"/>
      <c r="D262" s="207"/>
      <c r="E262" s="207"/>
      <c r="F262" s="207"/>
      <c r="G262" s="406">
        <f>'8A_8C'!$L265</f>
        <v>0</v>
      </c>
      <c r="H262" s="480"/>
      <c r="I262" s="406">
        <f t="shared" si="15"/>
        <v>0</v>
      </c>
      <c r="J262" s="406">
        <f t="shared" si="16"/>
        <v>0</v>
      </c>
      <c r="K262" s="202"/>
      <c r="L262" s="195"/>
    </row>
    <row r="263" spans="1:12" x14ac:dyDescent="0.25">
      <c r="A263" s="87">
        <f>A262+1</f>
        <v>90</v>
      </c>
      <c r="B263" s="340" t="s">
        <v>529</v>
      </c>
      <c r="C263" s="547"/>
      <c r="D263" s="207"/>
      <c r="E263" s="207"/>
      <c r="F263" s="207"/>
      <c r="G263" s="406">
        <f>'8A_8C'!$L266</f>
        <v>0</v>
      </c>
      <c r="H263" s="480"/>
      <c r="I263" s="406">
        <f t="shared" si="15"/>
        <v>0</v>
      </c>
      <c r="J263" s="406">
        <f t="shared" si="16"/>
        <v>0</v>
      </c>
      <c r="K263" s="202"/>
      <c r="L263" s="195"/>
    </row>
    <row r="264" spans="1:12" x14ac:dyDescent="0.25">
      <c r="A264" s="87">
        <f>A263+1</f>
        <v>91</v>
      </c>
      <c r="B264" s="87" t="s">
        <v>530</v>
      </c>
      <c r="C264" s="548"/>
      <c r="D264" s="207"/>
      <c r="E264" s="207"/>
      <c r="F264" s="207"/>
      <c r="G264" s="406">
        <f>'8A_8C'!$L267</f>
        <v>0</v>
      </c>
      <c r="H264" s="480"/>
      <c r="I264" s="406">
        <f t="shared" si="15"/>
        <v>0</v>
      </c>
      <c r="J264" s="406">
        <f t="shared" si="16"/>
        <v>0</v>
      </c>
      <c r="K264" s="202"/>
      <c r="L264" s="195"/>
    </row>
    <row r="265" spans="1:12" x14ac:dyDescent="0.25">
      <c r="A265" s="87">
        <f>A264+1</f>
        <v>92</v>
      </c>
      <c r="B265" s="87" t="s">
        <v>471</v>
      </c>
      <c r="C265" s="563"/>
      <c r="D265" s="207"/>
      <c r="E265" s="207"/>
      <c r="F265" s="207"/>
      <c r="G265" s="406">
        <f>'8A_8C'!$L268</f>
        <v>0</v>
      </c>
      <c r="H265" s="480"/>
      <c r="I265" s="406">
        <f t="shared" si="15"/>
        <v>0</v>
      </c>
      <c r="J265" s="406">
        <f t="shared" si="16"/>
        <v>0</v>
      </c>
      <c r="K265" s="202"/>
      <c r="L265" s="195"/>
    </row>
    <row r="266" spans="1:12" x14ac:dyDescent="0.25">
      <c r="A266" s="87">
        <f>A265+1</f>
        <v>93</v>
      </c>
      <c r="B266" s="341" t="s">
        <v>813</v>
      </c>
      <c r="C266" s="705" t="str">
        <f>'5'!C$145</f>
        <v>(Specify here)</v>
      </c>
      <c r="D266" s="207"/>
      <c r="E266" s="207"/>
      <c r="F266" s="207"/>
      <c r="G266" s="406">
        <f>'8A_8C'!$L269</f>
        <v>0</v>
      </c>
      <c r="H266" s="480"/>
      <c r="I266" s="406">
        <f t="shared" si="15"/>
        <v>0</v>
      </c>
      <c r="J266" s="406">
        <f t="shared" si="16"/>
        <v>0</v>
      </c>
      <c r="K266" s="202"/>
      <c r="L266" s="195"/>
    </row>
    <row r="267" spans="1:12" x14ac:dyDescent="0.25">
      <c r="A267" s="80" t="s">
        <v>367</v>
      </c>
      <c r="B267" s="341" t="s">
        <v>814</v>
      </c>
      <c r="C267" s="705" t="str">
        <f>'5'!C$146</f>
        <v>(Specify here)</v>
      </c>
      <c r="D267" s="207"/>
      <c r="E267" s="207"/>
      <c r="F267" s="207"/>
      <c r="G267" s="406">
        <f>'8A_8C'!$L270</f>
        <v>0</v>
      </c>
      <c r="H267" s="480"/>
      <c r="I267" s="406">
        <f t="shared" si="15"/>
        <v>0</v>
      </c>
      <c r="J267" s="406">
        <f t="shared" si="16"/>
        <v>0</v>
      </c>
      <c r="K267" s="202"/>
      <c r="L267" s="195"/>
    </row>
    <row r="268" spans="1:12" x14ac:dyDescent="0.25">
      <c r="A268" s="80" t="s">
        <v>367</v>
      </c>
      <c r="B268" s="341" t="s">
        <v>815</v>
      </c>
      <c r="C268" s="705" t="str">
        <f>'5'!C$147</f>
        <v>(Specify here)</v>
      </c>
      <c r="D268" s="207"/>
      <c r="E268" s="207"/>
      <c r="F268" s="207"/>
      <c r="G268" s="406">
        <f>'8A_8C'!$L271</f>
        <v>0</v>
      </c>
      <c r="H268" s="480"/>
      <c r="I268" s="406">
        <f t="shared" si="15"/>
        <v>0</v>
      </c>
      <c r="J268" s="406">
        <f t="shared" si="16"/>
        <v>0</v>
      </c>
      <c r="K268" s="202"/>
      <c r="L268" s="195"/>
    </row>
    <row r="269" spans="1:12" x14ac:dyDescent="0.25">
      <c r="A269" s="80"/>
      <c r="B269" s="311" t="s">
        <v>825</v>
      </c>
      <c r="C269" s="705" t="str">
        <f>'5'!C$148</f>
        <v>(Specify here)</v>
      </c>
      <c r="D269" s="207"/>
      <c r="E269" s="207"/>
      <c r="F269" s="207"/>
      <c r="G269" s="406">
        <f>'8A_8C'!$L272</f>
        <v>0</v>
      </c>
      <c r="H269" s="480"/>
      <c r="I269" s="406">
        <f>SUM(D269:H269)</f>
        <v>0</v>
      </c>
      <c r="J269" s="406">
        <f t="shared" si="16"/>
        <v>0</v>
      </c>
      <c r="K269" s="202"/>
      <c r="L269" s="195"/>
    </row>
    <row r="270" spans="1:12" x14ac:dyDescent="0.25">
      <c r="A270" s="80"/>
      <c r="B270" s="311" t="s">
        <v>826</v>
      </c>
      <c r="C270" s="705" t="str">
        <f>'5'!C$149</f>
        <v>(Specify here)</v>
      </c>
      <c r="D270" s="207"/>
      <c r="E270" s="207"/>
      <c r="F270" s="207"/>
      <c r="G270" s="406">
        <f>'8A_8C'!$L273</f>
        <v>0</v>
      </c>
      <c r="H270" s="480"/>
      <c r="I270" s="406">
        <f>SUM(D270:H270)</f>
        <v>0</v>
      </c>
      <c r="J270" s="406">
        <f t="shared" si="16"/>
        <v>0</v>
      </c>
      <c r="K270" s="202"/>
      <c r="L270" s="195"/>
    </row>
    <row r="271" spans="1:12" x14ac:dyDescent="0.25">
      <c r="A271" s="588"/>
      <c r="B271" s="586" t="s">
        <v>531</v>
      </c>
      <c r="C271" s="591"/>
      <c r="D271" s="682"/>
      <c r="E271" s="682"/>
      <c r="F271" s="682"/>
      <c r="G271" s="675"/>
      <c r="H271" s="682"/>
      <c r="I271" s="675">
        <f t="shared" si="15"/>
        <v>0</v>
      </c>
      <c r="J271" s="675">
        <f t="shared" si="16"/>
        <v>0</v>
      </c>
      <c r="K271" s="202"/>
      <c r="L271" s="195"/>
    </row>
    <row r="272" spans="1:12" x14ac:dyDescent="0.25">
      <c r="A272" s="87">
        <v>94</v>
      </c>
      <c r="B272" s="87" t="s">
        <v>627</v>
      </c>
      <c r="C272" s="548"/>
      <c r="D272" s="207"/>
      <c r="E272" s="207"/>
      <c r="F272" s="207"/>
      <c r="G272" s="406">
        <f>'8A_8C'!$L275</f>
        <v>0</v>
      </c>
      <c r="H272" s="480"/>
      <c r="I272" s="406">
        <f t="shared" si="15"/>
        <v>0</v>
      </c>
      <c r="J272" s="406">
        <f t="shared" si="16"/>
        <v>0</v>
      </c>
      <c r="K272" s="202"/>
      <c r="L272" s="195"/>
    </row>
    <row r="273" spans="1:12" x14ac:dyDescent="0.25">
      <c r="A273" s="87">
        <f>A272+1</f>
        <v>95</v>
      </c>
      <c r="B273" s="87" t="s">
        <v>532</v>
      </c>
      <c r="C273" s="548"/>
      <c r="D273" s="207"/>
      <c r="E273" s="207"/>
      <c r="F273" s="207"/>
      <c r="G273" s="406">
        <f>'8A_8C'!$L276</f>
        <v>0</v>
      </c>
      <c r="H273" s="480"/>
      <c r="I273" s="406">
        <f t="shared" si="15"/>
        <v>0</v>
      </c>
      <c r="J273" s="406">
        <f t="shared" si="16"/>
        <v>0</v>
      </c>
      <c r="K273" s="202"/>
      <c r="L273" s="195"/>
    </row>
    <row r="274" spans="1:12" x14ac:dyDescent="0.25">
      <c r="A274" s="87">
        <f t="shared" ref="A274:A279" si="17">A273+1</f>
        <v>96</v>
      </c>
      <c r="B274" s="87" t="s">
        <v>533</v>
      </c>
      <c r="C274" s="548"/>
      <c r="D274" s="207"/>
      <c r="E274" s="207"/>
      <c r="F274" s="207"/>
      <c r="G274" s="406">
        <f>'8A_8C'!$L277</f>
        <v>0</v>
      </c>
      <c r="H274" s="480"/>
      <c r="I274" s="406">
        <f t="shared" si="15"/>
        <v>0</v>
      </c>
      <c r="J274" s="406">
        <f t="shared" si="16"/>
        <v>0</v>
      </c>
      <c r="K274" s="202"/>
      <c r="L274" s="195"/>
    </row>
    <row r="275" spans="1:12" x14ac:dyDescent="0.25">
      <c r="A275" s="87">
        <f t="shared" si="17"/>
        <v>97</v>
      </c>
      <c r="B275" s="87" t="s">
        <v>534</v>
      </c>
      <c r="C275" s="563"/>
      <c r="D275" s="207"/>
      <c r="E275" s="207"/>
      <c r="F275" s="207"/>
      <c r="G275" s="406">
        <f>'8A_8C'!$L278</f>
        <v>0</v>
      </c>
      <c r="H275" s="480"/>
      <c r="I275" s="406">
        <f t="shared" si="15"/>
        <v>0</v>
      </c>
      <c r="J275" s="406">
        <f t="shared" si="16"/>
        <v>0</v>
      </c>
      <c r="K275" s="202"/>
      <c r="L275" s="195"/>
    </row>
    <row r="276" spans="1:12" x14ac:dyDescent="0.25">
      <c r="A276" s="87">
        <f t="shared" si="17"/>
        <v>98</v>
      </c>
      <c r="B276" s="311" t="s">
        <v>816</v>
      </c>
      <c r="C276" s="705" t="str">
        <f>'5'!C$155</f>
        <v>(Specify here)</v>
      </c>
      <c r="D276" s="207"/>
      <c r="E276" s="207"/>
      <c r="F276" s="207"/>
      <c r="G276" s="406">
        <f>'8A_8C'!$L279</f>
        <v>0</v>
      </c>
      <c r="H276" s="480"/>
      <c r="I276" s="406">
        <f t="shared" si="15"/>
        <v>0</v>
      </c>
      <c r="J276" s="406">
        <f t="shared" si="16"/>
        <v>0</v>
      </c>
      <c r="K276" s="202"/>
      <c r="L276" s="195"/>
    </row>
    <row r="277" spans="1:12" x14ac:dyDescent="0.25">
      <c r="A277" s="87">
        <f t="shared" si="17"/>
        <v>99</v>
      </c>
      <c r="B277" s="311" t="s">
        <v>817</v>
      </c>
      <c r="C277" s="705" t="str">
        <f>'5'!C$156</f>
        <v>(Specify here)</v>
      </c>
      <c r="D277" s="207"/>
      <c r="E277" s="207"/>
      <c r="F277" s="207"/>
      <c r="G277" s="406">
        <f>'8A_8C'!$L280</f>
        <v>0</v>
      </c>
      <c r="H277" s="480"/>
      <c r="I277" s="406">
        <f t="shared" si="15"/>
        <v>0</v>
      </c>
      <c r="J277" s="406">
        <f t="shared" si="16"/>
        <v>0</v>
      </c>
      <c r="K277" s="202"/>
      <c r="L277" s="195"/>
    </row>
    <row r="278" spans="1:12" x14ac:dyDescent="0.25">
      <c r="A278" s="87">
        <f t="shared" si="17"/>
        <v>100</v>
      </c>
      <c r="B278" s="87" t="s">
        <v>821</v>
      </c>
      <c r="C278" s="564"/>
      <c r="D278" s="207"/>
      <c r="E278" s="207"/>
      <c r="F278" s="207"/>
      <c r="G278" s="406">
        <f>'8A_8C'!$L281</f>
        <v>0</v>
      </c>
      <c r="H278" s="480"/>
      <c r="I278" s="406">
        <f t="shared" si="15"/>
        <v>0</v>
      </c>
      <c r="J278" s="406">
        <f t="shared" si="16"/>
        <v>0</v>
      </c>
      <c r="K278" s="202"/>
      <c r="L278" s="195"/>
    </row>
    <row r="279" spans="1:12" x14ac:dyDescent="0.25">
      <c r="A279" s="87">
        <f t="shared" si="17"/>
        <v>101</v>
      </c>
      <c r="B279" s="340" t="s">
        <v>758</v>
      </c>
      <c r="C279" s="547"/>
      <c r="D279" s="207"/>
      <c r="E279" s="207"/>
      <c r="F279" s="207"/>
      <c r="G279" s="406">
        <f>'8A_8C'!$L282</f>
        <v>0</v>
      </c>
      <c r="H279" s="480"/>
      <c r="I279" s="406">
        <f t="shared" si="15"/>
        <v>0</v>
      </c>
      <c r="J279" s="406">
        <f t="shared" si="16"/>
        <v>0</v>
      </c>
      <c r="K279" s="202"/>
      <c r="L279" s="195"/>
    </row>
    <row r="280" spans="1:12" x14ac:dyDescent="0.25">
      <c r="A280" s="1258"/>
      <c r="B280" s="1257" t="s">
        <v>823</v>
      </c>
      <c r="C280" s="590"/>
      <c r="D280" s="675">
        <f t="shared" ref="D280:J280" si="18">SUM(D261:D279)+SUM(D212:D243)+SUM(D188:D195)+SUM(D186)</f>
        <v>0</v>
      </c>
      <c r="E280" s="675">
        <f t="shared" si="18"/>
        <v>0</v>
      </c>
      <c r="F280" s="675">
        <f t="shared" si="18"/>
        <v>0</v>
      </c>
      <c r="G280" s="675">
        <f t="shared" si="18"/>
        <v>0</v>
      </c>
      <c r="H280" s="675">
        <f t="shared" si="18"/>
        <v>0</v>
      </c>
      <c r="I280" s="675">
        <f t="shared" si="18"/>
        <v>0</v>
      </c>
      <c r="J280" s="675">
        <f t="shared" si="18"/>
        <v>0</v>
      </c>
      <c r="K280" s="202"/>
      <c r="L280" s="195"/>
    </row>
    <row r="281" spans="1:12" x14ac:dyDescent="0.25">
      <c r="A281" s="712" t="s">
        <v>419</v>
      </c>
      <c r="B281" s="205"/>
      <c r="C281" s="205"/>
      <c r="D281" s="205"/>
      <c r="E281" s="205"/>
      <c r="F281" s="205"/>
      <c r="G281" s="205"/>
      <c r="H281" s="687"/>
      <c r="I281" s="205"/>
      <c r="J281" s="205"/>
      <c r="K281" s="195"/>
      <c r="L281" s="195"/>
    </row>
    <row r="282" spans="1:12" x14ac:dyDescent="0.25">
      <c r="A282" s="712" t="s">
        <v>889</v>
      </c>
      <c r="B282" s="195"/>
      <c r="C282" s="195"/>
      <c r="D282" s="195"/>
      <c r="E282" s="195"/>
      <c r="F282" s="195"/>
      <c r="G282" s="195"/>
      <c r="H282" s="688"/>
      <c r="I282" s="195"/>
      <c r="J282" s="195"/>
      <c r="K282" s="195"/>
      <c r="L282" s="195"/>
    </row>
    <row r="283" spans="1:12" x14ac:dyDescent="0.25">
      <c r="A283" s="712" t="s">
        <v>927</v>
      </c>
      <c r="B283" s="195"/>
      <c r="C283" s="195"/>
      <c r="D283" s="195"/>
      <c r="E283" s="195"/>
      <c r="F283" s="195"/>
      <c r="G283" s="195"/>
      <c r="H283" s="688"/>
      <c r="I283" s="195"/>
      <c r="J283" s="195"/>
      <c r="K283" s="195"/>
      <c r="L283" s="195"/>
    </row>
    <row r="284" spans="1:12" x14ac:dyDescent="0.25">
      <c r="A284" s="196" t="s">
        <v>422</v>
      </c>
      <c r="B284" s="195"/>
      <c r="C284" s="195"/>
      <c r="D284" s="195"/>
      <c r="E284" s="195"/>
      <c r="F284" s="195"/>
      <c r="G284" s="195"/>
      <c r="H284" s="688"/>
      <c r="I284" s="195"/>
      <c r="J284" s="195"/>
      <c r="K284" s="195"/>
      <c r="L284" s="195"/>
    </row>
    <row r="285" spans="1:12" ht="15.6" x14ac:dyDescent="0.3">
      <c r="A285" s="197" t="s">
        <v>144</v>
      </c>
      <c r="B285" s="709"/>
      <c r="C285" s="709"/>
      <c r="D285" s="709"/>
      <c r="E285" s="709"/>
      <c r="F285" s="709"/>
      <c r="G285" s="709"/>
      <c r="H285" s="690"/>
      <c r="I285" s="709"/>
      <c r="J285" s="197" t="s">
        <v>143</v>
      </c>
      <c r="K285" s="195"/>
      <c r="L285" s="195"/>
    </row>
    <row r="286" spans="1:12" ht="15.6" x14ac:dyDescent="0.3">
      <c r="A286" s="197" t="s">
        <v>566</v>
      </c>
      <c r="B286" s="709"/>
      <c r="C286" s="709"/>
      <c r="D286" s="709"/>
      <c r="E286" s="709"/>
      <c r="F286" s="709"/>
      <c r="G286" s="709"/>
      <c r="H286" s="690"/>
      <c r="I286" s="709"/>
      <c r="J286" s="708" t="s">
        <v>446</v>
      </c>
      <c r="K286" s="195"/>
      <c r="L286" s="195"/>
    </row>
    <row r="287" spans="1:12" x14ac:dyDescent="0.25">
      <c r="B287" s="198"/>
      <c r="C287" s="198"/>
      <c r="D287" s="198"/>
      <c r="E287" s="198"/>
      <c r="F287" s="198"/>
      <c r="G287" s="198"/>
      <c r="I287" s="195"/>
      <c r="J287" s="708" t="s">
        <v>151</v>
      </c>
      <c r="K287" s="195"/>
      <c r="L287" s="195"/>
    </row>
    <row r="288" spans="1:12" x14ac:dyDescent="0.25">
      <c r="B288" s="198"/>
      <c r="C288" s="198"/>
      <c r="D288" s="198"/>
      <c r="E288" s="198"/>
      <c r="F288" s="198"/>
      <c r="G288" s="198"/>
      <c r="H288" s="688"/>
      <c r="I288" s="195"/>
      <c r="J288" s="195"/>
      <c r="K288" s="195"/>
      <c r="L288" s="195"/>
    </row>
    <row r="289" spans="1:12" x14ac:dyDescent="0.25">
      <c r="A289" s="196" t="s">
        <v>363</v>
      </c>
      <c r="B289" s="195"/>
      <c r="C289" s="195"/>
      <c r="E289" s="196" t="s">
        <v>451</v>
      </c>
      <c r="F289" s="195"/>
      <c r="G289" s="195"/>
      <c r="H289" s="688"/>
      <c r="I289" s="196" t="s">
        <v>365</v>
      </c>
      <c r="J289" s="195"/>
      <c r="K289" s="195"/>
      <c r="L289" s="195"/>
    </row>
    <row r="290" spans="1:12" x14ac:dyDescent="0.25">
      <c r="B290" s="195" t="str">
        <f>'1_1A'!$B$7</f>
        <v>Enter Hospital Name Here</v>
      </c>
      <c r="F290" s="1476" t="str">
        <f>'1_1A'!$H$7</f>
        <v>Enter Provider Number Here</v>
      </c>
      <c r="G290" s="1476"/>
      <c r="J290" s="710" t="str">
        <f>'1_1A'!$P$7</f>
        <v>Enter FYE Here</v>
      </c>
      <c r="K290" s="195"/>
      <c r="L290" s="195"/>
    </row>
    <row r="291" spans="1:12" x14ac:dyDescent="0.25">
      <c r="A291" s="195"/>
      <c r="B291" s="195"/>
      <c r="C291" s="195"/>
      <c r="D291" s="195"/>
      <c r="E291" s="195"/>
      <c r="F291" s="195"/>
      <c r="G291" s="195"/>
      <c r="H291" s="688"/>
      <c r="I291" s="195"/>
      <c r="J291" s="195"/>
      <c r="K291" s="195"/>
      <c r="L291" s="195"/>
    </row>
    <row r="292" spans="1:12" x14ac:dyDescent="0.25">
      <c r="A292" s="199"/>
      <c r="B292" s="199"/>
      <c r="C292" s="200"/>
      <c r="D292" s="199"/>
      <c r="E292" s="200"/>
      <c r="F292" s="200"/>
      <c r="G292" s="200"/>
      <c r="H292" s="693"/>
      <c r="I292" s="200"/>
      <c r="J292" s="200"/>
      <c r="K292" s="202"/>
      <c r="L292" s="195"/>
    </row>
    <row r="293" spans="1:12" ht="15.6" x14ac:dyDescent="0.3">
      <c r="A293" s="202"/>
      <c r="B293" s="203" t="s">
        <v>95</v>
      </c>
      <c r="C293" s="197"/>
      <c r="D293" s="203" t="s">
        <v>146</v>
      </c>
      <c r="E293" s="198"/>
      <c r="F293" s="198"/>
      <c r="G293" s="198"/>
      <c r="H293" s="690"/>
      <c r="I293" s="198"/>
      <c r="J293" s="198"/>
      <c r="K293" s="202"/>
      <c r="L293" s="195"/>
    </row>
    <row r="294" spans="1:12" x14ac:dyDescent="0.25">
      <c r="A294" s="202"/>
      <c r="B294" s="202"/>
      <c r="C294" s="195"/>
      <c r="D294" s="201" t="s">
        <v>374</v>
      </c>
      <c r="E294" s="201" t="s">
        <v>375</v>
      </c>
      <c r="F294" s="201" t="s">
        <v>376</v>
      </c>
      <c r="G294" s="201" t="s">
        <v>147</v>
      </c>
      <c r="H294" s="696" t="s">
        <v>148</v>
      </c>
      <c r="I294" s="201" t="s">
        <v>418</v>
      </c>
      <c r="J294" s="201" t="s">
        <v>152</v>
      </c>
      <c r="K294" s="202"/>
      <c r="L294" s="195"/>
    </row>
    <row r="295" spans="1:12" x14ac:dyDescent="0.25">
      <c r="A295" s="202"/>
      <c r="B295" s="202"/>
      <c r="C295" s="195"/>
      <c r="D295" s="204" t="s">
        <v>98</v>
      </c>
      <c r="E295" s="204" t="s">
        <v>98</v>
      </c>
      <c r="F295" s="204" t="s">
        <v>98</v>
      </c>
      <c r="G295" s="204" t="s">
        <v>98</v>
      </c>
      <c r="H295" s="697" t="s">
        <v>98</v>
      </c>
      <c r="I295" s="204" t="s">
        <v>98</v>
      </c>
      <c r="J295" s="204" t="s">
        <v>418</v>
      </c>
      <c r="K295" s="202"/>
      <c r="L295" s="195"/>
    </row>
    <row r="296" spans="1:12" x14ac:dyDescent="0.25">
      <c r="A296" s="202"/>
      <c r="B296" s="202"/>
      <c r="C296" s="195"/>
      <c r="D296" s="204" t="s">
        <v>390</v>
      </c>
      <c r="E296" s="204" t="s">
        <v>391</v>
      </c>
      <c r="F296" s="204" t="s">
        <v>392</v>
      </c>
      <c r="G296" s="204" t="s">
        <v>393</v>
      </c>
      <c r="H296" s="697" t="s">
        <v>394</v>
      </c>
      <c r="I296" s="204" t="s">
        <v>395</v>
      </c>
      <c r="J296" s="204" t="s">
        <v>396</v>
      </c>
      <c r="K296" s="202"/>
      <c r="L296" s="195"/>
    </row>
    <row r="297" spans="1:12" x14ac:dyDescent="0.25">
      <c r="A297" s="589"/>
      <c r="B297" s="589" t="s">
        <v>536</v>
      </c>
      <c r="C297" s="593"/>
      <c r="D297" s="675"/>
      <c r="E297" s="675"/>
      <c r="F297" s="675"/>
      <c r="G297" s="675"/>
      <c r="H297" s="675"/>
      <c r="I297" s="675"/>
      <c r="J297" s="675"/>
      <c r="K297" s="202"/>
      <c r="L297" s="195"/>
    </row>
    <row r="298" spans="1:12" x14ac:dyDescent="0.25">
      <c r="A298" s="87">
        <v>105</v>
      </c>
      <c r="B298" s="87" t="s">
        <v>537</v>
      </c>
      <c r="C298" s="548"/>
      <c r="D298" s="207"/>
      <c r="E298" s="207"/>
      <c r="F298" s="207"/>
      <c r="G298" s="406">
        <f>'8A_8C'!$L$301</f>
        <v>0</v>
      </c>
      <c r="H298" s="480"/>
      <c r="I298" s="406">
        <f t="shared" ref="I298:I309" si="19">SUM(D298:H298)</f>
        <v>0</v>
      </c>
      <c r="J298" s="406">
        <f t="shared" ref="J298:J310" si="20">I298+I134</f>
        <v>0</v>
      </c>
      <c r="K298" s="202"/>
      <c r="L298" s="195"/>
    </row>
    <row r="299" spans="1:12" x14ac:dyDescent="0.25">
      <c r="A299" s="87">
        <f t="shared" ref="A299:A310" si="21">A298+1</f>
        <v>106</v>
      </c>
      <c r="B299" s="87" t="s">
        <v>539</v>
      </c>
      <c r="C299" s="548"/>
      <c r="D299" s="207"/>
      <c r="E299" s="207"/>
      <c r="F299" s="207"/>
      <c r="G299" s="406">
        <f>'8A_8C'!$L$302</f>
        <v>0</v>
      </c>
      <c r="H299" s="480"/>
      <c r="I299" s="406">
        <f t="shared" si="19"/>
        <v>0</v>
      </c>
      <c r="J299" s="406">
        <f t="shared" si="20"/>
        <v>0</v>
      </c>
      <c r="K299" s="202"/>
      <c r="L299" s="195"/>
    </row>
    <row r="300" spans="1:12" x14ac:dyDescent="0.25">
      <c r="A300" s="87">
        <f t="shared" si="21"/>
        <v>107</v>
      </c>
      <c r="B300" s="87" t="s">
        <v>538</v>
      </c>
      <c r="C300" s="548"/>
      <c r="D300" s="207"/>
      <c r="E300" s="207"/>
      <c r="F300" s="207"/>
      <c r="G300" s="406">
        <f>'8A_8C'!$L$303</f>
        <v>0</v>
      </c>
      <c r="H300" s="480"/>
      <c r="I300" s="406">
        <f t="shared" si="19"/>
        <v>0</v>
      </c>
      <c r="J300" s="406">
        <f t="shared" si="20"/>
        <v>0</v>
      </c>
      <c r="K300" s="202"/>
      <c r="L300" s="195"/>
    </row>
    <row r="301" spans="1:12" x14ac:dyDescent="0.25">
      <c r="A301" s="87">
        <f t="shared" si="21"/>
        <v>108</v>
      </c>
      <c r="B301" s="340" t="s">
        <v>759</v>
      </c>
      <c r="C301" s="547"/>
      <c r="D301" s="207"/>
      <c r="E301" s="207"/>
      <c r="F301" s="207"/>
      <c r="G301" s="406">
        <f>'8A_8C'!$L$304</f>
        <v>0</v>
      </c>
      <c r="H301" s="480"/>
      <c r="I301" s="406">
        <f t="shared" si="19"/>
        <v>0</v>
      </c>
      <c r="J301" s="406">
        <f t="shared" si="20"/>
        <v>0</v>
      </c>
      <c r="K301" s="202"/>
      <c r="L301" s="195"/>
    </row>
    <row r="302" spans="1:12" x14ac:dyDescent="0.25">
      <c r="A302" s="87">
        <f t="shared" si="21"/>
        <v>109</v>
      </c>
      <c r="B302" s="340" t="s">
        <v>760</v>
      </c>
      <c r="C302" s="547"/>
      <c r="D302" s="207"/>
      <c r="E302" s="207"/>
      <c r="F302" s="207"/>
      <c r="G302" s="406">
        <f>'8A_8C'!$L$305</f>
        <v>0</v>
      </c>
      <c r="H302" s="480"/>
      <c r="I302" s="406">
        <f t="shared" si="19"/>
        <v>0</v>
      </c>
      <c r="J302" s="406">
        <f t="shared" si="20"/>
        <v>0</v>
      </c>
      <c r="K302" s="202"/>
      <c r="L302" s="195"/>
    </row>
    <row r="303" spans="1:12" x14ac:dyDescent="0.25">
      <c r="A303" s="87">
        <f t="shared" si="21"/>
        <v>110</v>
      </c>
      <c r="B303" s="340" t="s">
        <v>761</v>
      </c>
      <c r="C303" s="547"/>
      <c r="D303" s="207"/>
      <c r="E303" s="207"/>
      <c r="F303" s="207"/>
      <c r="G303" s="406">
        <f>'8A_8C'!$L$306</f>
        <v>0</v>
      </c>
      <c r="H303" s="480"/>
      <c r="I303" s="406">
        <f t="shared" si="19"/>
        <v>0</v>
      </c>
      <c r="J303" s="406">
        <f t="shared" si="20"/>
        <v>0</v>
      </c>
      <c r="K303" s="202"/>
      <c r="L303" s="195"/>
    </row>
    <row r="304" spans="1:12" x14ac:dyDescent="0.25">
      <c r="A304" s="87">
        <f t="shared" si="21"/>
        <v>111</v>
      </c>
      <c r="B304" s="340" t="s">
        <v>762</v>
      </c>
      <c r="C304" s="547"/>
      <c r="D304" s="207"/>
      <c r="E304" s="207"/>
      <c r="F304" s="207"/>
      <c r="G304" s="406">
        <f>'8A_8C'!$L$307</f>
        <v>0</v>
      </c>
      <c r="H304" s="480"/>
      <c r="I304" s="406">
        <f t="shared" si="19"/>
        <v>0</v>
      </c>
      <c r="J304" s="406">
        <f t="shared" si="20"/>
        <v>0</v>
      </c>
      <c r="K304" s="202"/>
      <c r="L304" s="195"/>
    </row>
    <row r="305" spans="1:12" x14ac:dyDescent="0.25">
      <c r="A305" s="87">
        <f t="shared" si="21"/>
        <v>112</v>
      </c>
      <c r="B305" s="87" t="s">
        <v>824</v>
      </c>
      <c r="C305" s="705" t="str">
        <f>'5'!C$186</f>
        <v>(Specify here)</v>
      </c>
      <c r="D305" s="207"/>
      <c r="E305" s="207"/>
      <c r="F305" s="207"/>
      <c r="G305" s="406">
        <f>'8A_8C'!$L$308</f>
        <v>0</v>
      </c>
      <c r="H305" s="480"/>
      <c r="I305" s="406">
        <f t="shared" si="19"/>
        <v>0</v>
      </c>
      <c r="J305" s="406">
        <f t="shared" si="20"/>
        <v>0</v>
      </c>
      <c r="K305" s="202"/>
      <c r="L305" s="195"/>
    </row>
    <row r="306" spans="1:12" x14ac:dyDescent="0.25">
      <c r="A306" s="87">
        <f t="shared" si="21"/>
        <v>113</v>
      </c>
      <c r="B306" s="87" t="s">
        <v>540</v>
      </c>
      <c r="C306" s="548"/>
      <c r="D306" s="207"/>
      <c r="E306" s="207"/>
      <c r="F306" s="207"/>
      <c r="G306" s="406">
        <f>'8A_8C'!$L$309</f>
        <v>0</v>
      </c>
      <c r="H306" s="480"/>
      <c r="I306" s="406">
        <f t="shared" si="19"/>
        <v>0</v>
      </c>
      <c r="J306" s="406">
        <f t="shared" si="20"/>
        <v>0</v>
      </c>
      <c r="K306" s="202"/>
      <c r="L306" s="195"/>
    </row>
    <row r="307" spans="1:12" x14ac:dyDescent="0.25">
      <c r="A307" s="87">
        <f t="shared" si="21"/>
        <v>114</v>
      </c>
      <c r="B307" s="87" t="s">
        <v>629</v>
      </c>
      <c r="C307" s="548"/>
      <c r="D307" s="207"/>
      <c r="E307" s="207"/>
      <c r="F307" s="207"/>
      <c r="G307" s="406">
        <f>'8A_8C'!$L$310</f>
        <v>0</v>
      </c>
      <c r="H307" s="480"/>
      <c r="I307" s="406">
        <f t="shared" si="19"/>
        <v>0</v>
      </c>
      <c r="J307" s="406">
        <f t="shared" si="20"/>
        <v>0</v>
      </c>
      <c r="K307" s="202"/>
      <c r="L307" s="195"/>
    </row>
    <row r="308" spans="1:12" x14ac:dyDescent="0.25">
      <c r="A308" s="87">
        <f t="shared" si="21"/>
        <v>115</v>
      </c>
      <c r="B308" s="340" t="s">
        <v>630</v>
      </c>
      <c r="C308" s="547"/>
      <c r="D308" s="207"/>
      <c r="E308" s="207"/>
      <c r="F308" s="207"/>
      <c r="G308" s="406">
        <f>'8A_8C'!$L$311</f>
        <v>0</v>
      </c>
      <c r="H308" s="480"/>
      <c r="I308" s="406">
        <f t="shared" si="19"/>
        <v>0</v>
      </c>
      <c r="J308" s="406">
        <f t="shared" si="20"/>
        <v>0</v>
      </c>
      <c r="K308" s="202"/>
      <c r="L308" s="195"/>
    </row>
    <row r="309" spans="1:12" x14ac:dyDescent="0.25">
      <c r="A309" s="87">
        <f t="shared" si="21"/>
        <v>116</v>
      </c>
      <c r="B309" s="87" t="s">
        <v>541</v>
      </c>
      <c r="C309" s="548"/>
      <c r="D309" s="207"/>
      <c r="E309" s="207"/>
      <c r="F309" s="207"/>
      <c r="G309" s="406">
        <f>'8A_8C'!$L$312</f>
        <v>0</v>
      </c>
      <c r="H309" s="480"/>
      <c r="I309" s="406">
        <f t="shared" si="19"/>
        <v>0</v>
      </c>
      <c r="J309" s="406">
        <f t="shared" si="20"/>
        <v>0</v>
      </c>
      <c r="K309" s="202"/>
      <c r="L309" s="195"/>
    </row>
    <row r="310" spans="1:12" x14ac:dyDescent="0.25">
      <c r="A310" s="87">
        <f t="shared" si="21"/>
        <v>117</v>
      </c>
      <c r="B310" s="87" t="s">
        <v>827</v>
      </c>
      <c r="C310" s="705" t="str">
        <f>'5'!C$191</f>
        <v>(Specify here)</v>
      </c>
      <c r="D310" s="207"/>
      <c r="E310" s="207"/>
      <c r="F310" s="207"/>
      <c r="G310" s="406">
        <f>'8A_8C'!$L$313</f>
        <v>0</v>
      </c>
      <c r="H310" s="480"/>
      <c r="I310" s="406">
        <f>SUM(D310:H310)</f>
        <v>0</v>
      </c>
      <c r="J310" s="406">
        <f t="shared" si="20"/>
        <v>0</v>
      </c>
      <c r="K310" s="202"/>
      <c r="L310" s="195"/>
    </row>
    <row r="311" spans="1:12" x14ac:dyDescent="0.25">
      <c r="A311" s="586"/>
      <c r="B311" s="586" t="s">
        <v>805</v>
      </c>
      <c r="C311" s="587"/>
      <c r="D311" s="675">
        <f t="shared" ref="D311:J311" si="22">SUM(D298:D309)+D280</f>
        <v>0</v>
      </c>
      <c r="E311" s="675">
        <f t="shared" si="22"/>
        <v>0</v>
      </c>
      <c r="F311" s="675">
        <f t="shared" si="22"/>
        <v>0</v>
      </c>
      <c r="G311" s="675">
        <f t="shared" si="22"/>
        <v>0</v>
      </c>
      <c r="H311" s="675">
        <f t="shared" si="22"/>
        <v>0</v>
      </c>
      <c r="I311" s="675">
        <f t="shared" si="22"/>
        <v>0</v>
      </c>
      <c r="J311" s="675">
        <f t="shared" si="22"/>
        <v>0</v>
      </c>
      <c r="K311" s="202"/>
      <c r="L311" s="195"/>
    </row>
    <row r="312" spans="1:12" x14ac:dyDescent="0.25">
      <c r="A312" s="588"/>
      <c r="B312" s="586" t="s">
        <v>911</v>
      </c>
      <c r="C312" s="587"/>
      <c r="D312" s="675"/>
      <c r="E312" s="675"/>
      <c r="F312" s="675"/>
      <c r="G312" s="675"/>
      <c r="H312" s="675"/>
      <c r="I312" s="675"/>
      <c r="J312" s="675"/>
      <c r="K312" s="202"/>
      <c r="L312" s="195"/>
    </row>
    <row r="313" spans="1:12" x14ac:dyDescent="0.25">
      <c r="A313" s="87">
        <v>190</v>
      </c>
      <c r="B313" s="87" t="s">
        <v>542</v>
      </c>
      <c r="C313" s="548"/>
      <c r="D313" s="207"/>
      <c r="E313" s="207"/>
      <c r="F313" s="207"/>
      <c r="G313" s="406">
        <f>'8A_8C'!$L316</f>
        <v>0</v>
      </c>
      <c r="H313" s="480"/>
      <c r="I313" s="406">
        <f t="shared" ref="I313:I322" si="23">SUM(D313:H313)</f>
        <v>0</v>
      </c>
      <c r="J313" s="406">
        <f t="shared" ref="J313:J322" si="24">I313+I149</f>
        <v>0</v>
      </c>
      <c r="K313" s="202"/>
      <c r="L313" s="195"/>
    </row>
    <row r="314" spans="1:12" x14ac:dyDescent="0.25">
      <c r="A314" s="87">
        <v>191</v>
      </c>
      <c r="B314" s="338" t="s">
        <v>133</v>
      </c>
      <c r="C314" s="546"/>
      <c r="D314" s="207"/>
      <c r="E314" s="207"/>
      <c r="F314" s="207"/>
      <c r="G314" s="406">
        <f>'8A_8C'!$L317</f>
        <v>0</v>
      </c>
      <c r="H314" s="480"/>
      <c r="I314" s="406">
        <f t="shared" si="23"/>
        <v>0</v>
      </c>
      <c r="J314" s="406">
        <f t="shared" si="24"/>
        <v>0</v>
      </c>
      <c r="K314" s="202"/>
      <c r="L314" s="195"/>
    </row>
    <row r="315" spans="1:12" x14ac:dyDescent="0.25">
      <c r="A315" s="87">
        <v>192</v>
      </c>
      <c r="B315" s="338" t="s">
        <v>134</v>
      </c>
      <c r="C315" s="546"/>
      <c r="D315" s="207"/>
      <c r="E315" s="207"/>
      <c r="F315" s="207"/>
      <c r="G315" s="406">
        <f>'8A_8C'!$L318</f>
        <v>0</v>
      </c>
      <c r="H315" s="480"/>
      <c r="I315" s="406">
        <f t="shared" si="23"/>
        <v>0</v>
      </c>
      <c r="J315" s="406">
        <f t="shared" si="24"/>
        <v>0</v>
      </c>
      <c r="K315" s="202"/>
      <c r="L315" s="195"/>
    </row>
    <row r="316" spans="1:12" x14ac:dyDescent="0.25">
      <c r="A316" s="87">
        <v>193</v>
      </c>
      <c r="B316" s="338" t="s">
        <v>135</v>
      </c>
      <c r="C316" s="546"/>
      <c r="D316" s="207"/>
      <c r="E316" s="207"/>
      <c r="F316" s="207"/>
      <c r="G316" s="406">
        <f>'8A_8C'!$L319</f>
        <v>0</v>
      </c>
      <c r="H316" s="480"/>
      <c r="I316" s="406">
        <f t="shared" si="23"/>
        <v>0</v>
      </c>
      <c r="J316" s="406">
        <f t="shared" si="24"/>
        <v>0</v>
      </c>
      <c r="K316" s="202"/>
      <c r="L316" s="195"/>
    </row>
    <row r="317" spans="1:12" x14ac:dyDescent="0.25">
      <c r="A317" s="87">
        <v>194</v>
      </c>
      <c r="B317" s="87" t="s">
        <v>820</v>
      </c>
      <c r="C317" s="546"/>
      <c r="D317" s="207"/>
      <c r="E317" s="207"/>
      <c r="F317" s="207"/>
      <c r="G317" s="406">
        <f>'8A_8C'!$L320</f>
        <v>0</v>
      </c>
      <c r="H317" s="480"/>
      <c r="I317" s="406">
        <f>SUM(D317:H317)</f>
        <v>0</v>
      </c>
      <c r="J317" s="406">
        <f t="shared" si="24"/>
        <v>0</v>
      </c>
      <c r="K317" s="202"/>
      <c r="L317" s="195"/>
    </row>
    <row r="318" spans="1:12" x14ac:dyDescent="0.25">
      <c r="A318" s="87"/>
      <c r="B318" s="339" t="s">
        <v>772</v>
      </c>
      <c r="C318" s="705" t="str">
        <f>'5'!C$199</f>
        <v>(Specify here)</v>
      </c>
      <c r="D318" s="207"/>
      <c r="E318" s="207"/>
      <c r="F318" s="207"/>
      <c r="G318" s="406">
        <f>'8A_8C'!$L321</f>
        <v>0</v>
      </c>
      <c r="H318" s="480"/>
      <c r="I318" s="406">
        <f>SUM(D318:H318)</f>
        <v>0</v>
      </c>
      <c r="J318" s="406">
        <f t="shared" si="24"/>
        <v>0</v>
      </c>
      <c r="K318" s="202"/>
      <c r="L318" s="195"/>
    </row>
    <row r="319" spans="1:12" x14ac:dyDescent="0.25">
      <c r="A319" s="78"/>
      <c r="B319" s="339" t="s">
        <v>773</v>
      </c>
      <c r="C319" s="705" t="str">
        <f>'5'!C$200</f>
        <v>(Specify here)</v>
      </c>
      <c r="D319" s="207"/>
      <c r="E319" s="207"/>
      <c r="F319" s="207"/>
      <c r="G319" s="406">
        <f>'8A_8C'!$L322</f>
        <v>0</v>
      </c>
      <c r="H319" s="480"/>
      <c r="I319" s="406">
        <f>SUM(D319:H319)</f>
        <v>0</v>
      </c>
      <c r="J319" s="406">
        <f t="shared" si="24"/>
        <v>0</v>
      </c>
      <c r="K319" s="202"/>
      <c r="L319" s="195"/>
    </row>
    <row r="320" spans="1:12" x14ac:dyDescent="0.25">
      <c r="A320" s="78"/>
      <c r="B320" s="339" t="s">
        <v>774</v>
      </c>
      <c r="C320" s="705" t="str">
        <f>'5'!C$201</f>
        <v>(Specify here)</v>
      </c>
      <c r="D320" s="207"/>
      <c r="E320" s="207"/>
      <c r="F320" s="207"/>
      <c r="G320" s="406">
        <f>'8A_8C'!$L323</f>
        <v>0</v>
      </c>
      <c r="H320" s="480"/>
      <c r="I320" s="406">
        <f>SUM(D320:H320)</f>
        <v>0</v>
      </c>
      <c r="J320" s="406">
        <f t="shared" si="24"/>
        <v>0</v>
      </c>
      <c r="K320" s="202"/>
      <c r="L320" s="195"/>
    </row>
    <row r="321" spans="1:13" x14ac:dyDescent="0.25">
      <c r="A321" s="78"/>
      <c r="B321" s="339" t="s">
        <v>775</v>
      </c>
      <c r="C321" s="705" t="str">
        <f>'5'!C$202</f>
        <v>(Specify here)</v>
      </c>
      <c r="D321" s="207"/>
      <c r="E321" s="207"/>
      <c r="F321" s="207"/>
      <c r="G321" s="406">
        <f>'8A_8C'!$L324</f>
        <v>0</v>
      </c>
      <c r="H321" s="480"/>
      <c r="I321" s="406">
        <f t="shared" si="23"/>
        <v>0</v>
      </c>
      <c r="J321" s="406">
        <f t="shared" si="24"/>
        <v>0</v>
      </c>
      <c r="K321" s="202"/>
      <c r="L321" s="195"/>
    </row>
    <row r="322" spans="1:13" x14ac:dyDescent="0.25">
      <c r="A322" s="78"/>
      <c r="B322" s="339" t="s">
        <v>776</v>
      </c>
      <c r="C322" s="705" t="str">
        <f>'5'!C$203</f>
        <v>(Specify here)</v>
      </c>
      <c r="D322" s="207"/>
      <c r="E322" s="207"/>
      <c r="F322" s="207"/>
      <c r="G322" s="406">
        <f>'8A_8C'!$L325</f>
        <v>0</v>
      </c>
      <c r="H322" s="480"/>
      <c r="I322" s="406">
        <f t="shared" si="23"/>
        <v>0</v>
      </c>
      <c r="J322" s="406">
        <f t="shared" si="24"/>
        <v>0</v>
      </c>
      <c r="K322" s="202"/>
      <c r="L322" s="195"/>
    </row>
    <row r="323" spans="1:13" x14ac:dyDescent="0.25">
      <c r="A323" s="586">
        <v>200</v>
      </c>
      <c r="B323" s="586" t="s">
        <v>806</v>
      </c>
      <c r="C323" s="587"/>
      <c r="D323" s="675">
        <f t="shared" ref="D323:J323" si="25">SUM(D311:D322)</f>
        <v>0</v>
      </c>
      <c r="E323" s="675">
        <f t="shared" si="25"/>
        <v>0</v>
      </c>
      <c r="F323" s="675">
        <f t="shared" si="25"/>
        <v>0</v>
      </c>
      <c r="G323" s="675">
        <f t="shared" si="25"/>
        <v>0</v>
      </c>
      <c r="H323" s="675">
        <f t="shared" si="25"/>
        <v>0</v>
      </c>
      <c r="I323" s="675">
        <f t="shared" si="25"/>
        <v>0</v>
      </c>
      <c r="J323" s="675">
        <f t="shared" si="25"/>
        <v>0</v>
      </c>
      <c r="K323" s="202"/>
      <c r="L323" s="195"/>
    </row>
    <row r="324" spans="1:13" x14ac:dyDescent="0.25">
      <c r="A324" s="1256"/>
      <c r="B324" s="205"/>
      <c r="C324" s="205"/>
      <c r="D324" s="199"/>
      <c r="E324" s="199"/>
      <c r="F324" s="199"/>
      <c r="G324" s="199"/>
      <c r="H324" s="699"/>
      <c r="I324" s="199"/>
      <c r="J324" s="199"/>
      <c r="K324" s="202"/>
      <c r="L324" s="195"/>
    </row>
    <row r="325" spans="1:13" x14ac:dyDescent="0.25">
      <c r="A325" s="712" t="s">
        <v>419</v>
      </c>
      <c r="B325" s="205"/>
      <c r="C325" s="205"/>
      <c r="D325" s="205"/>
      <c r="E325" s="205"/>
      <c r="F325" s="205"/>
      <c r="G325" s="205"/>
      <c r="H325" s="687"/>
      <c r="I325" s="205"/>
      <c r="J325" s="205"/>
      <c r="K325" s="405"/>
      <c r="L325" s="195"/>
      <c r="M325" s="195"/>
    </row>
    <row r="326" spans="1:13" x14ac:dyDescent="0.25">
      <c r="A326" s="712" t="s">
        <v>889</v>
      </c>
      <c r="B326" s="195"/>
      <c r="C326" s="195"/>
      <c r="D326" s="195"/>
      <c r="E326" s="195"/>
      <c r="F326" s="195"/>
      <c r="G326" s="195"/>
      <c r="H326" s="688"/>
      <c r="I326" s="195"/>
      <c r="J326" s="195"/>
      <c r="K326" s="195"/>
      <c r="L326" s="195"/>
      <c r="M326" s="195"/>
    </row>
    <row r="327" spans="1:13" x14ac:dyDescent="0.25">
      <c r="A327" s="712" t="s">
        <v>927</v>
      </c>
      <c r="B327" s="195"/>
      <c r="C327" s="195"/>
      <c r="D327" s="195"/>
      <c r="E327" s="195"/>
      <c r="F327" s="195"/>
      <c r="G327" s="195"/>
      <c r="H327" s="688"/>
      <c r="I327" s="195"/>
      <c r="J327" s="195"/>
      <c r="K327" s="195"/>
      <c r="L327" s="195"/>
      <c r="M327" s="195"/>
    </row>
    <row r="328" spans="1:13" x14ac:dyDescent="0.25">
      <c r="A328" s="196" t="s">
        <v>422</v>
      </c>
      <c r="B328" s="195"/>
      <c r="C328" s="195"/>
      <c r="D328" s="195"/>
      <c r="E328" s="195"/>
      <c r="F328" s="195"/>
      <c r="G328" s="195"/>
      <c r="H328" s="688"/>
      <c r="I328" s="195"/>
      <c r="J328" s="195"/>
      <c r="K328" s="195"/>
      <c r="L328" s="195"/>
      <c r="M328" s="195"/>
    </row>
    <row r="329" spans="1:13" ht="15.6" x14ac:dyDescent="0.3">
      <c r="A329" s="197" t="s">
        <v>154</v>
      </c>
      <c r="B329" s="709"/>
      <c r="C329" s="709"/>
      <c r="D329" s="709"/>
      <c r="E329" s="709"/>
      <c r="F329" s="709"/>
      <c r="G329" s="709"/>
      <c r="H329" s="778"/>
      <c r="I329" s="198"/>
      <c r="J329" s="711" t="s">
        <v>153</v>
      </c>
      <c r="K329" s="195"/>
      <c r="L329" s="195"/>
      <c r="M329" s="195"/>
    </row>
    <row r="330" spans="1:13" ht="15.6" x14ac:dyDescent="0.3">
      <c r="A330" s="197" t="s">
        <v>565</v>
      </c>
      <c r="B330" s="709"/>
      <c r="C330" s="709"/>
      <c r="D330" s="709"/>
      <c r="E330" s="709"/>
      <c r="F330" s="709"/>
      <c r="G330" s="709"/>
      <c r="H330" s="778"/>
      <c r="I330" s="198"/>
      <c r="J330" s="708" t="s">
        <v>425</v>
      </c>
      <c r="K330" s="195"/>
      <c r="L330" s="195"/>
      <c r="M330" s="195"/>
    </row>
    <row r="331" spans="1:13" ht="15.6" x14ac:dyDescent="0.3">
      <c r="A331" s="197"/>
      <c r="B331" s="198"/>
      <c r="C331" s="198"/>
      <c r="D331" s="198"/>
      <c r="E331" s="198"/>
      <c r="F331" s="198"/>
      <c r="G331" s="198"/>
      <c r="H331" s="690"/>
      <c r="J331" s="708" t="s">
        <v>145</v>
      </c>
      <c r="K331" s="195"/>
      <c r="L331" s="195"/>
      <c r="M331" s="195"/>
    </row>
    <row r="332" spans="1:13" x14ac:dyDescent="0.25">
      <c r="B332" s="198"/>
      <c r="C332" s="198"/>
      <c r="D332" s="198"/>
      <c r="E332" s="198"/>
      <c r="F332" s="198"/>
      <c r="G332" s="198"/>
      <c r="H332" s="690"/>
      <c r="I332" s="195"/>
      <c r="J332" s="195"/>
      <c r="K332" s="195"/>
      <c r="L332" s="195"/>
      <c r="M332" s="195"/>
    </row>
    <row r="333" spans="1:13" x14ac:dyDescent="0.25">
      <c r="A333" s="196" t="s">
        <v>363</v>
      </c>
      <c r="B333" s="195"/>
      <c r="C333" s="195"/>
      <c r="D333" s="195"/>
      <c r="E333" s="196" t="s">
        <v>451</v>
      </c>
      <c r="F333" s="195"/>
      <c r="G333" s="195"/>
      <c r="H333" s="688"/>
      <c r="I333" s="196" t="s">
        <v>365</v>
      </c>
      <c r="J333" s="195"/>
      <c r="K333" s="195"/>
      <c r="L333" s="195"/>
      <c r="M333" s="195"/>
    </row>
    <row r="334" spans="1:13" x14ac:dyDescent="0.25">
      <c r="B334" s="195" t="str">
        <f>'1_1A'!$B$7</f>
        <v>Enter Hospital Name Here</v>
      </c>
      <c r="D334" s="195"/>
      <c r="F334" s="1476" t="str">
        <f>'1_1A'!$H$7</f>
        <v>Enter Provider Number Here</v>
      </c>
      <c r="G334" s="1476"/>
      <c r="H334" s="688"/>
      <c r="J334" s="710" t="str">
        <f>'1_1A'!$P$7</f>
        <v>Enter FYE Here</v>
      </c>
      <c r="K334" s="195"/>
      <c r="L334" s="195"/>
      <c r="M334" s="195"/>
    </row>
    <row r="335" spans="1:13" x14ac:dyDescent="0.25">
      <c r="A335" s="195"/>
      <c r="B335" s="195"/>
      <c r="C335" s="195"/>
      <c r="D335" s="195"/>
      <c r="E335" s="195"/>
      <c r="F335" s="195"/>
      <c r="G335" s="195"/>
      <c r="H335" s="688"/>
      <c r="I335" s="195"/>
      <c r="J335" s="195"/>
      <c r="K335" s="195"/>
      <c r="L335" s="195"/>
      <c r="M335" s="195"/>
    </row>
    <row r="336" spans="1:13" ht="15.6" x14ac:dyDescent="0.3">
      <c r="A336" s="199"/>
      <c r="B336" s="199"/>
      <c r="C336" s="200"/>
      <c r="D336" s="201" t="s">
        <v>122</v>
      </c>
      <c r="E336" s="209"/>
      <c r="F336" s="210"/>
      <c r="G336" s="210"/>
      <c r="H336" s="702"/>
      <c r="I336" s="210"/>
      <c r="J336" s="210"/>
      <c r="K336" s="202"/>
      <c r="L336" s="195"/>
      <c r="M336" s="195"/>
    </row>
    <row r="337" spans="1:13" ht="15.6" x14ac:dyDescent="0.3">
      <c r="A337" s="202"/>
      <c r="B337" s="203" t="s">
        <v>95</v>
      </c>
      <c r="C337" s="198"/>
      <c r="D337" s="204" t="s">
        <v>124</v>
      </c>
      <c r="E337" s="203" t="s">
        <v>155</v>
      </c>
      <c r="F337" s="198"/>
      <c r="G337" s="198"/>
      <c r="H337" s="690"/>
      <c r="I337" s="198"/>
      <c r="J337" s="198"/>
      <c r="K337" s="202"/>
      <c r="L337" s="195"/>
      <c r="M337" s="195"/>
    </row>
    <row r="338" spans="1:13" x14ac:dyDescent="0.25">
      <c r="A338" s="202"/>
      <c r="B338" s="202"/>
      <c r="C338" s="195"/>
      <c r="D338" s="204" t="s">
        <v>125</v>
      </c>
      <c r="E338" s="201" t="s">
        <v>374</v>
      </c>
      <c r="F338" s="201" t="s">
        <v>375</v>
      </c>
      <c r="G338" s="201" t="s">
        <v>376</v>
      </c>
      <c r="H338" s="696" t="s">
        <v>147</v>
      </c>
      <c r="I338" s="201" t="s">
        <v>148</v>
      </c>
      <c r="J338" s="201" t="s">
        <v>418</v>
      </c>
      <c r="K338" s="202"/>
      <c r="L338" s="195"/>
      <c r="M338" s="195"/>
    </row>
    <row r="339" spans="1:13" x14ac:dyDescent="0.25">
      <c r="A339" s="202"/>
      <c r="B339" s="202"/>
      <c r="C339" s="195"/>
      <c r="D339" s="204" t="s">
        <v>126</v>
      </c>
      <c r="E339" s="204" t="s">
        <v>97</v>
      </c>
      <c r="F339" s="204" t="s">
        <v>97</v>
      </c>
      <c r="G339" s="204" t="s">
        <v>97</v>
      </c>
      <c r="H339" s="697" t="s">
        <v>97</v>
      </c>
      <c r="I339" s="204" t="s">
        <v>97</v>
      </c>
      <c r="J339" s="204" t="s">
        <v>97</v>
      </c>
      <c r="K339" s="202"/>
      <c r="L339" s="195"/>
      <c r="M339" s="195"/>
    </row>
    <row r="340" spans="1:13" x14ac:dyDescent="0.25">
      <c r="A340" s="202"/>
      <c r="B340" s="202"/>
      <c r="C340" s="195"/>
      <c r="D340" s="202"/>
      <c r="E340" s="204" t="s">
        <v>384</v>
      </c>
      <c r="F340" s="204" t="s">
        <v>385</v>
      </c>
      <c r="G340" s="204" t="s">
        <v>386</v>
      </c>
      <c r="H340" s="697" t="s">
        <v>387</v>
      </c>
      <c r="I340" s="204" t="s">
        <v>388</v>
      </c>
      <c r="J340" s="204" t="s">
        <v>389</v>
      </c>
      <c r="K340" s="202"/>
      <c r="L340" s="195"/>
      <c r="M340" s="195"/>
    </row>
    <row r="341" spans="1:13" x14ac:dyDescent="0.25">
      <c r="A341" s="589"/>
      <c r="B341" s="589" t="s">
        <v>508</v>
      </c>
      <c r="C341" s="593"/>
      <c r="D341" s="703"/>
      <c r="E341" s="675" t="s">
        <v>367</v>
      </c>
      <c r="F341" s="676"/>
      <c r="G341" s="676"/>
      <c r="H341" s="676"/>
      <c r="I341" s="676"/>
      <c r="J341" s="676"/>
      <c r="K341" s="202"/>
      <c r="L341" s="195"/>
      <c r="M341" s="195"/>
    </row>
    <row r="342" spans="1:13" x14ac:dyDescent="0.25">
      <c r="A342" s="45">
        <v>30</v>
      </c>
      <c r="B342" s="392" t="s">
        <v>744</v>
      </c>
      <c r="C342" s="558"/>
      <c r="D342" s="410">
        <f>'6C'!$G13</f>
        <v>0</v>
      </c>
      <c r="E342" s="406">
        <f>IF(D14&gt;0, '6C'!$D13*(D14/$I14), 0)</f>
        <v>0</v>
      </c>
      <c r="F342" s="406">
        <f>IF(E14&gt;0, '6C'!$D13*(E14/$I14), 0)</f>
        <v>0</v>
      </c>
      <c r="G342" s="406">
        <f>IF(F14&gt;0, '6C'!$D13*(F14/$I14), 0)</f>
        <v>0</v>
      </c>
      <c r="H342" s="406">
        <f>'8A_8C'!L345</f>
        <v>0</v>
      </c>
      <c r="I342" s="406">
        <f>IF(H14&gt;0, '6C'!$D13*(H14/$I14), 0)</f>
        <v>0</v>
      </c>
      <c r="J342" s="406">
        <f t="shared" ref="J342:J359" si="26">SUM(E342:I342)</f>
        <v>0</v>
      </c>
      <c r="K342" s="685"/>
      <c r="L342" s="195"/>
      <c r="M342" s="195"/>
    </row>
    <row r="343" spans="1:13" x14ac:dyDescent="0.25">
      <c r="A343" s="45">
        <v>31</v>
      </c>
      <c r="B343" s="45" t="s">
        <v>405</v>
      </c>
      <c r="C343" s="553"/>
      <c r="D343" s="410">
        <f>'6C'!$G14</f>
        <v>0</v>
      </c>
      <c r="E343" s="406">
        <f>$D343*'1_1A'!D15</f>
        <v>0</v>
      </c>
      <c r="F343" s="406">
        <f>$D343*'1_1A'!E15</f>
        <v>0</v>
      </c>
      <c r="G343" s="406">
        <f>$D343*'1_1A'!F15</f>
        <v>0</v>
      </c>
      <c r="H343" s="406">
        <f>'8A_8C'!L346</f>
        <v>0</v>
      </c>
      <c r="I343" s="406">
        <f>$D343*'1_1A'!H15</f>
        <v>0</v>
      </c>
      <c r="J343" s="406">
        <f t="shared" si="26"/>
        <v>0</v>
      </c>
      <c r="K343" s="685"/>
      <c r="L343" s="195"/>
      <c r="M343" s="195"/>
    </row>
    <row r="344" spans="1:13" x14ac:dyDescent="0.25">
      <c r="A344" s="45"/>
      <c r="B344" s="45" t="s">
        <v>406</v>
      </c>
      <c r="C344" s="553"/>
      <c r="D344" s="410">
        <f>'6C'!$G15</f>
        <v>0</v>
      </c>
      <c r="E344" s="406">
        <f>$D344*'1_1A'!D16</f>
        <v>0</v>
      </c>
      <c r="F344" s="406">
        <f>$D344*'1_1A'!E16</f>
        <v>0</v>
      </c>
      <c r="G344" s="406">
        <f>$D344*'1_1A'!F16</f>
        <v>0</v>
      </c>
      <c r="H344" s="406">
        <f>'8A_8C'!L347</f>
        <v>0</v>
      </c>
      <c r="I344" s="406">
        <f>$D344*'1_1A'!H16</f>
        <v>0</v>
      </c>
      <c r="J344" s="406">
        <f t="shared" si="26"/>
        <v>0</v>
      </c>
      <c r="K344" s="685"/>
      <c r="L344" s="195"/>
      <c r="M344" s="195"/>
    </row>
    <row r="345" spans="1:13" x14ac:dyDescent="0.25">
      <c r="A345" s="45"/>
      <c r="B345" s="45" t="s">
        <v>407</v>
      </c>
      <c r="C345" s="553"/>
      <c r="D345" s="410">
        <f>'6C'!$G16</f>
        <v>0</v>
      </c>
      <c r="E345" s="406">
        <f>$D345*'1_1A'!D17</f>
        <v>0</v>
      </c>
      <c r="F345" s="406">
        <f>$D345*'1_1A'!E17</f>
        <v>0</v>
      </c>
      <c r="G345" s="406">
        <f>$D345*'1_1A'!F17</f>
        <v>0</v>
      </c>
      <c r="H345" s="406">
        <f>'8A_8C'!L348</f>
        <v>0</v>
      </c>
      <c r="I345" s="406">
        <f>$D345*'1_1A'!H17</f>
        <v>0</v>
      </c>
      <c r="J345" s="406">
        <f t="shared" si="26"/>
        <v>0</v>
      </c>
      <c r="K345" s="685"/>
      <c r="L345" s="195"/>
      <c r="M345" s="195"/>
    </row>
    <row r="346" spans="1:13" x14ac:dyDescent="0.25">
      <c r="A346" s="45">
        <v>32</v>
      </c>
      <c r="B346" s="45" t="s">
        <v>408</v>
      </c>
      <c r="C346" s="553"/>
      <c r="D346" s="410">
        <f>'6C'!$G17</f>
        <v>0</v>
      </c>
      <c r="E346" s="406">
        <f>$D346*'1_1A'!D18</f>
        <v>0</v>
      </c>
      <c r="F346" s="406">
        <f>$D346*'1_1A'!E18</f>
        <v>0</v>
      </c>
      <c r="G346" s="406">
        <f>$D346*'1_1A'!F18</f>
        <v>0</v>
      </c>
      <c r="H346" s="406">
        <f>'8A_8C'!L349</f>
        <v>0</v>
      </c>
      <c r="I346" s="406">
        <f>$D346*'1_1A'!H18</f>
        <v>0</v>
      </c>
      <c r="J346" s="406">
        <f t="shared" si="26"/>
        <v>0</v>
      </c>
      <c r="K346" s="685"/>
      <c r="L346" s="195"/>
      <c r="M346" s="195"/>
    </row>
    <row r="347" spans="1:13" x14ac:dyDescent="0.25">
      <c r="A347" s="45">
        <v>33</v>
      </c>
      <c r="B347" s="45" t="s">
        <v>409</v>
      </c>
      <c r="C347" s="553"/>
      <c r="D347" s="410">
        <f>'6C'!$G18</f>
        <v>0</v>
      </c>
      <c r="E347" s="406">
        <f>$D347*'1_1A'!D19</f>
        <v>0</v>
      </c>
      <c r="F347" s="406">
        <f>$D347*'1_1A'!E19</f>
        <v>0</v>
      </c>
      <c r="G347" s="406">
        <f>$D347*'1_1A'!F19</f>
        <v>0</v>
      </c>
      <c r="H347" s="406">
        <f>'8A_8C'!L350</f>
        <v>0</v>
      </c>
      <c r="I347" s="406">
        <f>$D347*'1_1A'!H19</f>
        <v>0</v>
      </c>
      <c r="J347" s="406">
        <f t="shared" si="26"/>
        <v>0</v>
      </c>
      <c r="K347" s="685"/>
      <c r="L347" s="195"/>
      <c r="M347" s="195"/>
    </row>
    <row r="348" spans="1:13" x14ac:dyDescent="0.25">
      <c r="A348" s="45">
        <v>34</v>
      </c>
      <c r="B348" s="45" t="s">
        <v>410</v>
      </c>
      <c r="C348" s="553"/>
      <c r="D348" s="410">
        <f>'6C'!$G19</f>
        <v>0</v>
      </c>
      <c r="E348" s="406">
        <f>$D348*'1_1A'!D20</f>
        <v>0</v>
      </c>
      <c r="F348" s="406">
        <f>$D348*'1_1A'!E20</f>
        <v>0</v>
      </c>
      <c r="G348" s="406">
        <f>$D348*'1_1A'!F20</f>
        <v>0</v>
      </c>
      <c r="H348" s="406">
        <f>'8A_8C'!L351</f>
        <v>0</v>
      </c>
      <c r="I348" s="406">
        <f>$D348*'1_1A'!H20</f>
        <v>0</v>
      </c>
      <c r="J348" s="406">
        <f t="shared" si="26"/>
        <v>0</v>
      </c>
      <c r="K348" s="685"/>
      <c r="L348" s="195"/>
      <c r="M348" s="195"/>
    </row>
    <row r="349" spans="1:13" x14ac:dyDescent="0.25">
      <c r="A349" s="45">
        <v>35</v>
      </c>
      <c r="B349" s="557" t="s">
        <v>822</v>
      </c>
      <c r="C349" s="705" t="str">
        <f>'5'!C$61</f>
        <v>(Specify here)</v>
      </c>
      <c r="D349" s="410">
        <f>'6C'!$G20</f>
        <v>0</v>
      </c>
      <c r="E349" s="406">
        <f>$D349*'1_1A'!D21</f>
        <v>0</v>
      </c>
      <c r="F349" s="406">
        <f>$D349*'1_1A'!E21</f>
        <v>0</v>
      </c>
      <c r="G349" s="406">
        <f>$D349*'1_1A'!F21</f>
        <v>0</v>
      </c>
      <c r="H349" s="406">
        <f>'8A_8C'!L352</f>
        <v>0</v>
      </c>
      <c r="I349" s="406">
        <f>$D349*'1_1A'!H21</f>
        <v>0</v>
      </c>
      <c r="J349" s="406">
        <f t="shared" si="26"/>
        <v>0</v>
      </c>
      <c r="K349" s="685"/>
      <c r="L349" s="195"/>
      <c r="M349" s="195"/>
    </row>
    <row r="350" spans="1:13" x14ac:dyDescent="0.25">
      <c r="A350" s="592"/>
      <c r="B350" s="589" t="s">
        <v>804</v>
      </c>
      <c r="C350" s="593"/>
      <c r="D350" s="703">
        <f>'6C'!$G21</f>
        <v>0</v>
      </c>
      <c r="E350" s="675">
        <f>SUM(E342:E349)</f>
        <v>0</v>
      </c>
      <c r="F350" s="675">
        <f>SUM(F342:F349)</f>
        <v>0</v>
      </c>
      <c r="G350" s="675">
        <f>SUM(G342:G349)</f>
        <v>0</v>
      </c>
      <c r="H350" s="675">
        <f>SUM(H342:H349)</f>
        <v>0</v>
      </c>
      <c r="I350" s="675">
        <f>SUM(I342:I349)</f>
        <v>0</v>
      </c>
      <c r="J350" s="675">
        <f t="shared" si="26"/>
        <v>0</v>
      </c>
      <c r="K350" s="685"/>
      <c r="L350" s="195"/>
      <c r="M350" s="195"/>
    </row>
    <row r="351" spans="1:13" x14ac:dyDescent="0.25">
      <c r="A351" s="594"/>
      <c r="B351" s="595" t="s">
        <v>748</v>
      </c>
      <c r="C351" s="596"/>
      <c r="D351" s="703"/>
      <c r="E351" s="675"/>
      <c r="F351" s="675"/>
      <c r="G351" s="675"/>
      <c r="H351" s="675"/>
      <c r="I351" s="675"/>
      <c r="J351" s="675"/>
      <c r="K351" s="685"/>
      <c r="L351" s="195"/>
      <c r="M351" s="195"/>
    </row>
    <row r="352" spans="1:13" x14ac:dyDescent="0.25">
      <c r="A352" s="78">
        <v>40</v>
      </c>
      <c r="B352" s="338" t="s">
        <v>882</v>
      </c>
      <c r="C352" s="546"/>
      <c r="D352" s="410">
        <f>'6C'!$G23</f>
        <v>0</v>
      </c>
      <c r="E352" s="406">
        <f>$D352*'1_1A'!D24</f>
        <v>0</v>
      </c>
      <c r="F352" s="406">
        <f>$D352*'1_1A'!E24</f>
        <v>0</v>
      </c>
      <c r="G352" s="406">
        <f>$D352*'1_1A'!F24</f>
        <v>0</v>
      </c>
      <c r="H352" s="406">
        <f>'8A_8C'!L355</f>
        <v>0</v>
      </c>
      <c r="I352" s="406">
        <f>$D352*'1_1A'!H24</f>
        <v>0</v>
      </c>
      <c r="J352" s="406">
        <f t="shared" si="26"/>
        <v>0</v>
      </c>
      <c r="K352" s="685"/>
      <c r="L352" s="195"/>
      <c r="M352" s="195"/>
    </row>
    <row r="353" spans="1:13" x14ac:dyDescent="0.25">
      <c r="A353" s="78">
        <v>41</v>
      </c>
      <c r="B353" s="338" t="s">
        <v>883</v>
      </c>
      <c r="C353" s="546"/>
      <c r="D353" s="410">
        <f>'6C'!$G24</f>
        <v>0</v>
      </c>
      <c r="E353" s="406">
        <f>$D353*'1_1A'!D25</f>
        <v>0</v>
      </c>
      <c r="F353" s="406">
        <f>$D353*'1_1A'!E25</f>
        <v>0</v>
      </c>
      <c r="G353" s="406">
        <f>$D353*'1_1A'!F25</f>
        <v>0</v>
      </c>
      <c r="H353" s="406">
        <f>'8A_8C'!L356</f>
        <v>0</v>
      </c>
      <c r="I353" s="406">
        <f>$D353*'1_1A'!H25</f>
        <v>0</v>
      </c>
      <c r="J353" s="406">
        <f t="shared" si="26"/>
        <v>0</v>
      </c>
      <c r="K353" s="685"/>
      <c r="L353" s="195"/>
      <c r="M353" s="195"/>
    </row>
    <row r="354" spans="1:13" x14ac:dyDescent="0.25">
      <c r="A354" s="87">
        <v>42</v>
      </c>
      <c r="B354" s="457" t="s">
        <v>884</v>
      </c>
      <c r="C354" s="705" t="str">
        <f>'5'!C$66</f>
        <v>(Specify here)</v>
      </c>
      <c r="D354" s="410">
        <f>'6C'!$G25</f>
        <v>0</v>
      </c>
      <c r="E354" s="406">
        <f>$D354*'1_1A'!D26</f>
        <v>0</v>
      </c>
      <c r="F354" s="406">
        <f>$D354*'1_1A'!E26</f>
        <v>0</v>
      </c>
      <c r="G354" s="406">
        <f>$D354*'1_1A'!F26</f>
        <v>0</v>
      </c>
      <c r="H354" s="406">
        <f>'8A_8C'!L357</f>
        <v>0</v>
      </c>
      <c r="I354" s="406">
        <f>$D354*'1_1A'!H26</f>
        <v>0</v>
      </c>
      <c r="J354" s="406">
        <f t="shared" si="26"/>
        <v>0</v>
      </c>
      <c r="K354" s="685"/>
      <c r="L354" s="195"/>
      <c r="M354" s="195"/>
    </row>
    <row r="355" spans="1:13" x14ac:dyDescent="0.25">
      <c r="A355" s="78">
        <v>43</v>
      </c>
      <c r="B355" s="338" t="s">
        <v>416</v>
      </c>
      <c r="C355" s="550"/>
      <c r="D355" s="410">
        <f>'6C'!$G26</f>
        <v>0</v>
      </c>
      <c r="E355" s="406">
        <f>$D355*'1_1A'!D27</f>
        <v>0</v>
      </c>
      <c r="F355" s="406">
        <f>$D355*'1_1A'!E27</f>
        <v>0</v>
      </c>
      <c r="G355" s="406">
        <f>$D355*'1_1A'!F27</f>
        <v>0</v>
      </c>
      <c r="H355" s="406">
        <f>'8A_8C'!L358</f>
        <v>0</v>
      </c>
      <c r="I355" s="406">
        <f>$D355*'1_1A'!H27</f>
        <v>0</v>
      </c>
      <c r="J355" s="406">
        <f t="shared" si="26"/>
        <v>0</v>
      </c>
      <c r="K355" s="685"/>
      <c r="L355" s="195"/>
      <c r="M355" s="195"/>
    </row>
    <row r="356" spans="1:13" x14ac:dyDescent="0.25">
      <c r="A356" s="87">
        <v>44</v>
      </c>
      <c r="B356" s="238" t="s">
        <v>885</v>
      </c>
      <c r="C356" s="545"/>
      <c r="D356" s="410">
        <f>'6C'!$G27</f>
        <v>0</v>
      </c>
      <c r="E356" s="406">
        <f>$D356*'1_1A'!D28</f>
        <v>0</v>
      </c>
      <c r="F356" s="406">
        <f>$D356*'1_1A'!E28</f>
        <v>0</v>
      </c>
      <c r="G356" s="406">
        <f>$D356*'1_1A'!F28</f>
        <v>0</v>
      </c>
      <c r="H356" s="406">
        <f>'8A_8C'!L359</f>
        <v>0</v>
      </c>
      <c r="I356" s="406">
        <f>$D356*'1_1A'!H28</f>
        <v>0</v>
      </c>
      <c r="J356" s="406">
        <f t="shared" si="26"/>
        <v>0</v>
      </c>
      <c r="K356" s="685"/>
      <c r="L356" s="195"/>
      <c r="M356" s="195"/>
    </row>
    <row r="357" spans="1:13" x14ac:dyDescent="0.25">
      <c r="A357" s="87"/>
      <c r="B357" s="17" t="s">
        <v>778</v>
      </c>
      <c r="C357" s="545"/>
      <c r="D357" s="410">
        <f>'6C'!$G28</f>
        <v>0</v>
      </c>
      <c r="E357" s="406">
        <f>IF(D29&gt;0, '6C'!$D28*(D29/$I29), 0)</f>
        <v>0</v>
      </c>
      <c r="F357" s="406">
        <f>IF(E29&gt;0, '6C'!$D28*(E29/$I29), 0)</f>
        <v>0</v>
      </c>
      <c r="G357" s="406">
        <f>IF(F29&gt;0, '6C'!$D28*(F29/$I29), 0)</f>
        <v>0</v>
      </c>
      <c r="H357" s="406">
        <f>'8A_8C'!L360</f>
        <v>0</v>
      </c>
      <c r="I357" s="406">
        <f>IF(H29&gt;0, '6C'!$D28*(H29/$I29), 0)</f>
        <v>0</v>
      </c>
      <c r="J357" s="406">
        <f t="shared" si="26"/>
        <v>0</v>
      </c>
      <c r="K357" s="685"/>
      <c r="L357" s="195"/>
      <c r="M357" s="195"/>
    </row>
    <row r="358" spans="1:13" x14ac:dyDescent="0.25">
      <c r="A358" s="78">
        <v>45</v>
      </c>
      <c r="B358" s="87" t="s">
        <v>886</v>
      </c>
      <c r="C358" s="547"/>
      <c r="D358" s="410">
        <f>'6C'!$G29</f>
        <v>0</v>
      </c>
      <c r="E358" s="406">
        <f>$D358*'1_1A'!D30</f>
        <v>0</v>
      </c>
      <c r="F358" s="406">
        <f>$D358*'1_1A'!E30</f>
        <v>0</v>
      </c>
      <c r="G358" s="406">
        <f>$D358*'1_1A'!F30</f>
        <v>0</v>
      </c>
      <c r="H358" s="406">
        <f>'8A_8C'!L361</f>
        <v>0</v>
      </c>
      <c r="I358" s="406">
        <f>$D358*'1_1A'!H30</f>
        <v>0</v>
      </c>
      <c r="J358" s="406">
        <f t="shared" si="26"/>
        <v>0</v>
      </c>
      <c r="K358" s="685"/>
      <c r="L358" s="195"/>
      <c r="M358" s="195"/>
    </row>
    <row r="359" spans="1:13" x14ac:dyDescent="0.25">
      <c r="A359" s="1254">
        <v>46</v>
      </c>
      <c r="B359" s="1255" t="s">
        <v>417</v>
      </c>
      <c r="C359" s="705" t="str">
        <f>'5'!C$71</f>
        <v>(Specify here)</v>
      </c>
      <c r="D359" s="410">
        <f>'6C'!$G30</f>
        <v>0</v>
      </c>
      <c r="E359" s="406">
        <f>$D359*'1_1A'!D31</f>
        <v>0</v>
      </c>
      <c r="F359" s="406">
        <f>$D359*'1_1A'!E31</f>
        <v>0</v>
      </c>
      <c r="G359" s="406">
        <f>$D359*'1_1A'!F31</f>
        <v>0</v>
      </c>
      <c r="H359" s="406">
        <f>'8A_8C'!L362</f>
        <v>0</v>
      </c>
      <c r="I359" s="406">
        <f>$D359*'1_1A'!H31</f>
        <v>0</v>
      </c>
      <c r="J359" s="406">
        <f t="shared" si="26"/>
        <v>0</v>
      </c>
      <c r="K359" s="685"/>
      <c r="L359" s="195"/>
      <c r="M359" s="195"/>
    </row>
    <row r="360" spans="1:13" x14ac:dyDescent="0.25">
      <c r="A360" s="712" t="s">
        <v>419</v>
      </c>
      <c r="B360" s="205"/>
      <c r="C360" s="205"/>
      <c r="D360" s="686"/>
      <c r="E360" s="687"/>
      <c r="F360" s="687"/>
      <c r="G360" s="687"/>
      <c r="H360" s="687"/>
      <c r="I360" s="687"/>
      <c r="J360" s="687"/>
      <c r="K360" s="688"/>
      <c r="L360" s="195"/>
      <c r="M360" s="195"/>
    </row>
    <row r="361" spans="1:13" x14ac:dyDescent="0.25">
      <c r="A361" s="712" t="s">
        <v>889</v>
      </c>
      <c r="B361" s="195"/>
      <c r="C361" s="195"/>
      <c r="D361" s="689"/>
      <c r="E361" s="688"/>
      <c r="F361" s="688"/>
      <c r="G361" s="688"/>
      <c r="H361" s="688"/>
      <c r="I361" s="688"/>
      <c r="J361" s="688"/>
      <c r="K361" s="688"/>
      <c r="L361" s="195"/>
      <c r="M361" s="195"/>
    </row>
    <row r="362" spans="1:13" x14ac:dyDescent="0.25">
      <c r="A362" s="712" t="s">
        <v>927</v>
      </c>
      <c r="B362" s="195"/>
      <c r="C362" s="195"/>
      <c r="D362" s="689"/>
      <c r="E362" s="688"/>
      <c r="F362" s="688"/>
      <c r="G362" s="688"/>
      <c r="H362" s="688"/>
      <c r="I362" s="688"/>
      <c r="J362" s="688"/>
      <c r="K362" s="688"/>
      <c r="L362" s="195"/>
      <c r="M362" s="195"/>
    </row>
    <row r="363" spans="1:13" x14ac:dyDescent="0.25">
      <c r="A363" s="196" t="s">
        <v>422</v>
      </c>
      <c r="B363" s="195"/>
      <c r="C363" s="195"/>
      <c r="D363" s="689"/>
      <c r="E363" s="688"/>
      <c r="F363" s="688"/>
      <c r="G363" s="688"/>
      <c r="H363" s="688"/>
      <c r="I363" s="688"/>
      <c r="J363" s="688"/>
      <c r="K363" s="688"/>
      <c r="L363" s="195"/>
      <c r="M363" s="195"/>
    </row>
    <row r="364" spans="1:13" ht="15.6" x14ac:dyDescent="0.3">
      <c r="A364" s="197" t="s">
        <v>154</v>
      </c>
      <c r="B364" s="709"/>
      <c r="C364" s="709"/>
      <c r="D364" s="709"/>
      <c r="E364" s="709"/>
      <c r="F364" s="709"/>
      <c r="G364" s="709"/>
      <c r="H364" s="778"/>
      <c r="I364" s="198"/>
      <c r="J364" s="711" t="s">
        <v>153</v>
      </c>
      <c r="K364" s="688"/>
      <c r="L364" s="195"/>
      <c r="M364" s="195"/>
    </row>
    <row r="365" spans="1:13" ht="15.6" x14ac:dyDescent="0.3">
      <c r="A365" s="197" t="s">
        <v>565</v>
      </c>
      <c r="B365" s="709"/>
      <c r="C365" s="709"/>
      <c r="D365" s="709"/>
      <c r="E365" s="709"/>
      <c r="F365" s="709"/>
      <c r="G365" s="709"/>
      <c r="H365" s="778"/>
      <c r="I365" s="198"/>
      <c r="J365" s="708" t="s">
        <v>425</v>
      </c>
      <c r="K365" s="688"/>
      <c r="L365" s="195"/>
      <c r="M365" s="195"/>
    </row>
    <row r="366" spans="1:13" ht="15.6" x14ac:dyDescent="0.3">
      <c r="A366" s="197"/>
      <c r="B366" s="198"/>
      <c r="C366" s="198"/>
      <c r="D366" s="198"/>
      <c r="E366" s="198"/>
      <c r="F366" s="198"/>
      <c r="G366" s="198"/>
      <c r="H366" s="690"/>
      <c r="J366" s="708" t="s">
        <v>149</v>
      </c>
      <c r="K366" s="688"/>
      <c r="L366" s="195"/>
      <c r="M366" s="195"/>
    </row>
    <row r="367" spans="1:13" x14ac:dyDescent="0.25">
      <c r="B367" s="198"/>
      <c r="C367" s="198"/>
      <c r="D367" s="198"/>
      <c r="E367" s="198"/>
      <c r="F367" s="198"/>
      <c r="G367" s="198"/>
      <c r="H367" s="690"/>
      <c r="I367" s="195"/>
      <c r="J367" s="195"/>
      <c r="K367" s="688"/>
      <c r="L367" s="195"/>
      <c r="M367" s="195"/>
    </row>
    <row r="368" spans="1:13" x14ac:dyDescent="0.25">
      <c r="A368" s="196" t="s">
        <v>363</v>
      </c>
      <c r="B368" s="195"/>
      <c r="C368" s="195"/>
      <c r="D368" s="195"/>
      <c r="E368" s="196" t="s">
        <v>451</v>
      </c>
      <c r="F368" s="195"/>
      <c r="G368" s="195"/>
      <c r="H368" s="688"/>
      <c r="I368" s="196" t="s">
        <v>365</v>
      </c>
      <c r="J368" s="195"/>
      <c r="K368" s="688"/>
      <c r="L368" s="195"/>
      <c r="M368" s="195"/>
    </row>
    <row r="369" spans="1:13" x14ac:dyDescent="0.25">
      <c r="B369" s="195" t="str">
        <f>'1_1A'!$B$7</f>
        <v>Enter Hospital Name Here</v>
      </c>
      <c r="D369" s="195"/>
      <c r="F369" s="1476" t="str">
        <f>'1_1A'!$H$7</f>
        <v>Enter Provider Number Here</v>
      </c>
      <c r="G369" s="1476"/>
      <c r="H369" s="688"/>
      <c r="J369" s="710" t="str">
        <f>'1_1A'!$P$7</f>
        <v>Enter FYE Here</v>
      </c>
      <c r="K369" s="688"/>
      <c r="L369" s="195"/>
      <c r="M369" s="195"/>
    </row>
    <row r="370" spans="1:13" ht="15.6" x14ac:dyDescent="0.3">
      <c r="A370" s="199"/>
      <c r="B370" s="199"/>
      <c r="C370" s="200"/>
      <c r="D370" s="691" t="s">
        <v>122</v>
      </c>
      <c r="E370" s="692"/>
      <c r="F370" s="693"/>
      <c r="G370" s="693"/>
      <c r="H370" s="693"/>
      <c r="I370" s="693"/>
      <c r="J370" s="693"/>
      <c r="K370" s="685"/>
      <c r="L370" s="195"/>
      <c r="M370" s="195"/>
    </row>
    <row r="371" spans="1:13" ht="15.6" x14ac:dyDescent="0.3">
      <c r="A371" s="202"/>
      <c r="B371" s="203" t="s">
        <v>95</v>
      </c>
      <c r="C371" s="198"/>
      <c r="D371" s="694" t="s">
        <v>124</v>
      </c>
      <c r="E371" s="695" t="s">
        <v>155</v>
      </c>
      <c r="F371" s="690"/>
      <c r="G371" s="690"/>
      <c r="H371" s="690"/>
      <c r="I371" s="690"/>
      <c r="J371" s="690"/>
      <c r="K371" s="685"/>
      <c r="L371" s="195"/>
      <c r="M371" s="195"/>
    </row>
    <row r="372" spans="1:13" x14ac:dyDescent="0.25">
      <c r="A372" s="202"/>
      <c r="B372" s="202"/>
      <c r="C372" s="195"/>
      <c r="D372" s="694" t="s">
        <v>125</v>
      </c>
      <c r="E372" s="696" t="s">
        <v>374</v>
      </c>
      <c r="F372" s="696" t="s">
        <v>375</v>
      </c>
      <c r="G372" s="696" t="s">
        <v>376</v>
      </c>
      <c r="H372" s="696" t="s">
        <v>147</v>
      </c>
      <c r="I372" s="696" t="s">
        <v>148</v>
      </c>
      <c r="J372" s="696" t="s">
        <v>418</v>
      </c>
      <c r="K372" s="685"/>
      <c r="L372" s="195"/>
      <c r="M372" s="195"/>
    </row>
    <row r="373" spans="1:13" x14ac:dyDescent="0.25">
      <c r="A373" s="202"/>
      <c r="B373" s="202"/>
      <c r="C373" s="195"/>
      <c r="D373" s="694" t="s">
        <v>126</v>
      </c>
      <c r="E373" s="697" t="s">
        <v>97</v>
      </c>
      <c r="F373" s="697" t="s">
        <v>97</v>
      </c>
      <c r="G373" s="697" t="s">
        <v>97</v>
      </c>
      <c r="H373" s="697" t="s">
        <v>97</v>
      </c>
      <c r="I373" s="697" t="s">
        <v>97</v>
      </c>
      <c r="J373" s="697" t="s">
        <v>97</v>
      </c>
      <c r="K373" s="685"/>
      <c r="L373" s="195"/>
      <c r="M373" s="195"/>
    </row>
    <row r="374" spans="1:13" x14ac:dyDescent="0.25">
      <c r="A374" s="202"/>
      <c r="B374" s="202"/>
      <c r="C374" s="195"/>
      <c r="D374" s="698"/>
      <c r="E374" s="697" t="s">
        <v>384</v>
      </c>
      <c r="F374" s="697" t="s">
        <v>385</v>
      </c>
      <c r="G374" s="697" t="s">
        <v>386</v>
      </c>
      <c r="H374" s="697" t="s">
        <v>387</v>
      </c>
      <c r="I374" s="697" t="s">
        <v>388</v>
      </c>
      <c r="J374" s="697" t="s">
        <v>389</v>
      </c>
      <c r="K374" s="685"/>
      <c r="L374" s="195"/>
      <c r="M374" s="195"/>
    </row>
    <row r="375" spans="1:13" x14ac:dyDescent="0.25">
      <c r="A375" s="588"/>
      <c r="B375" s="586" t="s">
        <v>511</v>
      </c>
      <c r="C375" s="587"/>
      <c r="D375" s="704" t="s">
        <v>367</v>
      </c>
      <c r="E375" s="676"/>
      <c r="F375" s="676"/>
      <c r="G375" s="676"/>
      <c r="H375" s="676"/>
      <c r="I375" s="676"/>
      <c r="J375" s="676"/>
      <c r="K375" s="685"/>
      <c r="L375" s="195"/>
      <c r="M375" s="195"/>
    </row>
    <row r="376" spans="1:13" x14ac:dyDescent="0.25">
      <c r="A376" s="87">
        <v>50</v>
      </c>
      <c r="B376" s="340" t="s">
        <v>749</v>
      </c>
      <c r="C376" s="547"/>
      <c r="D376" s="410">
        <f>'6C'!$G32</f>
        <v>0</v>
      </c>
      <c r="E376" s="406">
        <f t="shared" ref="E376:G401" si="27">$D376*D48</f>
        <v>0</v>
      </c>
      <c r="F376" s="406">
        <f t="shared" si="27"/>
        <v>0</v>
      </c>
      <c r="G376" s="406">
        <f t="shared" si="27"/>
        <v>0</v>
      </c>
      <c r="H376" s="406">
        <f>'8A_8C'!L380</f>
        <v>0</v>
      </c>
      <c r="I376" s="406">
        <f t="shared" ref="I376:I401" si="28">$D376*H48</f>
        <v>0</v>
      </c>
      <c r="J376" s="406">
        <f t="shared" ref="J376:J407" si="29">SUM(E376:I376)</f>
        <v>0</v>
      </c>
      <c r="K376" s="685"/>
      <c r="L376" s="195"/>
      <c r="M376" s="195"/>
    </row>
    <row r="377" spans="1:13" x14ac:dyDescent="0.25">
      <c r="A377" s="87">
        <v>51</v>
      </c>
      <c r="B377" s="340" t="s">
        <v>750</v>
      </c>
      <c r="C377" s="547"/>
      <c r="D377" s="410">
        <f>'6C'!$G33</f>
        <v>0</v>
      </c>
      <c r="E377" s="406">
        <f t="shared" si="27"/>
        <v>0</v>
      </c>
      <c r="F377" s="406">
        <f t="shared" si="27"/>
        <v>0</v>
      </c>
      <c r="G377" s="406">
        <f t="shared" si="27"/>
        <v>0</v>
      </c>
      <c r="H377" s="406">
        <f>'8A_8C'!L381</f>
        <v>0</v>
      </c>
      <c r="I377" s="406">
        <f t="shared" si="28"/>
        <v>0</v>
      </c>
      <c r="J377" s="406">
        <f t="shared" si="29"/>
        <v>0</v>
      </c>
      <c r="K377" s="685"/>
      <c r="L377" s="195"/>
      <c r="M377" s="195"/>
    </row>
    <row r="378" spans="1:13" x14ac:dyDescent="0.25">
      <c r="A378" s="78">
        <v>52</v>
      </c>
      <c r="B378" s="87" t="s">
        <v>512</v>
      </c>
      <c r="C378" s="548"/>
      <c r="D378" s="410">
        <f>'6C'!$G34</f>
        <v>0</v>
      </c>
      <c r="E378" s="406">
        <f t="shared" si="27"/>
        <v>0</v>
      </c>
      <c r="F378" s="406">
        <f t="shared" si="27"/>
        <v>0</v>
      </c>
      <c r="G378" s="406">
        <f t="shared" si="27"/>
        <v>0</v>
      </c>
      <c r="H378" s="406">
        <f>'8A_8C'!L382</f>
        <v>0</v>
      </c>
      <c r="I378" s="406">
        <f t="shared" si="28"/>
        <v>0</v>
      </c>
      <c r="J378" s="406">
        <f t="shared" si="29"/>
        <v>0</v>
      </c>
      <c r="K378" s="685"/>
      <c r="L378" s="195"/>
      <c r="M378" s="195"/>
    </row>
    <row r="379" spans="1:13" x14ac:dyDescent="0.25">
      <c r="A379" s="87">
        <f>A378+1</f>
        <v>53</v>
      </c>
      <c r="B379" s="87" t="s">
        <v>513</v>
      </c>
      <c r="C379" s="548"/>
      <c r="D379" s="410">
        <f>'6C'!$G35</f>
        <v>0</v>
      </c>
      <c r="E379" s="406">
        <f t="shared" si="27"/>
        <v>0</v>
      </c>
      <c r="F379" s="406">
        <f t="shared" si="27"/>
        <v>0</v>
      </c>
      <c r="G379" s="406">
        <f t="shared" si="27"/>
        <v>0</v>
      </c>
      <c r="H379" s="406">
        <f>'8A_8C'!L383</f>
        <v>0</v>
      </c>
      <c r="I379" s="406">
        <f t="shared" si="28"/>
        <v>0</v>
      </c>
      <c r="J379" s="406">
        <f t="shared" si="29"/>
        <v>0</v>
      </c>
      <c r="K379" s="685"/>
      <c r="L379" s="195"/>
      <c r="M379" s="195"/>
    </row>
    <row r="380" spans="1:13" x14ac:dyDescent="0.25">
      <c r="A380" s="87">
        <f t="shared" ref="A380:A402" si="30">A379+1</f>
        <v>54</v>
      </c>
      <c r="B380" s="87" t="s">
        <v>514</v>
      </c>
      <c r="C380" s="548"/>
      <c r="D380" s="410">
        <f>'6C'!$G36</f>
        <v>0</v>
      </c>
      <c r="E380" s="406">
        <f t="shared" si="27"/>
        <v>0</v>
      </c>
      <c r="F380" s="406">
        <f t="shared" si="27"/>
        <v>0</v>
      </c>
      <c r="G380" s="406">
        <f t="shared" si="27"/>
        <v>0</v>
      </c>
      <c r="H380" s="406">
        <f>'8A_8C'!L384</f>
        <v>0</v>
      </c>
      <c r="I380" s="406">
        <f t="shared" si="28"/>
        <v>0</v>
      </c>
      <c r="J380" s="406">
        <f t="shared" si="29"/>
        <v>0</v>
      </c>
      <c r="K380" s="685"/>
      <c r="L380" s="195"/>
      <c r="M380" s="195"/>
    </row>
    <row r="381" spans="1:13" x14ac:dyDescent="0.25">
      <c r="A381" s="87">
        <f t="shared" si="30"/>
        <v>55</v>
      </c>
      <c r="B381" s="87" t="s">
        <v>515</v>
      </c>
      <c r="C381" s="548"/>
      <c r="D381" s="410">
        <f>'6C'!$G37</f>
        <v>0</v>
      </c>
      <c r="E381" s="406">
        <f t="shared" si="27"/>
        <v>0</v>
      </c>
      <c r="F381" s="406">
        <f t="shared" si="27"/>
        <v>0</v>
      </c>
      <c r="G381" s="406">
        <f t="shared" si="27"/>
        <v>0</v>
      </c>
      <c r="H381" s="406">
        <f>'8A_8C'!L385</f>
        <v>0</v>
      </c>
      <c r="I381" s="406">
        <f t="shared" si="28"/>
        <v>0</v>
      </c>
      <c r="J381" s="406">
        <f t="shared" si="29"/>
        <v>0</v>
      </c>
      <c r="K381" s="685"/>
      <c r="L381" s="195"/>
      <c r="M381" s="195"/>
    </row>
    <row r="382" spans="1:13" x14ac:dyDescent="0.25">
      <c r="A382" s="87">
        <f t="shared" si="30"/>
        <v>56</v>
      </c>
      <c r="B382" s="340" t="s">
        <v>751</v>
      </c>
      <c r="C382" s="547"/>
      <c r="D382" s="410">
        <f>'6C'!$G38</f>
        <v>0</v>
      </c>
      <c r="E382" s="406">
        <f t="shared" si="27"/>
        <v>0</v>
      </c>
      <c r="F382" s="406">
        <f t="shared" si="27"/>
        <v>0</v>
      </c>
      <c r="G382" s="406">
        <f t="shared" si="27"/>
        <v>0</v>
      </c>
      <c r="H382" s="406">
        <f>'8A_8C'!L386</f>
        <v>0</v>
      </c>
      <c r="I382" s="406">
        <f t="shared" si="28"/>
        <v>0</v>
      </c>
      <c r="J382" s="406">
        <f t="shared" si="29"/>
        <v>0</v>
      </c>
      <c r="K382" s="685"/>
      <c r="L382" s="195"/>
      <c r="M382" s="195"/>
    </row>
    <row r="383" spans="1:13" x14ac:dyDescent="0.25">
      <c r="A383" s="87">
        <f t="shared" si="30"/>
        <v>57</v>
      </c>
      <c r="B383" s="340" t="s">
        <v>768</v>
      </c>
      <c r="C383" s="547"/>
      <c r="D383" s="410">
        <f>'6C'!$G39</f>
        <v>0</v>
      </c>
      <c r="E383" s="406">
        <f t="shared" si="27"/>
        <v>0</v>
      </c>
      <c r="F383" s="406">
        <f t="shared" si="27"/>
        <v>0</v>
      </c>
      <c r="G383" s="406">
        <f t="shared" si="27"/>
        <v>0</v>
      </c>
      <c r="H383" s="406">
        <f>'8A_8C'!L387</f>
        <v>0</v>
      </c>
      <c r="I383" s="406">
        <f t="shared" si="28"/>
        <v>0</v>
      </c>
      <c r="J383" s="406">
        <f t="shared" si="29"/>
        <v>0</v>
      </c>
      <c r="K383" s="685"/>
      <c r="L383" s="195"/>
      <c r="M383" s="195"/>
    </row>
    <row r="384" spans="1:13" x14ac:dyDescent="0.25">
      <c r="A384" s="87">
        <f t="shared" si="30"/>
        <v>58</v>
      </c>
      <c r="B384" s="340" t="s">
        <v>752</v>
      </c>
      <c r="C384" s="547"/>
      <c r="D384" s="410">
        <f>'6C'!$G40</f>
        <v>0</v>
      </c>
      <c r="E384" s="406">
        <f t="shared" si="27"/>
        <v>0</v>
      </c>
      <c r="F384" s="406">
        <f t="shared" si="27"/>
        <v>0</v>
      </c>
      <c r="G384" s="406">
        <f t="shared" si="27"/>
        <v>0</v>
      </c>
      <c r="H384" s="406">
        <f>'8A_8C'!L388</f>
        <v>0</v>
      </c>
      <c r="I384" s="406">
        <f t="shared" si="28"/>
        <v>0</v>
      </c>
      <c r="J384" s="406">
        <f t="shared" si="29"/>
        <v>0</v>
      </c>
      <c r="K384" s="685"/>
      <c r="L384" s="195"/>
      <c r="M384" s="195"/>
    </row>
    <row r="385" spans="1:13" x14ac:dyDescent="0.25">
      <c r="A385" s="87">
        <f t="shared" si="30"/>
        <v>59</v>
      </c>
      <c r="B385" s="340" t="s">
        <v>769</v>
      </c>
      <c r="C385" s="547"/>
      <c r="D385" s="410">
        <f>'6C'!$G41</f>
        <v>0</v>
      </c>
      <c r="E385" s="406">
        <f t="shared" si="27"/>
        <v>0</v>
      </c>
      <c r="F385" s="406">
        <f t="shared" si="27"/>
        <v>0</v>
      </c>
      <c r="G385" s="406">
        <f t="shared" si="27"/>
        <v>0</v>
      </c>
      <c r="H385" s="406">
        <f>'8A_8C'!L389</f>
        <v>0</v>
      </c>
      <c r="I385" s="406">
        <f t="shared" si="28"/>
        <v>0</v>
      </c>
      <c r="J385" s="406">
        <f t="shared" si="29"/>
        <v>0</v>
      </c>
      <c r="K385" s="685"/>
      <c r="L385" s="195"/>
      <c r="M385" s="195"/>
    </row>
    <row r="386" spans="1:13" x14ac:dyDescent="0.25">
      <c r="A386" s="87">
        <f t="shared" si="30"/>
        <v>60</v>
      </c>
      <c r="B386" s="340" t="s">
        <v>516</v>
      </c>
      <c r="C386" s="547"/>
      <c r="D386" s="410">
        <f>'6C'!$G42</f>
        <v>0</v>
      </c>
      <c r="E386" s="406">
        <f t="shared" si="27"/>
        <v>0</v>
      </c>
      <c r="F386" s="406">
        <f t="shared" si="27"/>
        <v>0</v>
      </c>
      <c r="G386" s="406">
        <f t="shared" si="27"/>
        <v>0</v>
      </c>
      <c r="H386" s="406">
        <f>'8A_8C'!L390</f>
        <v>0</v>
      </c>
      <c r="I386" s="406">
        <f t="shared" si="28"/>
        <v>0</v>
      </c>
      <c r="J386" s="406">
        <f t="shared" si="29"/>
        <v>0</v>
      </c>
      <c r="K386" s="685"/>
      <c r="L386" s="195"/>
      <c r="M386" s="195"/>
    </row>
    <row r="387" spans="1:13" x14ac:dyDescent="0.25">
      <c r="A387" s="87">
        <f t="shared" si="30"/>
        <v>61</v>
      </c>
      <c r="B387" s="87" t="s">
        <v>517</v>
      </c>
      <c r="C387" s="548"/>
      <c r="D387" s="410">
        <f>'6C'!$G43</f>
        <v>0</v>
      </c>
      <c r="E387" s="406">
        <f t="shared" si="27"/>
        <v>0</v>
      </c>
      <c r="F387" s="406">
        <f t="shared" si="27"/>
        <v>0</v>
      </c>
      <c r="G387" s="406">
        <f t="shared" si="27"/>
        <v>0</v>
      </c>
      <c r="H387" s="406">
        <f>'8A_8C'!L391</f>
        <v>0</v>
      </c>
      <c r="I387" s="406">
        <f t="shared" si="28"/>
        <v>0</v>
      </c>
      <c r="J387" s="406">
        <f t="shared" si="29"/>
        <v>0</v>
      </c>
      <c r="K387" s="685"/>
      <c r="L387" s="195"/>
      <c r="M387" s="195"/>
    </row>
    <row r="388" spans="1:13" x14ac:dyDescent="0.25">
      <c r="A388" s="87">
        <f t="shared" si="30"/>
        <v>62</v>
      </c>
      <c r="B388" s="87" t="s">
        <v>518</v>
      </c>
      <c r="C388" s="548"/>
      <c r="D388" s="410">
        <f>'6C'!$G44</f>
        <v>0</v>
      </c>
      <c r="E388" s="406">
        <f t="shared" si="27"/>
        <v>0</v>
      </c>
      <c r="F388" s="406">
        <f t="shared" si="27"/>
        <v>0</v>
      </c>
      <c r="G388" s="406">
        <f t="shared" si="27"/>
        <v>0</v>
      </c>
      <c r="H388" s="406">
        <f>'8A_8C'!L392</f>
        <v>0</v>
      </c>
      <c r="I388" s="406">
        <f t="shared" si="28"/>
        <v>0</v>
      </c>
      <c r="J388" s="406">
        <f t="shared" si="29"/>
        <v>0</v>
      </c>
      <c r="K388" s="685"/>
      <c r="L388" s="195"/>
      <c r="M388" s="195"/>
    </row>
    <row r="389" spans="1:13" x14ac:dyDescent="0.25">
      <c r="A389" s="87">
        <f t="shared" si="30"/>
        <v>63</v>
      </c>
      <c r="B389" s="340" t="s">
        <v>753</v>
      </c>
      <c r="C389" s="547"/>
      <c r="D389" s="410">
        <f>'6C'!$G45</f>
        <v>0</v>
      </c>
      <c r="E389" s="406">
        <f t="shared" si="27"/>
        <v>0</v>
      </c>
      <c r="F389" s="406">
        <f t="shared" si="27"/>
        <v>0</v>
      </c>
      <c r="G389" s="406">
        <f t="shared" si="27"/>
        <v>0</v>
      </c>
      <c r="H389" s="406">
        <f>'8A_8C'!L393</f>
        <v>0</v>
      </c>
      <c r="I389" s="406">
        <f t="shared" si="28"/>
        <v>0</v>
      </c>
      <c r="J389" s="406">
        <f t="shared" si="29"/>
        <v>0</v>
      </c>
      <c r="K389" s="685"/>
      <c r="L389" s="195"/>
      <c r="M389" s="195"/>
    </row>
    <row r="390" spans="1:13" x14ac:dyDescent="0.25">
      <c r="A390" s="87">
        <f t="shared" si="30"/>
        <v>64</v>
      </c>
      <c r="B390" s="87" t="s">
        <v>519</v>
      </c>
      <c r="C390" s="548"/>
      <c r="D390" s="410">
        <f>'6C'!$G46</f>
        <v>0</v>
      </c>
      <c r="E390" s="406">
        <f t="shared" si="27"/>
        <v>0</v>
      </c>
      <c r="F390" s="406">
        <f t="shared" si="27"/>
        <v>0</v>
      </c>
      <c r="G390" s="406">
        <f t="shared" si="27"/>
        <v>0</v>
      </c>
      <c r="H390" s="406">
        <f>'8A_8C'!L394</f>
        <v>0</v>
      </c>
      <c r="I390" s="406">
        <f t="shared" si="28"/>
        <v>0</v>
      </c>
      <c r="J390" s="406">
        <f t="shared" si="29"/>
        <v>0</v>
      </c>
      <c r="K390" s="685"/>
      <c r="L390" s="195"/>
      <c r="M390" s="195"/>
    </row>
    <row r="391" spans="1:13" x14ac:dyDescent="0.25">
      <c r="A391" s="87">
        <f t="shared" si="30"/>
        <v>65</v>
      </c>
      <c r="B391" s="87" t="s">
        <v>788</v>
      </c>
      <c r="C391" s="548"/>
      <c r="D391" s="410">
        <f>'6C'!$G47</f>
        <v>0</v>
      </c>
      <c r="E391" s="406">
        <f t="shared" si="27"/>
        <v>0</v>
      </c>
      <c r="F391" s="406">
        <f t="shared" si="27"/>
        <v>0</v>
      </c>
      <c r="G391" s="406">
        <f t="shared" si="27"/>
        <v>0</v>
      </c>
      <c r="H391" s="406">
        <f>'8A_8C'!L395</f>
        <v>0</v>
      </c>
      <c r="I391" s="406">
        <f t="shared" si="28"/>
        <v>0</v>
      </c>
      <c r="J391" s="406">
        <f t="shared" si="29"/>
        <v>0</v>
      </c>
      <c r="K391" s="685"/>
      <c r="L391" s="195"/>
      <c r="M391" s="195"/>
    </row>
    <row r="392" spans="1:13" x14ac:dyDescent="0.25">
      <c r="A392" s="87">
        <f t="shared" si="30"/>
        <v>66</v>
      </c>
      <c r="B392" s="87" t="s">
        <v>520</v>
      </c>
      <c r="C392" s="548"/>
      <c r="D392" s="410">
        <f>'6C'!$G48</f>
        <v>0</v>
      </c>
      <c r="E392" s="406">
        <f t="shared" si="27"/>
        <v>0</v>
      </c>
      <c r="F392" s="406">
        <f t="shared" si="27"/>
        <v>0</v>
      </c>
      <c r="G392" s="406">
        <f t="shared" si="27"/>
        <v>0</v>
      </c>
      <c r="H392" s="406">
        <f>'8A_8C'!L396</f>
        <v>0</v>
      </c>
      <c r="I392" s="406">
        <f t="shared" si="28"/>
        <v>0</v>
      </c>
      <c r="J392" s="406">
        <f t="shared" si="29"/>
        <v>0</v>
      </c>
      <c r="K392" s="685"/>
      <c r="L392" s="195"/>
      <c r="M392" s="195"/>
    </row>
    <row r="393" spans="1:13" x14ac:dyDescent="0.25">
      <c r="A393" s="87">
        <f t="shared" si="30"/>
        <v>67</v>
      </c>
      <c r="B393" s="87" t="s">
        <v>521</v>
      </c>
      <c r="C393" s="548"/>
      <c r="D393" s="410">
        <f>'6C'!$G49</f>
        <v>0</v>
      </c>
      <c r="E393" s="406">
        <f t="shared" si="27"/>
        <v>0</v>
      </c>
      <c r="F393" s="406">
        <f t="shared" si="27"/>
        <v>0</v>
      </c>
      <c r="G393" s="406">
        <f t="shared" si="27"/>
        <v>0</v>
      </c>
      <c r="H393" s="406">
        <f>'8A_8C'!L397</f>
        <v>0</v>
      </c>
      <c r="I393" s="406">
        <f t="shared" si="28"/>
        <v>0</v>
      </c>
      <c r="J393" s="406">
        <f t="shared" si="29"/>
        <v>0</v>
      </c>
      <c r="K393" s="685"/>
      <c r="L393" s="195"/>
      <c r="M393" s="195"/>
    </row>
    <row r="394" spans="1:13" x14ac:dyDescent="0.25">
      <c r="A394" s="87">
        <f t="shared" si="30"/>
        <v>68</v>
      </c>
      <c r="B394" s="340" t="s">
        <v>754</v>
      </c>
      <c r="C394" s="547"/>
      <c r="D394" s="410">
        <f>'6C'!$G50</f>
        <v>0</v>
      </c>
      <c r="E394" s="406">
        <f t="shared" si="27"/>
        <v>0</v>
      </c>
      <c r="F394" s="406">
        <f t="shared" si="27"/>
        <v>0</v>
      </c>
      <c r="G394" s="406">
        <f t="shared" si="27"/>
        <v>0</v>
      </c>
      <c r="H394" s="406">
        <f>'8A_8C'!L398</f>
        <v>0</v>
      </c>
      <c r="I394" s="406">
        <f t="shared" si="28"/>
        <v>0</v>
      </c>
      <c r="J394" s="406">
        <f t="shared" si="29"/>
        <v>0</v>
      </c>
      <c r="K394" s="685"/>
      <c r="L394" s="195"/>
      <c r="M394" s="195"/>
    </row>
    <row r="395" spans="1:13" x14ac:dyDescent="0.25">
      <c r="A395" s="87">
        <f t="shared" si="30"/>
        <v>69</v>
      </c>
      <c r="B395" s="87" t="s">
        <v>522</v>
      </c>
      <c r="C395" s="548"/>
      <c r="D395" s="410">
        <f>'6C'!$G51</f>
        <v>0</v>
      </c>
      <c r="E395" s="406">
        <f t="shared" si="27"/>
        <v>0</v>
      </c>
      <c r="F395" s="406">
        <f t="shared" si="27"/>
        <v>0</v>
      </c>
      <c r="G395" s="406">
        <f t="shared" si="27"/>
        <v>0</v>
      </c>
      <c r="H395" s="406">
        <f>'8A_8C'!L399</f>
        <v>0</v>
      </c>
      <c r="I395" s="406">
        <f t="shared" si="28"/>
        <v>0</v>
      </c>
      <c r="J395" s="406">
        <f t="shared" si="29"/>
        <v>0</v>
      </c>
      <c r="K395" s="685"/>
      <c r="L395" s="195"/>
      <c r="M395" s="195"/>
    </row>
    <row r="396" spans="1:13" x14ac:dyDescent="0.25">
      <c r="A396" s="87">
        <f t="shared" si="30"/>
        <v>70</v>
      </c>
      <c r="B396" s="87" t="s">
        <v>523</v>
      </c>
      <c r="C396" s="548"/>
      <c r="D396" s="410">
        <f>'6C'!$G52</f>
        <v>0</v>
      </c>
      <c r="E396" s="406">
        <f t="shared" si="27"/>
        <v>0</v>
      </c>
      <c r="F396" s="406">
        <f t="shared" si="27"/>
        <v>0</v>
      </c>
      <c r="G396" s="406">
        <f t="shared" si="27"/>
        <v>0</v>
      </c>
      <c r="H396" s="406">
        <f>'8A_8C'!L400</f>
        <v>0</v>
      </c>
      <c r="I396" s="406">
        <f t="shared" si="28"/>
        <v>0</v>
      </c>
      <c r="J396" s="406">
        <f t="shared" si="29"/>
        <v>0</v>
      </c>
      <c r="K396" s="685"/>
      <c r="L396" s="195"/>
      <c r="M396" s="195"/>
    </row>
    <row r="397" spans="1:13" x14ac:dyDescent="0.25">
      <c r="A397" s="87">
        <f t="shared" si="30"/>
        <v>71</v>
      </c>
      <c r="B397" s="87" t="s">
        <v>524</v>
      </c>
      <c r="C397" s="548"/>
      <c r="D397" s="410">
        <f>'6C'!$G53</f>
        <v>0</v>
      </c>
      <c r="E397" s="406">
        <f t="shared" si="27"/>
        <v>0</v>
      </c>
      <c r="F397" s="406">
        <f t="shared" si="27"/>
        <v>0</v>
      </c>
      <c r="G397" s="406">
        <f t="shared" si="27"/>
        <v>0</v>
      </c>
      <c r="H397" s="406">
        <f>'8A_8C'!L401</f>
        <v>0</v>
      </c>
      <c r="I397" s="406">
        <f t="shared" si="28"/>
        <v>0</v>
      </c>
      <c r="J397" s="406">
        <f t="shared" si="29"/>
        <v>0</v>
      </c>
      <c r="K397" s="685"/>
      <c r="L397" s="195"/>
      <c r="M397" s="195"/>
    </row>
    <row r="398" spans="1:13" x14ac:dyDescent="0.25">
      <c r="A398" s="87">
        <f t="shared" si="30"/>
        <v>72</v>
      </c>
      <c r="B398" s="340" t="s">
        <v>755</v>
      </c>
      <c r="C398" s="547"/>
      <c r="D398" s="410">
        <f>'6C'!$G54</f>
        <v>0</v>
      </c>
      <c r="E398" s="406">
        <f t="shared" si="27"/>
        <v>0</v>
      </c>
      <c r="F398" s="406">
        <f t="shared" si="27"/>
        <v>0</v>
      </c>
      <c r="G398" s="406">
        <f t="shared" si="27"/>
        <v>0</v>
      </c>
      <c r="H398" s="406">
        <f>'8A_8C'!L402</f>
        <v>0</v>
      </c>
      <c r="I398" s="406">
        <f t="shared" si="28"/>
        <v>0</v>
      </c>
      <c r="J398" s="406">
        <f t="shared" si="29"/>
        <v>0</v>
      </c>
      <c r="K398" s="685"/>
      <c r="L398" s="195"/>
      <c r="M398" s="195"/>
    </row>
    <row r="399" spans="1:13" x14ac:dyDescent="0.25">
      <c r="A399" s="87">
        <f t="shared" si="30"/>
        <v>73</v>
      </c>
      <c r="B399" s="87" t="s">
        <v>525</v>
      </c>
      <c r="C399" s="548"/>
      <c r="D399" s="410">
        <f>'6C'!$G55</f>
        <v>0</v>
      </c>
      <c r="E399" s="406">
        <f t="shared" si="27"/>
        <v>0</v>
      </c>
      <c r="F399" s="406">
        <f t="shared" si="27"/>
        <v>0</v>
      </c>
      <c r="G399" s="406">
        <f t="shared" si="27"/>
        <v>0</v>
      </c>
      <c r="H399" s="406">
        <f>'8A_8C'!L403</f>
        <v>0</v>
      </c>
      <c r="I399" s="406">
        <f t="shared" si="28"/>
        <v>0</v>
      </c>
      <c r="J399" s="406">
        <f t="shared" si="29"/>
        <v>0</v>
      </c>
      <c r="K399" s="685"/>
      <c r="L399" s="195"/>
      <c r="M399" s="195"/>
    </row>
    <row r="400" spans="1:13" x14ac:dyDescent="0.25">
      <c r="A400" s="87">
        <f t="shared" si="30"/>
        <v>74</v>
      </c>
      <c r="B400" s="87" t="s">
        <v>469</v>
      </c>
      <c r="C400" s="548"/>
      <c r="D400" s="410">
        <f>'6C'!$G56</f>
        <v>0</v>
      </c>
      <c r="E400" s="406">
        <f t="shared" si="27"/>
        <v>0</v>
      </c>
      <c r="F400" s="406">
        <f t="shared" si="27"/>
        <v>0</v>
      </c>
      <c r="G400" s="406">
        <f t="shared" si="27"/>
        <v>0</v>
      </c>
      <c r="H400" s="406">
        <f>'8A_8C'!L404</f>
        <v>0</v>
      </c>
      <c r="I400" s="406">
        <f t="shared" si="28"/>
        <v>0</v>
      </c>
      <c r="J400" s="406">
        <f t="shared" si="29"/>
        <v>0</v>
      </c>
      <c r="K400" s="685"/>
      <c r="L400" s="195"/>
      <c r="M400" s="195"/>
    </row>
    <row r="401" spans="1:13" x14ac:dyDescent="0.25">
      <c r="A401" s="87">
        <f t="shared" si="30"/>
        <v>75</v>
      </c>
      <c r="B401" s="87" t="s">
        <v>625</v>
      </c>
      <c r="C401" s="548"/>
      <c r="D401" s="410">
        <f>'6C'!$G57</f>
        <v>0</v>
      </c>
      <c r="E401" s="406">
        <f t="shared" si="27"/>
        <v>0</v>
      </c>
      <c r="F401" s="406">
        <f t="shared" si="27"/>
        <v>0</v>
      </c>
      <c r="G401" s="406">
        <f t="shared" si="27"/>
        <v>0</v>
      </c>
      <c r="H401" s="406">
        <f>'8A_8C'!L405</f>
        <v>0</v>
      </c>
      <c r="I401" s="406">
        <f t="shared" si="28"/>
        <v>0</v>
      </c>
      <c r="J401" s="406">
        <f t="shared" si="29"/>
        <v>0</v>
      </c>
      <c r="K401" s="685"/>
      <c r="L401" s="195"/>
      <c r="M401" s="195"/>
    </row>
    <row r="402" spans="1:13" x14ac:dyDescent="0.25">
      <c r="A402" s="87">
        <f t="shared" si="30"/>
        <v>76</v>
      </c>
      <c r="B402" s="457" t="s">
        <v>812</v>
      </c>
      <c r="C402" s="607"/>
      <c r="D402" s="410"/>
      <c r="E402" s="406"/>
      <c r="F402" s="406"/>
      <c r="G402" s="406"/>
      <c r="H402" s="406"/>
      <c r="I402" s="406"/>
      <c r="J402" s="406"/>
      <c r="K402" s="685"/>
      <c r="L402" s="195"/>
      <c r="M402" s="195"/>
    </row>
    <row r="403" spans="1:13" x14ac:dyDescent="0.25">
      <c r="A403" s="80" t="s">
        <v>367</v>
      </c>
      <c r="B403" s="341" t="s">
        <v>807</v>
      </c>
      <c r="C403" s="705" t="str">
        <f>'5'!C$117</f>
        <v>(Specify here)</v>
      </c>
      <c r="D403" s="410">
        <f>'6C'!$G59</f>
        <v>0</v>
      </c>
      <c r="E403" s="406">
        <f t="shared" ref="E403:G407" si="31">$D403*D75</f>
        <v>0</v>
      </c>
      <c r="F403" s="406">
        <f t="shared" si="31"/>
        <v>0</v>
      </c>
      <c r="G403" s="406">
        <f t="shared" si="31"/>
        <v>0</v>
      </c>
      <c r="H403" s="406">
        <f>'8A_8C'!L407</f>
        <v>0</v>
      </c>
      <c r="I403" s="406">
        <f>$D403*H75</f>
        <v>0</v>
      </c>
      <c r="J403" s="406">
        <f t="shared" si="29"/>
        <v>0</v>
      </c>
      <c r="K403" s="685"/>
      <c r="L403" s="195"/>
      <c r="M403" s="195"/>
    </row>
    <row r="404" spans="1:13" x14ac:dyDescent="0.25">
      <c r="A404" s="78"/>
      <c r="B404" s="341" t="s">
        <v>808</v>
      </c>
      <c r="C404" s="705" t="str">
        <f>'5'!C$118</f>
        <v>(Specify here)</v>
      </c>
      <c r="D404" s="410">
        <f>'6C'!$G60</f>
        <v>0</v>
      </c>
      <c r="E404" s="406">
        <f t="shared" si="31"/>
        <v>0</v>
      </c>
      <c r="F404" s="406">
        <f t="shared" si="31"/>
        <v>0</v>
      </c>
      <c r="G404" s="406">
        <f t="shared" si="31"/>
        <v>0</v>
      </c>
      <c r="H404" s="406">
        <f>'8A_8C'!L408</f>
        <v>0</v>
      </c>
      <c r="I404" s="406">
        <f>$D404*H76</f>
        <v>0</v>
      </c>
      <c r="J404" s="406">
        <f t="shared" si="29"/>
        <v>0</v>
      </c>
      <c r="K404" s="685"/>
      <c r="L404" s="195"/>
      <c r="M404" s="195"/>
    </row>
    <row r="405" spans="1:13" x14ac:dyDescent="0.25">
      <c r="A405" s="78"/>
      <c r="B405" s="341" t="s">
        <v>809</v>
      </c>
      <c r="C405" s="705" t="str">
        <f>'5'!C$119</f>
        <v>(Specify here)</v>
      </c>
      <c r="D405" s="410">
        <f>'6C'!$G61</f>
        <v>0</v>
      </c>
      <c r="E405" s="406">
        <f t="shared" si="31"/>
        <v>0</v>
      </c>
      <c r="F405" s="406">
        <f t="shared" si="31"/>
        <v>0</v>
      </c>
      <c r="G405" s="406">
        <f t="shared" si="31"/>
        <v>0</v>
      </c>
      <c r="H405" s="406">
        <f>'8A_8C'!L409</f>
        <v>0</v>
      </c>
      <c r="I405" s="406">
        <f>$D405*H77</f>
        <v>0</v>
      </c>
      <c r="J405" s="406">
        <f t="shared" si="29"/>
        <v>0</v>
      </c>
      <c r="K405" s="685"/>
      <c r="L405" s="195"/>
      <c r="M405" s="195"/>
    </row>
    <row r="406" spans="1:13" x14ac:dyDescent="0.25">
      <c r="A406" s="78"/>
      <c r="B406" s="311" t="s">
        <v>810</v>
      </c>
      <c r="C406" s="705" t="str">
        <f>'5'!C$120</f>
        <v>(Specify here)</v>
      </c>
      <c r="D406" s="410">
        <f>'6C'!$G62</f>
        <v>0</v>
      </c>
      <c r="E406" s="406">
        <f t="shared" si="31"/>
        <v>0</v>
      </c>
      <c r="F406" s="406">
        <f t="shared" si="31"/>
        <v>0</v>
      </c>
      <c r="G406" s="406">
        <f t="shared" si="31"/>
        <v>0</v>
      </c>
      <c r="H406" s="406">
        <f>'8A_8C'!L410</f>
        <v>0</v>
      </c>
      <c r="I406" s="406">
        <f>$D406*H78</f>
        <v>0</v>
      </c>
      <c r="J406" s="479">
        <f t="shared" si="29"/>
        <v>0</v>
      </c>
      <c r="K406" s="700"/>
      <c r="L406" s="195"/>
      <c r="M406" s="195"/>
    </row>
    <row r="407" spans="1:13" x14ac:dyDescent="0.25">
      <c r="A407" s="368"/>
      <c r="B407" s="585" t="s">
        <v>811</v>
      </c>
      <c r="C407" s="705" t="str">
        <f>'5'!C$121</f>
        <v>(Specify here)</v>
      </c>
      <c r="D407" s="715">
        <f>'6C'!$G63</f>
        <v>0</v>
      </c>
      <c r="E407" s="479">
        <f t="shared" si="31"/>
        <v>0</v>
      </c>
      <c r="F407" s="479">
        <f t="shared" si="31"/>
        <v>0</v>
      </c>
      <c r="G407" s="479">
        <f t="shared" si="31"/>
        <v>0</v>
      </c>
      <c r="H407" s="479">
        <f>'8A_8C'!L411</f>
        <v>0</v>
      </c>
      <c r="I407" s="479">
        <f>$D407*H79</f>
        <v>0</v>
      </c>
      <c r="J407" s="479">
        <f t="shared" si="29"/>
        <v>0</v>
      </c>
      <c r="K407" s="700"/>
      <c r="L407" s="195"/>
      <c r="M407" s="195"/>
    </row>
    <row r="408" spans="1:13" x14ac:dyDescent="0.25">
      <c r="A408" s="712" t="s">
        <v>419</v>
      </c>
      <c r="B408" s="195"/>
      <c r="C408" s="195"/>
      <c r="D408" s="689"/>
      <c r="E408" s="688"/>
      <c r="F408" s="688"/>
      <c r="G408" s="688"/>
      <c r="H408" s="688"/>
      <c r="I408" s="688"/>
      <c r="J408" s="688"/>
      <c r="K408" s="688"/>
      <c r="L408" s="195"/>
      <c r="M408" s="195"/>
    </row>
    <row r="409" spans="1:13" x14ac:dyDescent="0.25">
      <c r="A409" s="712" t="s">
        <v>889</v>
      </c>
      <c r="B409" s="195"/>
      <c r="C409" s="195"/>
      <c r="D409" s="689"/>
      <c r="E409" s="688"/>
      <c r="F409" s="688"/>
      <c r="G409" s="688"/>
      <c r="H409" s="688"/>
      <c r="I409" s="688"/>
      <c r="J409" s="688"/>
      <c r="K409" s="688"/>
      <c r="L409" s="195"/>
      <c r="M409" s="195"/>
    </row>
    <row r="410" spans="1:13" x14ac:dyDescent="0.25">
      <c r="A410" s="712" t="s">
        <v>927</v>
      </c>
      <c r="B410" s="195"/>
      <c r="C410" s="195"/>
      <c r="D410" s="689"/>
      <c r="E410" s="688"/>
      <c r="F410" s="688"/>
      <c r="G410" s="688"/>
      <c r="H410" s="688"/>
      <c r="I410" s="688"/>
      <c r="J410" s="688"/>
      <c r="K410" s="688"/>
      <c r="L410" s="195"/>
      <c r="M410" s="195"/>
    </row>
    <row r="411" spans="1:13" x14ac:dyDescent="0.25">
      <c r="A411" s="196" t="s">
        <v>422</v>
      </c>
      <c r="B411" s="195"/>
      <c r="C411" s="195"/>
      <c r="D411" s="689"/>
      <c r="E411" s="688"/>
      <c r="F411" s="688"/>
      <c r="G411" s="688"/>
      <c r="H411" s="688"/>
      <c r="I411" s="688"/>
      <c r="J411" s="688"/>
      <c r="K411" s="688"/>
      <c r="L411" s="195"/>
      <c r="M411" s="195"/>
    </row>
    <row r="412" spans="1:13" ht="15.6" x14ac:dyDescent="0.3">
      <c r="A412" s="197" t="s">
        <v>154</v>
      </c>
      <c r="B412" s="709"/>
      <c r="C412" s="709"/>
      <c r="D412" s="709"/>
      <c r="E412" s="709"/>
      <c r="F412" s="709"/>
      <c r="G412" s="709"/>
      <c r="H412" s="778"/>
      <c r="I412" s="198"/>
      <c r="J412" s="711" t="s">
        <v>153</v>
      </c>
      <c r="K412" s="688"/>
      <c r="L412" s="195"/>
      <c r="M412" s="195"/>
    </row>
    <row r="413" spans="1:13" ht="15.6" x14ac:dyDescent="0.3">
      <c r="A413" s="197" t="s">
        <v>565</v>
      </c>
      <c r="B413" s="709"/>
      <c r="C413" s="709"/>
      <c r="D413" s="709"/>
      <c r="E413" s="709"/>
      <c r="F413" s="709"/>
      <c r="G413" s="709"/>
      <c r="H413" s="778"/>
      <c r="I413" s="198"/>
      <c r="J413" s="708" t="s">
        <v>425</v>
      </c>
      <c r="K413" s="688"/>
      <c r="L413" s="195"/>
      <c r="M413" s="195"/>
    </row>
    <row r="414" spans="1:13" ht="15.6" x14ac:dyDescent="0.3">
      <c r="A414" s="197"/>
      <c r="B414" s="198"/>
      <c r="C414" s="198"/>
      <c r="D414" s="198"/>
      <c r="E414" s="198"/>
      <c r="F414" s="198"/>
      <c r="G414" s="198"/>
      <c r="H414" s="690"/>
      <c r="J414" s="708" t="s">
        <v>150</v>
      </c>
      <c r="K414" s="688"/>
      <c r="L414" s="195"/>
      <c r="M414" s="195"/>
    </row>
    <row r="415" spans="1:13" x14ac:dyDescent="0.25">
      <c r="B415" s="198"/>
      <c r="C415" s="198"/>
      <c r="D415" s="198"/>
      <c r="E415" s="198"/>
      <c r="F415" s="198"/>
      <c r="G415" s="198"/>
      <c r="H415" s="690"/>
      <c r="I415" s="195"/>
      <c r="J415" s="195"/>
      <c r="K415" s="688"/>
      <c r="L415" s="195"/>
      <c r="M415" s="195"/>
    </row>
    <row r="416" spans="1:13" x14ac:dyDescent="0.25">
      <c r="A416" s="196" t="s">
        <v>363</v>
      </c>
      <c r="B416" s="195"/>
      <c r="C416" s="195"/>
      <c r="D416" s="195"/>
      <c r="E416" s="196" t="s">
        <v>451</v>
      </c>
      <c r="F416" s="195"/>
      <c r="G416" s="195"/>
      <c r="H416" s="688"/>
      <c r="I416" s="196" t="s">
        <v>365</v>
      </c>
      <c r="J416" s="195"/>
      <c r="K416" s="688"/>
      <c r="L416" s="195"/>
      <c r="M416" s="195"/>
    </row>
    <row r="417" spans="1:13" x14ac:dyDescent="0.25">
      <c r="B417" s="195" t="str">
        <f>'1_1A'!$B$7</f>
        <v>Enter Hospital Name Here</v>
      </c>
      <c r="D417" s="195"/>
      <c r="F417" s="1476" t="str">
        <f>'1_1A'!$H$7</f>
        <v>Enter Provider Number Here</v>
      </c>
      <c r="G417" s="1476"/>
      <c r="H417" s="688"/>
      <c r="J417" s="710" t="str">
        <f>'1_1A'!$P$7</f>
        <v>Enter FYE Here</v>
      </c>
      <c r="K417" s="688"/>
      <c r="L417" s="195"/>
      <c r="M417" s="195"/>
    </row>
    <row r="418" spans="1:13" x14ac:dyDescent="0.25">
      <c r="A418" s="195"/>
      <c r="B418" s="195"/>
      <c r="C418" s="195"/>
      <c r="D418" s="689"/>
      <c r="E418" s="688"/>
      <c r="F418" s="688"/>
      <c r="G418" s="688"/>
      <c r="H418" s="688"/>
      <c r="I418" s="688"/>
      <c r="J418" s="688"/>
      <c r="K418" s="688"/>
      <c r="L418" s="195"/>
      <c r="M418" s="195"/>
    </row>
    <row r="419" spans="1:13" ht="15.6" x14ac:dyDescent="0.3">
      <c r="A419" s="199"/>
      <c r="B419" s="199"/>
      <c r="C419" s="200"/>
      <c r="D419" s="691" t="s">
        <v>122</v>
      </c>
      <c r="E419" s="701"/>
      <c r="F419" s="702"/>
      <c r="G419" s="702"/>
      <c r="H419" s="702"/>
      <c r="I419" s="702"/>
      <c r="J419" s="702"/>
      <c r="K419" s="685"/>
      <c r="L419" s="195"/>
      <c r="M419" s="195"/>
    </row>
    <row r="420" spans="1:13" ht="15.6" x14ac:dyDescent="0.3">
      <c r="A420" s="202"/>
      <c r="B420" s="203" t="s">
        <v>95</v>
      </c>
      <c r="C420" s="198"/>
      <c r="D420" s="694" t="s">
        <v>124</v>
      </c>
      <c r="E420" s="695" t="s">
        <v>155</v>
      </c>
      <c r="F420" s="690"/>
      <c r="G420" s="690"/>
      <c r="H420" s="690"/>
      <c r="I420" s="690"/>
      <c r="J420" s="690"/>
      <c r="K420" s="685"/>
      <c r="L420" s="195"/>
      <c r="M420" s="195"/>
    </row>
    <row r="421" spans="1:13" x14ac:dyDescent="0.25">
      <c r="A421" s="202"/>
      <c r="B421" s="202"/>
      <c r="C421" s="195"/>
      <c r="D421" s="694" t="s">
        <v>125</v>
      </c>
      <c r="E421" s="696" t="s">
        <v>374</v>
      </c>
      <c r="F421" s="696" t="s">
        <v>375</v>
      </c>
      <c r="G421" s="696" t="s">
        <v>376</v>
      </c>
      <c r="H421" s="696" t="s">
        <v>147</v>
      </c>
      <c r="I421" s="696" t="s">
        <v>148</v>
      </c>
      <c r="J421" s="696" t="s">
        <v>418</v>
      </c>
      <c r="K421" s="685"/>
      <c r="L421" s="195"/>
      <c r="M421" s="195"/>
    </row>
    <row r="422" spans="1:13" x14ac:dyDescent="0.25">
      <c r="A422" s="202"/>
      <c r="B422" s="202"/>
      <c r="C422" s="195"/>
      <c r="D422" s="694" t="s">
        <v>126</v>
      </c>
      <c r="E422" s="697" t="s">
        <v>97</v>
      </c>
      <c r="F422" s="697" t="s">
        <v>97</v>
      </c>
      <c r="G422" s="697" t="s">
        <v>97</v>
      </c>
      <c r="H422" s="697" t="s">
        <v>97</v>
      </c>
      <c r="I422" s="697" t="s">
        <v>97</v>
      </c>
      <c r="J422" s="697" t="s">
        <v>97</v>
      </c>
      <c r="K422" s="685"/>
      <c r="L422" s="195"/>
      <c r="M422" s="195"/>
    </row>
    <row r="423" spans="1:13" x14ac:dyDescent="0.25">
      <c r="A423" s="202"/>
      <c r="B423" s="202"/>
      <c r="C423" s="195"/>
      <c r="D423" s="698"/>
      <c r="E423" s="697" t="s">
        <v>384</v>
      </c>
      <c r="F423" s="697" t="s">
        <v>385</v>
      </c>
      <c r="G423" s="697" t="s">
        <v>386</v>
      </c>
      <c r="H423" s="697" t="s">
        <v>387</v>
      </c>
      <c r="I423" s="697" t="s">
        <v>388</v>
      </c>
      <c r="J423" s="697" t="s">
        <v>389</v>
      </c>
      <c r="K423" s="685"/>
      <c r="L423" s="195"/>
      <c r="M423" s="195"/>
    </row>
    <row r="424" spans="1:13" x14ac:dyDescent="0.25">
      <c r="A424" s="588"/>
      <c r="B424" s="586" t="s">
        <v>528</v>
      </c>
      <c r="C424" s="587"/>
      <c r="D424" s="703"/>
      <c r="E424" s="676"/>
      <c r="F424" s="676"/>
      <c r="G424" s="676"/>
      <c r="H424" s="676"/>
      <c r="I424" s="676"/>
      <c r="J424" s="676"/>
      <c r="K424" s="685"/>
      <c r="L424" s="195"/>
      <c r="M424" s="195"/>
    </row>
    <row r="425" spans="1:13" x14ac:dyDescent="0.25">
      <c r="A425" s="87">
        <v>88</v>
      </c>
      <c r="B425" s="87" t="s">
        <v>864</v>
      </c>
      <c r="C425" s="706" t="str">
        <f>'5'!C$140</f>
        <v>(Specify here)</v>
      </c>
      <c r="D425" s="410">
        <f>'6C'!G77</f>
        <v>0</v>
      </c>
      <c r="E425" s="406">
        <f t="shared" ref="E425:G428" si="32">$D425*D97</f>
        <v>0</v>
      </c>
      <c r="F425" s="406">
        <f t="shared" si="32"/>
        <v>0</v>
      </c>
      <c r="G425" s="406">
        <f t="shared" si="32"/>
        <v>0</v>
      </c>
      <c r="H425" s="406">
        <f>'8A_8C'!L429</f>
        <v>0</v>
      </c>
      <c r="I425" s="406">
        <f>$D425*H97</f>
        <v>0</v>
      </c>
      <c r="J425" s="406">
        <f t="shared" ref="J425:J444" si="33">SUM(E425:I425)</f>
        <v>0</v>
      </c>
      <c r="K425" s="685"/>
      <c r="L425" s="195"/>
      <c r="M425" s="195"/>
    </row>
    <row r="426" spans="1:13" x14ac:dyDescent="0.25">
      <c r="A426" s="87">
        <f>A425+1</f>
        <v>89</v>
      </c>
      <c r="B426" s="858" t="s">
        <v>757</v>
      </c>
      <c r="C426" s="706" t="str">
        <f>'5'!C$141</f>
        <v>(Specify here)</v>
      </c>
      <c r="D426" s="410">
        <f>'6C'!G78</f>
        <v>0</v>
      </c>
      <c r="E426" s="406">
        <f t="shared" si="32"/>
        <v>0</v>
      </c>
      <c r="F426" s="406">
        <f t="shared" si="32"/>
        <v>0</v>
      </c>
      <c r="G426" s="406">
        <f t="shared" si="32"/>
        <v>0</v>
      </c>
      <c r="H426" s="406">
        <f>'8A_8C'!L430</f>
        <v>0</v>
      </c>
      <c r="I426" s="406">
        <f>$D426*H98</f>
        <v>0</v>
      </c>
      <c r="J426" s="406">
        <f t="shared" si="33"/>
        <v>0</v>
      </c>
      <c r="K426" s="685"/>
      <c r="L426" s="195"/>
      <c r="M426" s="195"/>
    </row>
    <row r="427" spans="1:13" x14ac:dyDescent="0.25">
      <c r="A427" s="87">
        <f>A426+1</f>
        <v>90</v>
      </c>
      <c r="B427" s="87" t="s">
        <v>529</v>
      </c>
      <c r="C427" s="706" t="str">
        <f>'5'!C$142</f>
        <v>(Specify here)</v>
      </c>
      <c r="D427" s="410">
        <f>'6C'!G79</f>
        <v>0</v>
      </c>
      <c r="E427" s="406">
        <f t="shared" si="32"/>
        <v>0</v>
      </c>
      <c r="F427" s="406">
        <f t="shared" si="32"/>
        <v>0</v>
      </c>
      <c r="G427" s="406">
        <f t="shared" si="32"/>
        <v>0</v>
      </c>
      <c r="H427" s="406">
        <f>'8A_8C'!L431</f>
        <v>0</v>
      </c>
      <c r="I427" s="406">
        <f>$D427*H99</f>
        <v>0</v>
      </c>
      <c r="J427" s="406">
        <f t="shared" si="33"/>
        <v>0</v>
      </c>
      <c r="K427" s="685"/>
      <c r="L427" s="195"/>
      <c r="M427" s="195"/>
    </row>
    <row r="428" spans="1:13" x14ac:dyDescent="0.25">
      <c r="A428" s="87">
        <f>A427+1</f>
        <v>91</v>
      </c>
      <c r="B428" s="87" t="s">
        <v>530</v>
      </c>
      <c r="C428" s="548"/>
      <c r="D428" s="410">
        <f>'6C'!G80</f>
        <v>0</v>
      </c>
      <c r="E428" s="406">
        <f t="shared" si="32"/>
        <v>0</v>
      </c>
      <c r="F428" s="406">
        <f t="shared" si="32"/>
        <v>0</v>
      </c>
      <c r="G428" s="406">
        <f t="shared" si="32"/>
        <v>0</v>
      </c>
      <c r="H428" s="406">
        <f>'8A_8C'!L432</f>
        <v>0</v>
      </c>
      <c r="I428" s="406">
        <f>$D428*H100</f>
        <v>0</v>
      </c>
      <c r="J428" s="406">
        <f t="shared" si="33"/>
        <v>0</v>
      </c>
      <c r="K428" s="685"/>
      <c r="L428" s="195"/>
      <c r="M428" s="195"/>
    </row>
    <row r="429" spans="1:13" x14ac:dyDescent="0.25">
      <c r="A429" s="87">
        <f>A428+1</f>
        <v>92</v>
      </c>
      <c r="B429" s="87" t="s">
        <v>471</v>
      </c>
      <c r="C429" s="563"/>
      <c r="D429" s="410">
        <f>'6C'!G81</f>
        <v>0</v>
      </c>
      <c r="E429" s="406">
        <f>IF(D101&gt;0, '6C'!$D$81*(D101/$J$265), 0)</f>
        <v>0</v>
      </c>
      <c r="F429" s="406">
        <f>IF(E101&gt;0, '6C'!$D$81*(E101/$J$265), 0)</f>
        <v>0</v>
      </c>
      <c r="G429" s="406">
        <f>IF(F101&gt;0, '6C'!$D$81*(F101/$J$265), 0)</f>
        <v>0</v>
      </c>
      <c r="H429" s="406">
        <f>'8A_8C'!L433</f>
        <v>0</v>
      </c>
      <c r="I429" s="406">
        <f>IF(H101&gt;0, '6C'!$D$81*(H101/$J$265), 0)</f>
        <v>0</v>
      </c>
      <c r="J429" s="406">
        <f t="shared" si="33"/>
        <v>0</v>
      </c>
      <c r="K429" s="685"/>
      <c r="L429" s="195"/>
      <c r="M429" s="195"/>
    </row>
    <row r="430" spans="1:13" x14ac:dyDescent="0.25">
      <c r="A430" s="87">
        <f>A429+1</f>
        <v>93</v>
      </c>
      <c r="B430" s="341" t="s">
        <v>813</v>
      </c>
      <c r="C430" s="705" t="str">
        <f>'5'!C$145</f>
        <v>(Specify here)</v>
      </c>
      <c r="D430" s="410">
        <f>'6C'!G82</f>
        <v>0</v>
      </c>
      <c r="E430" s="406">
        <f t="shared" ref="E430:G434" si="34">$D430*D102</f>
        <v>0</v>
      </c>
      <c r="F430" s="406">
        <f t="shared" si="34"/>
        <v>0</v>
      </c>
      <c r="G430" s="406">
        <f t="shared" si="34"/>
        <v>0</v>
      </c>
      <c r="H430" s="406">
        <f>'8A_8C'!L434</f>
        <v>0</v>
      </c>
      <c r="I430" s="406">
        <f>$D430*H102</f>
        <v>0</v>
      </c>
      <c r="J430" s="406">
        <f t="shared" si="33"/>
        <v>0</v>
      </c>
      <c r="K430" s="685"/>
      <c r="L430" s="195"/>
      <c r="M430" s="195"/>
    </row>
    <row r="431" spans="1:13" x14ac:dyDescent="0.25">
      <c r="A431" s="80" t="s">
        <v>367</v>
      </c>
      <c r="B431" s="341" t="s">
        <v>814</v>
      </c>
      <c r="C431" s="705" t="str">
        <f>'5'!C$146</f>
        <v>(Specify here)</v>
      </c>
      <c r="D431" s="410">
        <f>'6C'!G83</f>
        <v>0</v>
      </c>
      <c r="E431" s="406">
        <f t="shared" si="34"/>
        <v>0</v>
      </c>
      <c r="F431" s="406">
        <f t="shared" si="34"/>
        <v>0</v>
      </c>
      <c r="G431" s="406">
        <f t="shared" si="34"/>
        <v>0</v>
      </c>
      <c r="H431" s="406">
        <f>'8A_8C'!L435</f>
        <v>0</v>
      </c>
      <c r="I431" s="406">
        <f>$D431*H103</f>
        <v>0</v>
      </c>
      <c r="J431" s="406">
        <f t="shared" si="33"/>
        <v>0</v>
      </c>
      <c r="K431" s="685"/>
      <c r="L431" s="195"/>
      <c r="M431" s="195"/>
    </row>
    <row r="432" spans="1:13" x14ac:dyDescent="0.25">
      <c r="A432" s="80" t="s">
        <v>367</v>
      </c>
      <c r="B432" s="341" t="s">
        <v>815</v>
      </c>
      <c r="C432" s="705" t="str">
        <f>'5'!C$147</f>
        <v>(Specify here)</v>
      </c>
      <c r="D432" s="410">
        <f>'6C'!G84</f>
        <v>0</v>
      </c>
      <c r="E432" s="406">
        <f t="shared" si="34"/>
        <v>0</v>
      </c>
      <c r="F432" s="406">
        <f t="shared" si="34"/>
        <v>0</v>
      </c>
      <c r="G432" s="406">
        <f t="shared" si="34"/>
        <v>0</v>
      </c>
      <c r="H432" s="406">
        <f>'8A_8C'!L436</f>
        <v>0</v>
      </c>
      <c r="I432" s="406">
        <f>$D432*H104</f>
        <v>0</v>
      </c>
      <c r="J432" s="406">
        <f t="shared" si="33"/>
        <v>0</v>
      </c>
      <c r="K432" s="685"/>
      <c r="L432" s="195"/>
      <c r="M432" s="195"/>
    </row>
    <row r="433" spans="1:13" x14ac:dyDescent="0.25">
      <c r="A433" s="80"/>
      <c r="B433" s="311" t="s">
        <v>825</v>
      </c>
      <c r="C433" s="705" t="str">
        <f>'5'!C$148</f>
        <v>(Specify here)</v>
      </c>
      <c r="D433" s="410">
        <f>'6C'!G85</f>
        <v>0</v>
      </c>
      <c r="E433" s="406">
        <f t="shared" si="34"/>
        <v>0</v>
      </c>
      <c r="F433" s="406">
        <f t="shared" si="34"/>
        <v>0</v>
      </c>
      <c r="G433" s="406">
        <f t="shared" si="34"/>
        <v>0</v>
      </c>
      <c r="H433" s="406">
        <f>'8A_8C'!L437</f>
        <v>0</v>
      </c>
      <c r="I433" s="406">
        <f>$D433*H105</f>
        <v>0</v>
      </c>
      <c r="J433" s="406">
        <f>SUM(E433:I433)</f>
        <v>0</v>
      </c>
      <c r="K433" s="685"/>
      <c r="L433" s="195"/>
      <c r="M433" s="195"/>
    </row>
    <row r="434" spans="1:13" x14ac:dyDescent="0.25">
      <c r="A434" s="80"/>
      <c r="B434" s="311" t="s">
        <v>826</v>
      </c>
      <c r="C434" s="705" t="str">
        <f>'5'!C$149</f>
        <v>(Specify here)</v>
      </c>
      <c r="D434" s="410">
        <f>'6C'!G86</f>
        <v>0</v>
      </c>
      <c r="E434" s="406">
        <f t="shared" si="34"/>
        <v>0</v>
      </c>
      <c r="F434" s="406">
        <f t="shared" si="34"/>
        <v>0</v>
      </c>
      <c r="G434" s="406">
        <f t="shared" si="34"/>
        <v>0</v>
      </c>
      <c r="H434" s="406">
        <f>'8A_8C'!L438</f>
        <v>0</v>
      </c>
      <c r="I434" s="406">
        <f>$D434*H106</f>
        <v>0</v>
      </c>
      <c r="J434" s="406">
        <f>SUM(E434:I434)</f>
        <v>0</v>
      </c>
      <c r="K434" s="685"/>
      <c r="L434" s="195"/>
      <c r="M434" s="195"/>
    </row>
    <row r="435" spans="1:13" x14ac:dyDescent="0.25">
      <c r="A435" s="588"/>
      <c r="B435" s="586" t="s">
        <v>531</v>
      </c>
      <c r="C435" s="591"/>
      <c r="D435" s="703"/>
      <c r="E435" s="675"/>
      <c r="F435" s="675"/>
      <c r="G435" s="675"/>
      <c r="H435" s="675"/>
      <c r="I435" s="675"/>
      <c r="J435" s="675"/>
      <c r="K435" s="685"/>
      <c r="L435" s="195"/>
      <c r="M435" s="195"/>
    </row>
    <row r="436" spans="1:13" x14ac:dyDescent="0.25">
      <c r="A436" s="87">
        <v>94</v>
      </c>
      <c r="B436" s="87" t="s">
        <v>627</v>
      </c>
      <c r="C436" s="548"/>
      <c r="D436" s="410">
        <f>'6C'!G88</f>
        <v>0</v>
      </c>
      <c r="E436" s="406">
        <f t="shared" ref="E436:G443" si="35">$D436*D108</f>
        <v>0</v>
      </c>
      <c r="F436" s="406">
        <f t="shared" si="35"/>
        <v>0</v>
      </c>
      <c r="G436" s="406">
        <f t="shared" si="35"/>
        <v>0</v>
      </c>
      <c r="H436" s="406">
        <f>'8A_8C'!L440</f>
        <v>0</v>
      </c>
      <c r="I436" s="406">
        <f t="shared" ref="I436:I443" si="36">$D436*H108</f>
        <v>0</v>
      </c>
      <c r="J436" s="406">
        <f t="shared" si="33"/>
        <v>0</v>
      </c>
      <c r="K436" s="685"/>
      <c r="L436" s="195"/>
      <c r="M436" s="195"/>
    </row>
    <row r="437" spans="1:13" x14ac:dyDescent="0.25">
      <c r="A437" s="87">
        <f>A436+1</f>
        <v>95</v>
      </c>
      <c r="B437" s="87" t="s">
        <v>532</v>
      </c>
      <c r="C437" s="548"/>
      <c r="D437" s="410">
        <f>'6C'!G89</f>
        <v>0</v>
      </c>
      <c r="E437" s="406">
        <f t="shared" si="35"/>
        <v>0</v>
      </c>
      <c r="F437" s="406">
        <f t="shared" si="35"/>
        <v>0</v>
      </c>
      <c r="G437" s="406">
        <f t="shared" si="35"/>
        <v>0</v>
      </c>
      <c r="H437" s="406">
        <f>'8A_8C'!L441</f>
        <v>0</v>
      </c>
      <c r="I437" s="406">
        <f t="shared" si="36"/>
        <v>0</v>
      </c>
      <c r="J437" s="406">
        <f t="shared" si="33"/>
        <v>0</v>
      </c>
      <c r="K437" s="685"/>
      <c r="L437" s="195"/>
      <c r="M437" s="195"/>
    </row>
    <row r="438" spans="1:13" x14ac:dyDescent="0.25">
      <c r="A438" s="87">
        <f t="shared" ref="A438:A443" si="37">A437+1</f>
        <v>96</v>
      </c>
      <c r="B438" s="87" t="s">
        <v>533</v>
      </c>
      <c r="C438" s="548"/>
      <c r="D438" s="410">
        <f>'6C'!G90</f>
        <v>0</v>
      </c>
      <c r="E438" s="406">
        <f t="shared" si="35"/>
        <v>0</v>
      </c>
      <c r="F438" s="406">
        <f t="shared" si="35"/>
        <v>0</v>
      </c>
      <c r="G438" s="406">
        <f t="shared" si="35"/>
        <v>0</v>
      </c>
      <c r="H438" s="406">
        <f>'8A_8C'!L442</f>
        <v>0</v>
      </c>
      <c r="I438" s="406">
        <f t="shared" si="36"/>
        <v>0</v>
      </c>
      <c r="J438" s="406">
        <f t="shared" si="33"/>
        <v>0</v>
      </c>
      <c r="K438" s="685"/>
      <c r="L438" s="195"/>
      <c r="M438" s="195"/>
    </row>
    <row r="439" spans="1:13" x14ac:dyDescent="0.25">
      <c r="A439" s="87">
        <f t="shared" si="37"/>
        <v>97</v>
      </c>
      <c r="B439" s="87" t="s">
        <v>534</v>
      </c>
      <c r="C439" s="563"/>
      <c r="D439" s="410">
        <f>'6C'!G91</f>
        <v>0</v>
      </c>
      <c r="E439" s="406">
        <f t="shared" si="35"/>
        <v>0</v>
      </c>
      <c r="F439" s="406">
        <f t="shared" si="35"/>
        <v>0</v>
      </c>
      <c r="G439" s="406">
        <f t="shared" si="35"/>
        <v>0</v>
      </c>
      <c r="H439" s="406">
        <f>'8A_8C'!L443</f>
        <v>0</v>
      </c>
      <c r="I439" s="406">
        <f t="shared" si="36"/>
        <v>0</v>
      </c>
      <c r="J439" s="406">
        <f t="shared" si="33"/>
        <v>0</v>
      </c>
      <c r="K439" s="685"/>
      <c r="L439" s="195"/>
      <c r="M439" s="195"/>
    </row>
    <row r="440" spans="1:13" x14ac:dyDescent="0.25">
      <c r="A440" s="87">
        <f t="shared" si="37"/>
        <v>98</v>
      </c>
      <c r="B440" s="311" t="s">
        <v>816</v>
      </c>
      <c r="C440" s="705" t="str">
        <f>'5'!C$155</f>
        <v>(Specify here)</v>
      </c>
      <c r="D440" s="410">
        <f>'6C'!G92</f>
        <v>0</v>
      </c>
      <c r="E440" s="406">
        <f t="shared" si="35"/>
        <v>0</v>
      </c>
      <c r="F440" s="406">
        <f t="shared" si="35"/>
        <v>0</v>
      </c>
      <c r="G440" s="406">
        <f t="shared" si="35"/>
        <v>0</v>
      </c>
      <c r="H440" s="406">
        <f>'8A_8C'!L444</f>
        <v>0</v>
      </c>
      <c r="I440" s="406">
        <f t="shared" si="36"/>
        <v>0</v>
      </c>
      <c r="J440" s="406">
        <f t="shared" si="33"/>
        <v>0</v>
      </c>
      <c r="K440" s="685"/>
      <c r="L440" s="195"/>
      <c r="M440" s="195"/>
    </row>
    <row r="441" spans="1:13" x14ac:dyDescent="0.25">
      <c r="A441" s="87">
        <f t="shared" si="37"/>
        <v>99</v>
      </c>
      <c r="B441" s="311" t="s">
        <v>817</v>
      </c>
      <c r="C441" s="705" t="str">
        <f>'5'!C$156</f>
        <v>(Specify here)</v>
      </c>
      <c r="D441" s="410">
        <f>'6C'!G93</f>
        <v>0</v>
      </c>
      <c r="E441" s="406">
        <f t="shared" si="35"/>
        <v>0</v>
      </c>
      <c r="F441" s="406">
        <f t="shared" si="35"/>
        <v>0</v>
      </c>
      <c r="G441" s="406">
        <f t="shared" si="35"/>
        <v>0</v>
      </c>
      <c r="H441" s="406">
        <f>'8A_8C'!L445</f>
        <v>0</v>
      </c>
      <c r="I441" s="406">
        <f t="shared" si="36"/>
        <v>0</v>
      </c>
      <c r="J441" s="406">
        <f t="shared" si="33"/>
        <v>0</v>
      </c>
      <c r="K441" s="685"/>
      <c r="L441" s="195"/>
      <c r="M441" s="195"/>
    </row>
    <row r="442" spans="1:13" x14ac:dyDescent="0.25">
      <c r="A442" s="87">
        <f t="shared" si="37"/>
        <v>100</v>
      </c>
      <c r="B442" s="87" t="s">
        <v>821</v>
      </c>
      <c r="C442" s="564"/>
      <c r="D442" s="410">
        <f>'6C'!G94</f>
        <v>0</v>
      </c>
      <c r="E442" s="406">
        <f t="shared" si="35"/>
        <v>0</v>
      </c>
      <c r="F442" s="406">
        <f t="shared" si="35"/>
        <v>0</v>
      </c>
      <c r="G442" s="406">
        <f t="shared" si="35"/>
        <v>0</v>
      </c>
      <c r="H442" s="406">
        <f>'8A_8C'!L446</f>
        <v>0</v>
      </c>
      <c r="I442" s="406">
        <f t="shared" si="36"/>
        <v>0</v>
      </c>
      <c r="J442" s="406">
        <f t="shared" si="33"/>
        <v>0</v>
      </c>
      <c r="K442" s="685"/>
      <c r="L442" s="195"/>
      <c r="M442" s="195"/>
    </row>
    <row r="443" spans="1:13" x14ac:dyDescent="0.25">
      <c r="A443" s="87">
        <f t="shared" si="37"/>
        <v>101</v>
      </c>
      <c r="B443" s="340" t="s">
        <v>758</v>
      </c>
      <c r="C443" s="547"/>
      <c r="D443" s="410">
        <f>'6C'!G95</f>
        <v>0</v>
      </c>
      <c r="E443" s="406">
        <f t="shared" si="35"/>
        <v>0</v>
      </c>
      <c r="F443" s="406">
        <f t="shared" si="35"/>
        <v>0</v>
      </c>
      <c r="G443" s="406">
        <f t="shared" si="35"/>
        <v>0</v>
      </c>
      <c r="H443" s="406">
        <f>'8A_8C'!L447</f>
        <v>0</v>
      </c>
      <c r="I443" s="406">
        <f t="shared" si="36"/>
        <v>0</v>
      </c>
      <c r="J443" s="406">
        <f t="shared" si="33"/>
        <v>0</v>
      </c>
      <c r="K443" s="685"/>
      <c r="L443" s="195"/>
      <c r="M443" s="195"/>
    </row>
    <row r="444" spans="1:13" x14ac:dyDescent="0.25">
      <c r="A444" s="1258"/>
      <c r="B444" s="1257" t="s">
        <v>823</v>
      </c>
      <c r="C444" s="590"/>
      <c r="D444" s="703">
        <f>'6C'!G96</f>
        <v>0</v>
      </c>
      <c r="E444" s="675">
        <f>SUM(E425:E443)+SUM(E376:E407)+SUM(E352:E359)+SUM(E350)</f>
        <v>0</v>
      </c>
      <c r="F444" s="675">
        <f>SUM(F425:F443)+SUM(F376:F407)+SUM(F352:F359)+SUM(F350)</f>
        <v>0</v>
      </c>
      <c r="G444" s="675">
        <f>SUM(G425:G443)+SUM(G376:G407)+SUM(G352:G359)+SUM(G350)</f>
        <v>0</v>
      </c>
      <c r="H444" s="675">
        <f>SUM(H425:H443)+SUM(H376:H407)+SUM(H352:H359)+SUM(H350)</f>
        <v>0</v>
      </c>
      <c r="I444" s="675">
        <f>SUM(I425:I443)+SUM(I376:I407)+SUM(I352:I359)+SUM(I350)</f>
        <v>0</v>
      </c>
      <c r="J444" s="675">
        <f t="shared" si="33"/>
        <v>0</v>
      </c>
      <c r="K444" s="685"/>
      <c r="L444" s="195"/>
      <c r="M444" s="195"/>
    </row>
    <row r="445" spans="1:13" x14ac:dyDescent="0.25">
      <c r="A445" s="712" t="s">
        <v>419</v>
      </c>
      <c r="B445" s="205"/>
      <c r="C445" s="205"/>
      <c r="D445" s="686"/>
      <c r="E445" s="687"/>
      <c r="F445" s="687"/>
      <c r="G445" s="687"/>
      <c r="H445" s="687"/>
      <c r="I445" s="687"/>
      <c r="J445" s="687"/>
      <c r="K445" s="688"/>
      <c r="L445" s="195"/>
      <c r="M445" s="195"/>
    </row>
    <row r="446" spans="1:13" x14ac:dyDescent="0.25">
      <c r="A446" s="712" t="s">
        <v>889</v>
      </c>
      <c r="B446" s="195"/>
      <c r="C446" s="195"/>
      <c r="D446" s="689"/>
      <c r="E446" s="688"/>
      <c r="F446" s="688"/>
      <c r="G446" s="688"/>
      <c r="H446" s="688"/>
      <c r="I446" s="688"/>
      <c r="J446" s="688"/>
      <c r="K446" s="688"/>
      <c r="L446" s="195"/>
      <c r="M446" s="195"/>
    </row>
    <row r="447" spans="1:13" x14ac:dyDescent="0.25">
      <c r="A447" s="712" t="s">
        <v>927</v>
      </c>
      <c r="B447" s="195"/>
      <c r="C447" s="195"/>
      <c r="D447" s="689"/>
      <c r="E447" s="688"/>
      <c r="F447" s="688"/>
      <c r="G447" s="688"/>
      <c r="H447" s="688"/>
      <c r="I447" s="688"/>
      <c r="J447" s="688"/>
      <c r="K447" s="688"/>
      <c r="L447" s="195"/>
      <c r="M447" s="195"/>
    </row>
    <row r="448" spans="1:13" x14ac:dyDescent="0.25">
      <c r="A448" s="196" t="s">
        <v>422</v>
      </c>
      <c r="B448" s="195"/>
      <c r="C448" s="195"/>
      <c r="D448" s="689"/>
      <c r="E448" s="688"/>
      <c r="F448" s="688"/>
      <c r="G448" s="688"/>
      <c r="H448" s="688"/>
      <c r="I448" s="688"/>
      <c r="J448" s="688"/>
      <c r="K448" s="688"/>
      <c r="L448" s="195"/>
      <c r="M448" s="195"/>
    </row>
    <row r="449" spans="1:13" ht="15.6" x14ac:dyDescent="0.3">
      <c r="A449" s="197" t="s">
        <v>154</v>
      </c>
      <c r="B449" s="709"/>
      <c r="C449" s="709"/>
      <c r="D449" s="709"/>
      <c r="E449" s="709"/>
      <c r="F449" s="709"/>
      <c r="G449" s="709"/>
      <c r="H449" s="778"/>
      <c r="I449" s="198"/>
      <c r="J449" s="711" t="s">
        <v>153</v>
      </c>
      <c r="K449" s="688"/>
      <c r="L449" s="195"/>
      <c r="M449" s="195"/>
    </row>
    <row r="450" spans="1:13" ht="15.6" x14ac:dyDescent="0.3">
      <c r="A450" s="197" t="s">
        <v>565</v>
      </c>
      <c r="B450" s="709"/>
      <c r="C450" s="709"/>
      <c r="D450" s="709"/>
      <c r="E450" s="709"/>
      <c r="F450" s="709"/>
      <c r="G450" s="709"/>
      <c r="H450" s="778"/>
      <c r="I450" s="198"/>
      <c r="J450" s="708" t="s">
        <v>425</v>
      </c>
      <c r="K450" s="688"/>
      <c r="L450" s="195"/>
      <c r="M450" s="195"/>
    </row>
    <row r="451" spans="1:13" ht="15.6" x14ac:dyDescent="0.3">
      <c r="A451" s="197"/>
      <c r="B451" s="198"/>
      <c r="C451" s="198"/>
      <c r="D451" s="198"/>
      <c r="E451" s="198"/>
      <c r="F451" s="198"/>
      <c r="G451" s="198"/>
      <c r="H451" s="690"/>
      <c r="J451" s="708" t="s">
        <v>151</v>
      </c>
      <c r="K451" s="688"/>
      <c r="L451" s="195"/>
      <c r="M451" s="195"/>
    </row>
    <row r="452" spans="1:13" x14ac:dyDescent="0.25">
      <c r="B452" s="198"/>
      <c r="C452" s="198"/>
      <c r="D452" s="198"/>
      <c r="E452" s="198"/>
      <c r="F452" s="198"/>
      <c r="G452" s="198"/>
      <c r="H452" s="690"/>
      <c r="I452" s="195"/>
      <c r="J452" s="195"/>
      <c r="K452" s="688"/>
      <c r="L452" s="195"/>
      <c r="M452" s="195"/>
    </row>
    <row r="453" spans="1:13" x14ac:dyDescent="0.25">
      <c r="A453" s="196" t="s">
        <v>363</v>
      </c>
      <c r="B453" s="195"/>
      <c r="C453" s="195"/>
      <c r="D453" s="195"/>
      <c r="E453" s="196" t="s">
        <v>451</v>
      </c>
      <c r="F453" s="195"/>
      <c r="G453" s="195"/>
      <c r="H453" s="688"/>
      <c r="I453" s="196" t="s">
        <v>365</v>
      </c>
      <c r="J453" s="195"/>
      <c r="K453" s="688"/>
      <c r="L453" s="195"/>
      <c r="M453" s="195"/>
    </row>
    <row r="454" spans="1:13" x14ac:dyDescent="0.25">
      <c r="B454" s="195" t="str">
        <f>'1_1A'!$B$7</f>
        <v>Enter Hospital Name Here</v>
      </c>
      <c r="D454" s="195"/>
      <c r="F454" s="1476" t="str">
        <f>'1_1A'!$H$7</f>
        <v>Enter Provider Number Here</v>
      </c>
      <c r="G454" s="1476"/>
      <c r="H454" s="688"/>
      <c r="J454" s="710" t="str">
        <f>'1_1A'!$P$7</f>
        <v>Enter FYE Here</v>
      </c>
      <c r="K454" s="688"/>
      <c r="L454" s="195"/>
      <c r="M454" s="195"/>
    </row>
    <row r="455" spans="1:13" x14ac:dyDescent="0.25">
      <c r="A455" s="195"/>
      <c r="B455" s="195"/>
      <c r="C455" s="195"/>
      <c r="D455" s="689"/>
      <c r="E455" s="688"/>
      <c r="F455" s="688"/>
      <c r="G455" s="688"/>
      <c r="H455" s="688"/>
      <c r="I455" s="688"/>
      <c r="J455" s="688"/>
      <c r="K455" s="688"/>
      <c r="L455" s="195"/>
      <c r="M455" s="195"/>
    </row>
    <row r="456" spans="1:13" ht="15.6" x14ac:dyDescent="0.3">
      <c r="A456" s="199"/>
      <c r="B456" s="199"/>
      <c r="C456" s="200"/>
      <c r="D456" s="691" t="s">
        <v>122</v>
      </c>
      <c r="E456" s="692"/>
      <c r="F456" s="693"/>
      <c r="G456" s="693"/>
      <c r="H456" s="693"/>
      <c r="I456" s="693"/>
      <c r="J456" s="693"/>
      <c r="K456" s="685"/>
      <c r="L456" s="195"/>
      <c r="M456" s="195"/>
    </row>
    <row r="457" spans="1:13" ht="15.6" x14ac:dyDescent="0.3">
      <c r="A457" s="202"/>
      <c r="B457" s="203" t="s">
        <v>95</v>
      </c>
      <c r="C457" s="198"/>
      <c r="D457" s="694" t="s">
        <v>124</v>
      </c>
      <c r="E457" s="695" t="s">
        <v>155</v>
      </c>
      <c r="F457" s="690"/>
      <c r="G457" s="690"/>
      <c r="H457" s="690"/>
      <c r="I457" s="690"/>
      <c r="J457" s="690"/>
      <c r="K457" s="685"/>
      <c r="L457" s="195"/>
      <c r="M457" s="195"/>
    </row>
    <row r="458" spans="1:13" x14ac:dyDescent="0.25">
      <c r="A458" s="202"/>
      <c r="B458" s="202"/>
      <c r="C458" s="195"/>
      <c r="D458" s="694" t="s">
        <v>125</v>
      </c>
      <c r="E458" s="696" t="s">
        <v>374</v>
      </c>
      <c r="F458" s="696" t="s">
        <v>375</v>
      </c>
      <c r="G458" s="696" t="s">
        <v>376</v>
      </c>
      <c r="H458" s="696" t="s">
        <v>147</v>
      </c>
      <c r="I458" s="696" t="s">
        <v>148</v>
      </c>
      <c r="J458" s="696" t="s">
        <v>418</v>
      </c>
      <c r="K458" s="685"/>
      <c r="L458" s="195"/>
      <c r="M458" s="195"/>
    </row>
    <row r="459" spans="1:13" x14ac:dyDescent="0.25">
      <c r="A459" s="202"/>
      <c r="B459" s="202"/>
      <c r="C459" s="195"/>
      <c r="D459" s="694" t="s">
        <v>126</v>
      </c>
      <c r="E459" s="697" t="s">
        <v>97</v>
      </c>
      <c r="F459" s="697" t="s">
        <v>97</v>
      </c>
      <c r="G459" s="697" t="s">
        <v>97</v>
      </c>
      <c r="H459" s="697" t="s">
        <v>97</v>
      </c>
      <c r="I459" s="697" t="s">
        <v>97</v>
      </c>
      <c r="J459" s="697" t="s">
        <v>97</v>
      </c>
      <c r="K459" s="685"/>
      <c r="L459" s="195"/>
      <c r="M459" s="195"/>
    </row>
    <row r="460" spans="1:13" x14ac:dyDescent="0.25">
      <c r="A460" s="202"/>
      <c r="B460" s="202"/>
      <c r="C460" s="195"/>
      <c r="D460" s="698"/>
      <c r="E460" s="697" t="s">
        <v>384</v>
      </c>
      <c r="F460" s="697" t="s">
        <v>385</v>
      </c>
      <c r="G460" s="697" t="s">
        <v>386</v>
      </c>
      <c r="H460" s="697" t="s">
        <v>387</v>
      </c>
      <c r="I460" s="697" t="s">
        <v>388</v>
      </c>
      <c r="J460" s="697" t="s">
        <v>389</v>
      </c>
      <c r="K460" s="685"/>
      <c r="L460" s="195"/>
      <c r="M460" s="195"/>
    </row>
    <row r="461" spans="1:13" x14ac:dyDescent="0.25">
      <c r="A461" s="589"/>
      <c r="B461" s="589" t="s">
        <v>536</v>
      </c>
      <c r="C461" s="593"/>
      <c r="D461" s="704" t="s">
        <v>367</v>
      </c>
      <c r="E461" s="676"/>
      <c r="F461" s="676"/>
      <c r="G461" s="676"/>
      <c r="H461" s="676"/>
      <c r="I461" s="676"/>
      <c r="J461" s="676"/>
      <c r="K461" s="685"/>
      <c r="L461" s="195"/>
      <c r="M461" s="195"/>
    </row>
    <row r="462" spans="1:13" x14ac:dyDescent="0.25">
      <c r="A462" s="87">
        <v>105</v>
      </c>
      <c r="B462" s="87" t="s">
        <v>537</v>
      </c>
      <c r="C462" s="548"/>
      <c r="D462" s="410">
        <f>'6C'!G98</f>
        <v>0</v>
      </c>
      <c r="E462" s="406">
        <f t="shared" ref="E462:G474" si="38">$D462*D134</f>
        <v>0</v>
      </c>
      <c r="F462" s="406">
        <f t="shared" si="38"/>
        <v>0</v>
      </c>
      <c r="G462" s="406">
        <f t="shared" si="38"/>
        <v>0</v>
      </c>
      <c r="H462" s="406">
        <f>'8A_8C'!L466</f>
        <v>0</v>
      </c>
      <c r="I462" s="406">
        <f t="shared" ref="I462:I474" si="39">$D462*H134</f>
        <v>0</v>
      </c>
      <c r="J462" s="406">
        <f t="shared" ref="J462:J487" si="40">SUM(E462:I462)</f>
        <v>0</v>
      </c>
      <c r="K462" s="685"/>
      <c r="L462" s="195"/>
      <c r="M462" s="195"/>
    </row>
    <row r="463" spans="1:13" x14ac:dyDescent="0.25">
      <c r="A463" s="87">
        <f t="shared" ref="A463:A474" si="41">A462+1</f>
        <v>106</v>
      </c>
      <c r="B463" s="87" t="s">
        <v>539</v>
      </c>
      <c r="C463" s="548"/>
      <c r="D463" s="410">
        <f>'6C'!G99</f>
        <v>0</v>
      </c>
      <c r="E463" s="406">
        <f t="shared" si="38"/>
        <v>0</v>
      </c>
      <c r="F463" s="406">
        <f t="shared" si="38"/>
        <v>0</v>
      </c>
      <c r="G463" s="406">
        <f t="shared" si="38"/>
        <v>0</v>
      </c>
      <c r="H463" s="406">
        <f>'8A_8C'!L467</f>
        <v>0</v>
      </c>
      <c r="I463" s="406">
        <f t="shared" si="39"/>
        <v>0</v>
      </c>
      <c r="J463" s="406">
        <f t="shared" si="40"/>
        <v>0</v>
      </c>
      <c r="K463" s="685"/>
      <c r="L463" s="195"/>
      <c r="M463" s="195"/>
    </row>
    <row r="464" spans="1:13" x14ac:dyDescent="0.25">
      <c r="A464" s="87">
        <f t="shared" si="41"/>
        <v>107</v>
      </c>
      <c r="B464" s="87" t="s">
        <v>538</v>
      </c>
      <c r="C464" s="548"/>
      <c r="D464" s="410">
        <f>'6C'!G100</f>
        <v>0</v>
      </c>
      <c r="E464" s="406">
        <f t="shared" si="38"/>
        <v>0</v>
      </c>
      <c r="F464" s="406">
        <f t="shared" si="38"/>
        <v>0</v>
      </c>
      <c r="G464" s="406">
        <f t="shared" si="38"/>
        <v>0</v>
      </c>
      <c r="H464" s="406">
        <f>'8A_8C'!L468</f>
        <v>0</v>
      </c>
      <c r="I464" s="406">
        <f t="shared" si="39"/>
        <v>0</v>
      </c>
      <c r="J464" s="406">
        <f t="shared" si="40"/>
        <v>0</v>
      </c>
      <c r="K464" s="685"/>
      <c r="L464" s="195"/>
      <c r="M464" s="195"/>
    </row>
    <row r="465" spans="1:13" x14ac:dyDescent="0.25">
      <c r="A465" s="87">
        <f t="shared" si="41"/>
        <v>108</v>
      </c>
      <c r="B465" s="340" t="s">
        <v>759</v>
      </c>
      <c r="C465" s="547"/>
      <c r="D465" s="410">
        <f>'6C'!G101</f>
        <v>0</v>
      </c>
      <c r="E465" s="406">
        <f t="shared" si="38"/>
        <v>0</v>
      </c>
      <c r="F465" s="406">
        <f t="shared" si="38"/>
        <v>0</v>
      </c>
      <c r="G465" s="406">
        <f t="shared" si="38"/>
        <v>0</v>
      </c>
      <c r="H465" s="406">
        <f>'8A_8C'!L469</f>
        <v>0</v>
      </c>
      <c r="I465" s="406">
        <f t="shared" si="39"/>
        <v>0</v>
      </c>
      <c r="J465" s="406">
        <f t="shared" si="40"/>
        <v>0</v>
      </c>
      <c r="K465" s="685"/>
      <c r="L465" s="195"/>
      <c r="M465" s="195"/>
    </row>
    <row r="466" spans="1:13" x14ac:dyDescent="0.25">
      <c r="A466" s="87">
        <f t="shared" si="41"/>
        <v>109</v>
      </c>
      <c r="B466" s="340" t="s">
        <v>760</v>
      </c>
      <c r="C466" s="547"/>
      <c r="D466" s="410">
        <f>'6C'!G102</f>
        <v>0</v>
      </c>
      <c r="E466" s="406">
        <f t="shared" si="38"/>
        <v>0</v>
      </c>
      <c r="F466" s="406">
        <f t="shared" si="38"/>
        <v>0</v>
      </c>
      <c r="G466" s="406">
        <f t="shared" si="38"/>
        <v>0</v>
      </c>
      <c r="H466" s="406">
        <f>'8A_8C'!L470</f>
        <v>0</v>
      </c>
      <c r="I466" s="406">
        <f t="shared" si="39"/>
        <v>0</v>
      </c>
      <c r="J466" s="406">
        <f t="shared" si="40"/>
        <v>0</v>
      </c>
      <c r="K466" s="685"/>
      <c r="L466" s="195"/>
      <c r="M466" s="195"/>
    </row>
    <row r="467" spans="1:13" x14ac:dyDescent="0.25">
      <c r="A467" s="87">
        <f t="shared" si="41"/>
        <v>110</v>
      </c>
      <c r="B467" s="340" t="s">
        <v>761</v>
      </c>
      <c r="C467" s="547"/>
      <c r="D467" s="410">
        <f>'6C'!G103</f>
        <v>0</v>
      </c>
      <c r="E467" s="406">
        <f t="shared" si="38"/>
        <v>0</v>
      </c>
      <c r="F467" s="406">
        <f t="shared" si="38"/>
        <v>0</v>
      </c>
      <c r="G467" s="406">
        <f t="shared" si="38"/>
        <v>0</v>
      </c>
      <c r="H467" s="406">
        <f>'8A_8C'!L471</f>
        <v>0</v>
      </c>
      <c r="I467" s="406">
        <f t="shared" si="39"/>
        <v>0</v>
      </c>
      <c r="J467" s="406">
        <f t="shared" si="40"/>
        <v>0</v>
      </c>
      <c r="K467" s="685"/>
      <c r="L467" s="195"/>
      <c r="M467" s="195"/>
    </row>
    <row r="468" spans="1:13" x14ac:dyDescent="0.25">
      <c r="A468" s="87">
        <f t="shared" si="41"/>
        <v>111</v>
      </c>
      <c r="B468" s="340" t="s">
        <v>762</v>
      </c>
      <c r="C468" s="547"/>
      <c r="D468" s="410">
        <f>'6C'!G104</f>
        <v>0</v>
      </c>
      <c r="E468" s="406">
        <f t="shared" si="38"/>
        <v>0</v>
      </c>
      <c r="F468" s="406">
        <f t="shared" si="38"/>
        <v>0</v>
      </c>
      <c r="G468" s="406">
        <f t="shared" si="38"/>
        <v>0</v>
      </c>
      <c r="H468" s="406">
        <f>'8A_8C'!L472</f>
        <v>0</v>
      </c>
      <c r="I468" s="406">
        <f t="shared" si="39"/>
        <v>0</v>
      </c>
      <c r="J468" s="406">
        <f t="shared" si="40"/>
        <v>0</v>
      </c>
      <c r="K468" s="685"/>
      <c r="L468" s="195"/>
      <c r="M468" s="195"/>
    </row>
    <row r="469" spans="1:13" x14ac:dyDescent="0.25">
      <c r="A469" s="87">
        <f t="shared" si="41"/>
        <v>112</v>
      </c>
      <c r="B469" s="87" t="s">
        <v>824</v>
      </c>
      <c r="C469" s="705" t="str">
        <f>'5'!C$186</f>
        <v>(Specify here)</v>
      </c>
      <c r="D469" s="410">
        <f>'6C'!G105</f>
        <v>0</v>
      </c>
      <c r="E469" s="406">
        <f t="shared" si="38"/>
        <v>0</v>
      </c>
      <c r="F469" s="406">
        <f t="shared" si="38"/>
        <v>0</v>
      </c>
      <c r="G469" s="406">
        <f t="shared" si="38"/>
        <v>0</v>
      </c>
      <c r="H469" s="406">
        <f>'8A_8C'!L473</f>
        <v>0</v>
      </c>
      <c r="I469" s="406">
        <f t="shared" si="39"/>
        <v>0</v>
      </c>
      <c r="J469" s="406">
        <f t="shared" si="40"/>
        <v>0</v>
      </c>
      <c r="K469" s="685"/>
      <c r="L469" s="195"/>
      <c r="M469" s="195"/>
    </row>
    <row r="470" spans="1:13" x14ac:dyDescent="0.25">
      <c r="A470" s="87">
        <f t="shared" si="41"/>
        <v>113</v>
      </c>
      <c r="B470" s="87" t="s">
        <v>540</v>
      </c>
      <c r="C470" s="548"/>
      <c r="D470" s="410">
        <f>'6C'!G106</f>
        <v>0</v>
      </c>
      <c r="E470" s="406">
        <f t="shared" si="38"/>
        <v>0</v>
      </c>
      <c r="F470" s="406">
        <f t="shared" si="38"/>
        <v>0</v>
      </c>
      <c r="G470" s="406">
        <f t="shared" si="38"/>
        <v>0</v>
      </c>
      <c r="H470" s="406">
        <f>'8A_8C'!L474</f>
        <v>0</v>
      </c>
      <c r="I470" s="406">
        <f t="shared" si="39"/>
        <v>0</v>
      </c>
      <c r="J470" s="406">
        <f t="shared" si="40"/>
        <v>0</v>
      </c>
      <c r="K470" s="685"/>
      <c r="L470" s="195"/>
      <c r="M470" s="195"/>
    </row>
    <row r="471" spans="1:13" x14ac:dyDescent="0.25">
      <c r="A471" s="87">
        <f t="shared" si="41"/>
        <v>114</v>
      </c>
      <c r="B471" s="87" t="s">
        <v>629</v>
      </c>
      <c r="C471" s="548"/>
      <c r="D471" s="410">
        <f>'6C'!G107</f>
        <v>0</v>
      </c>
      <c r="E471" s="406">
        <f t="shared" si="38"/>
        <v>0</v>
      </c>
      <c r="F471" s="406">
        <f t="shared" si="38"/>
        <v>0</v>
      </c>
      <c r="G471" s="406">
        <f t="shared" si="38"/>
        <v>0</v>
      </c>
      <c r="H471" s="406">
        <f>'8A_8C'!L475</f>
        <v>0</v>
      </c>
      <c r="I471" s="406">
        <f t="shared" si="39"/>
        <v>0</v>
      </c>
      <c r="J471" s="406">
        <f t="shared" si="40"/>
        <v>0</v>
      </c>
      <c r="K471" s="685"/>
      <c r="L471" s="195"/>
      <c r="M471" s="195"/>
    </row>
    <row r="472" spans="1:13" x14ac:dyDescent="0.25">
      <c r="A472" s="87">
        <f t="shared" si="41"/>
        <v>115</v>
      </c>
      <c r="B472" s="340" t="s">
        <v>630</v>
      </c>
      <c r="C472" s="547"/>
      <c r="D472" s="410">
        <f>'6C'!G108</f>
        <v>0</v>
      </c>
      <c r="E472" s="406">
        <f t="shared" si="38"/>
        <v>0</v>
      </c>
      <c r="F472" s="406">
        <f t="shared" si="38"/>
        <v>0</v>
      </c>
      <c r="G472" s="406">
        <f t="shared" si="38"/>
        <v>0</v>
      </c>
      <c r="H472" s="406">
        <f>'8A_8C'!L476</f>
        <v>0</v>
      </c>
      <c r="I472" s="406">
        <f t="shared" si="39"/>
        <v>0</v>
      </c>
      <c r="J472" s="406">
        <f t="shared" si="40"/>
        <v>0</v>
      </c>
      <c r="K472" s="685"/>
      <c r="L472" s="195"/>
      <c r="M472" s="195"/>
    </row>
    <row r="473" spans="1:13" x14ac:dyDescent="0.25">
      <c r="A473" s="87">
        <f t="shared" si="41"/>
        <v>116</v>
      </c>
      <c r="B473" s="87" t="s">
        <v>541</v>
      </c>
      <c r="C473" s="548"/>
      <c r="D473" s="410">
        <f>'6C'!G109</f>
        <v>0</v>
      </c>
      <c r="E473" s="406">
        <f t="shared" si="38"/>
        <v>0</v>
      </c>
      <c r="F473" s="406">
        <f t="shared" si="38"/>
        <v>0</v>
      </c>
      <c r="G473" s="406">
        <f t="shared" si="38"/>
        <v>0</v>
      </c>
      <c r="H473" s="406">
        <f>'8A_8C'!L477</f>
        <v>0</v>
      </c>
      <c r="I473" s="406">
        <f t="shared" si="39"/>
        <v>0</v>
      </c>
      <c r="J473" s="406">
        <f t="shared" si="40"/>
        <v>0</v>
      </c>
      <c r="K473" s="685"/>
      <c r="L473" s="195"/>
      <c r="M473" s="195"/>
    </row>
    <row r="474" spans="1:13" x14ac:dyDescent="0.25">
      <c r="A474" s="87">
        <f t="shared" si="41"/>
        <v>117</v>
      </c>
      <c r="B474" s="87" t="s">
        <v>827</v>
      </c>
      <c r="C474" s="705" t="str">
        <f>'5'!C$191</f>
        <v>(Specify here)</v>
      </c>
      <c r="D474" s="410">
        <f>'6C'!G110</f>
        <v>0</v>
      </c>
      <c r="E474" s="406">
        <f t="shared" si="38"/>
        <v>0</v>
      </c>
      <c r="F474" s="406">
        <f t="shared" si="38"/>
        <v>0</v>
      </c>
      <c r="G474" s="406">
        <f t="shared" si="38"/>
        <v>0</v>
      </c>
      <c r="H474" s="406">
        <f>'8A_8C'!L478</f>
        <v>0</v>
      </c>
      <c r="I474" s="406">
        <f t="shared" si="39"/>
        <v>0</v>
      </c>
      <c r="J474" s="406">
        <f t="shared" si="40"/>
        <v>0</v>
      </c>
      <c r="K474" s="685"/>
      <c r="L474" s="195"/>
      <c r="M474" s="195"/>
    </row>
    <row r="475" spans="1:13" x14ac:dyDescent="0.25">
      <c r="A475" s="586"/>
      <c r="B475" s="586" t="s">
        <v>805</v>
      </c>
      <c r="C475" s="587"/>
      <c r="D475" s="703">
        <f>'6C'!G111</f>
        <v>0</v>
      </c>
      <c r="E475" s="675">
        <f>SUM(E462:E474)+E444</f>
        <v>0</v>
      </c>
      <c r="F475" s="675">
        <f>SUM(F462:F474)+F444</f>
        <v>0</v>
      </c>
      <c r="G475" s="675">
        <f>SUM(G462:G474)+G444</f>
        <v>0</v>
      </c>
      <c r="H475" s="675">
        <f>SUM(H462:H474)+H444</f>
        <v>0</v>
      </c>
      <c r="I475" s="675">
        <f>SUM(I462:I474)+I444</f>
        <v>0</v>
      </c>
      <c r="J475" s="675">
        <f t="shared" si="40"/>
        <v>0</v>
      </c>
      <c r="K475" s="685"/>
      <c r="L475" s="195"/>
      <c r="M475" s="195"/>
    </row>
    <row r="476" spans="1:13" x14ac:dyDescent="0.25">
      <c r="A476" s="588"/>
      <c r="B476" s="586" t="s">
        <v>631</v>
      </c>
      <c r="C476" s="587"/>
      <c r="D476" s="703"/>
      <c r="E476" s="675"/>
      <c r="F476" s="675"/>
      <c r="G476" s="675"/>
      <c r="H476" s="675"/>
      <c r="I476" s="675"/>
      <c r="J476" s="675"/>
      <c r="K476" s="685"/>
      <c r="L476" s="195"/>
      <c r="M476" s="195"/>
    </row>
    <row r="477" spans="1:13" x14ac:dyDescent="0.25">
      <c r="A477" s="87">
        <v>190</v>
      </c>
      <c r="B477" s="87" t="s">
        <v>542</v>
      </c>
      <c r="C477" s="548"/>
      <c r="D477" s="410">
        <f>'6C'!G113</f>
        <v>0</v>
      </c>
      <c r="E477" s="406">
        <f t="shared" ref="E477:G486" si="42">$D477*D149</f>
        <v>0</v>
      </c>
      <c r="F477" s="406">
        <f t="shared" si="42"/>
        <v>0</v>
      </c>
      <c r="G477" s="406">
        <f t="shared" si="42"/>
        <v>0</v>
      </c>
      <c r="H477" s="406">
        <f>'8A_8C'!L481</f>
        <v>0</v>
      </c>
      <c r="I477" s="406">
        <f t="shared" ref="I477:I486" si="43">$D477*H149</f>
        <v>0</v>
      </c>
      <c r="J477" s="406">
        <f t="shared" si="40"/>
        <v>0</v>
      </c>
      <c r="K477" s="685"/>
      <c r="L477" s="195"/>
      <c r="M477" s="195"/>
    </row>
    <row r="478" spans="1:13" x14ac:dyDescent="0.25">
      <c r="A478" s="87">
        <v>191</v>
      </c>
      <c r="B478" s="338" t="s">
        <v>133</v>
      </c>
      <c r="C478" s="546"/>
      <c r="D478" s="410">
        <f>'6C'!G114</f>
        <v>0</v>
      </c>
      <c r="E478" s="406">
        <f t="shared" si="42"/>
        <v>0</v>
      </c>
      <c r="F478" s="406">
        <f t="shared" si="42"/>
        <v>0</v>
      </c>
      <c r="G478" s="406">
        <f t="shared" si="42"/>
        <v>0</v>
      </c>
      <c r="H478" s="406">
        <f>'8A_8C'!L482</f>
        <v>0</v>
      </c>
      <c r="I478" s="406">
        <f t="shared" si="43"/>
        <v>0</v>
      </c>
      <c r="J478" s="406">
        <f t="shared" si="40"/>
        <v>0</v>
      </c>
      <c r="K478" s="685"/>
      <c r="L478" s="195"/>
      <c r="M478" s="195"/>
    </row>
    <row r="479" spans="1:13" x14ac:dyDescent="0.25">
      <c r="A479" s="87">
        <v>192</v>
      </c>
      <c r="B479" s="338" t="s">
        <v>134</v>
      </c>
      <c r="C479" s="546"/>
      <c r="D479" s="410">
        <f>'6C'!G115</f>
        <v>0</v>
      </c>
      <c r="E479" s="406">
        <f t="shared" si="42"/>
        <v>0</v>
      </c>
      <c r="F479" s="406">
        <f t="shared" si="42"/>
        <v>0</v>
      </c>
      <c r="G479" s="406">
        <f t="shared" si="42"/>
        <v>0</v>
      </c>
      <c r="H479" s="406">
        <f>'8A_8C'!L483</f>
        <v>0</v>
      </c>
      <c r="I479" s="406">
        <f t="shared" si="43"/>
        <v>0</v>
      </c>
      <c r="J479" s="406">
        <f t="shared" si="40"/>
        <v>0</v>
      </c>
      <c r="K479" s="685"/>
      <c r="L479" s="195"/>
      <c r="M479" s="195"/>
    </row>
    <row r="480" spans="1:13" x14ac:dyDescent="0.25">
      <c r="A480" s="87">
        <v>193</v>
      </c>
      <c r="B480" s="338" t="s">
        <v>135</v>
      </c>
      <c r="C480" s="546"/>
      <c r="D480" s="410">
        <f>'6C'!G116</f>
        <v>0</v>
      </c>
      <c r="E480" s="406">
        <f t="shared" si="42"/>
        <v>0</v>
      </c>
      <c r="F480" s="406">
        <f t="shared" si="42"/>
        <v>0</v>
      </c>
      <c r="G480" s="406">
        <f t="shared" si="42"/>
        <v>0</v>
      </c>
      <c r="H480" s="406">
        <f>'8A_8C'!L484</f>
        <v>0</v>
      </c>
      <c r="I480" s="406">
        <f t="shared" si="43"/>
        <v>0</v>
      </c>
      <c r="J480" s="406">
        <f t="shared" si="40"/>
        <v>0</v>
      </c>
      <c r="K480" s="685"/>
      <c r="L480" s="195"/>
      <c r="M480" s="195"/>
    </row>
    <row r="481" spans="1:13" x14ac:dyDescent="0.25">
      <c r="A481" s="87">
        <v>194</v>
      </c>
      <c r="B481" s="87" t="s">
        <v>820</v>
      </c>
      <c r="C481" s="546"/>
      <c r="D481" s="410">
        <f>'6C'!G117</f>
        <v>0</v>
      </c>
      <c r="E481" s="406">
        <f t="shared" si="42"/>
        <v>0</v>
      </c>
      <c r="F481" s="406">
        <f t="shared" si="42"/>
        <v>0</v>
      </c>
      <c r="G481" s="406">
        <f t="shared" si="42"/>
        <v>0</v>
      </c>
      <c r="H481" s="406">
        <f>'8A_8C'!L485</f>
        <v>0</v>
      </c>
      <c r="I481" s="406">
        <f t="shared" si="43"/>
        <v>0</v>
      </c>
      <c r="J481" s="406">
        <f t="shared" si="40"/>
        <v>0</v>
      </c>
      <c r="K481" s="685"/>
      <c r="L481" s="195"/>
      <c r="M481" s="195"/>
    </row>
    <row r="482" spans="1:13" x14ac:dyDescent="0.25">
      <c r="A482" s="87"/>
      <c r="B482" s="339" t="s">
        <v>772</v>
      </c>
      <c r="C482" s="705" t="str">
        <f>'5'!C$199</f>
        <v>(Specify here)</v>
      </c>
      <c r="D482" s="410">
        <f>'6C'!G118</f>
        <v>0</v>
      </c>
      <c r="E482" s="406">
        <f t="shared" si="42"/>
        <v>0</v>
      </c>
      <c r="F482" s="406">
        <f t="shared" si="42"/>
        <v>0</v>
      </c>
      <c r="G482" s="406">
        <f t="shared" si="42"/>
        <v>0</v>
      </c>
      <c r="H482" s="406">
        <f>'8A_8C'!L486</f>
        <v>0</v>
      </c>
      <c r="I482" s="406">
        <f t="shared" si="43"/>
        <v>0</v>
      </c>
      <c r="J482" s="406">
        <f t="shared" si="40"/>
        <v>0</v>
      </c>
      <c r="K482" s="685"/>
      <c r="L482" s="195"/>
      <c r="M482" s="195"/>
    </row>
    <row r="483" spans="1:13" x14ac:dyDescent="0.25">
      <c r="A483" s="78"/>
      <c r="B483" s="339" t="s">
        <v>773</v>
      </c>
      <c r="C483" s="705" t="str">
        <f>'5'!C$200</f>
        <v>(Specify here)</v>
      </c>
      <c r="D483" s="410">
        <f>'6C'!G119</f>
        <v>0</v>
      </c>
      <c r="E483" s="406">
        <f t="shared" si="42"/>
        <v>0</v>
      </c>
      <c r="F483" s="406">
        <f t="shared" si="42"/>
        <v>0</v>
      </c>
      <c r="G483" s="406">
        <f t="shared" si="42"/>
        <v>0</v>
      </c>
      <c r="H483" s="406">
        <f>'8A_8C'!L487</f>
        <v>0</v>
      </c>
      <c r="I483" s="406">
        <f t="shared" si="43"/>
        <v>0</v>
      </c>
      <c r="J483" s="406">
        <f t="shared" si="40"/>
        <v>0</v>
      </c>
      <c r="K483" s="685"/>
      <c r="L483" s="195"/>
      <c r="M483" s="195"/>
    </row>
    <row r="484" spans="1:13" x14ac:dyDescent="0.25">
      <c r="A484" s="78"/>
      <c r="B484" s="339" t="s">
        <v>774</v>
      </c>
      <c r="C484" s="705" t="str">
        <f>'5'!C$201</f>
        <v>(Specify here)</v>
      </c>
      <c r="D484" s="410">
        <f>'6C'!G120</f>
        <v>0</v>
      </c>
      <c r="E484" s="406">
        <f t="shared" si="42"/>
        <v>0</v>
      </c>
      <c r="F484" s="406">
        <f t="shared" si="42"/>
        <v>0</v>
      </c>
      <c r="G484" s="406">
        <f t="shared" si="42"/>
        <v>0</v>
      </c>
      <c r="H484" s="406">
        <f>'8A_8C'!L488</f>
        <v>0</v>
      </c>
      <c r="I484" s="406">
        <f t="shared" si="43"/>
        <v>0</v>
      </c>
      <c r="J484" s="406">
        <f t="shared" si="40"/>
        <v>0</v>
      </c>
      <c r="K484" s="685"/>
      <c r="L484" s="195"/>
      <c r="M484" s="195"/>
    </row>
    <row r="485" spans="1:13" x14ac:dyDescent="0.25">
      <c r="A485" s="78"/>
      <c r="B485" s="339" t="s">
        <v>775</v>
      </c>
      <c r="C485" s="705" t="str">
        <f>'5'!C$202</f>
        <v>(Specify here)</v>
      </c>
      <c r="D485" s="410">
        <f>'6C'!G121</f>
        <v>0</v>
      </c>
      <c r="E485" s="406">
        <f t="shared" si="42"/>
        <v>0</v>
      </c>
      <c r="F485" s="406">
        <f t="shared" si="42"/>
        <v>0</v>
      </c>
      <c r="G485" s="406">
        <f t="shared" si="42"/>
        <v>0</v>
      </c>
      <c r="H485" s="406">
        <f>'8A_8C'!L489</f>
        <v>0</v>
      </c>
      <c r="I485" s="406">
        <f t="shared" si="43"/>
        <v>0</v>
      </c>
      <c r="J485" s="406">
        <f t="shared" si="40"/>
        <v>0</v>
      </c>
      <c r="K485" s="685"/>
      <c r="L485" s="195"/>
      <c r="M485" s="195"/>
    </row>
    <row r="486" spans="1:13" x14ac:dyDescent="0.25">
      <c r="A486" s="78"/>
      <c r="B486" s="339" t="s">
        <v>776</v>
      </c>
      <c r="C486" s="705" t="str">
        <f>'5'!C$203</f>
        <v>(Specify here)</v>
      </c>
      <c r="D486" s="410">
        <f>'6C'!G122</f>
        <v>0</v>
      </c>
      <c r="E486" s="406">
        <f t="shared" si="42"/>
        <v>0</v>
      </c>
      <c r="F486" s="406">
        <f t="shared" si="42"/>
        <v>0</v>
      </c>
      <c r="G486" s="406">
        <f t="shared" si="42"/>
        <v>0</v>
      </c>
      <c r="H486" s="406">
        <f>'8A_8C'!L490</f>
        <v>0</v>
      </c>
      <c r="I486" s="406">
        <f t="shared" si="43"/>
        <v>0</v>
      </c>
      <c r="J486" s="406">
        <f t="shared" si="40"/>
        <v>0</v>
      </c>
      <c r="K486" s="685"/>
      <c r="L486" s="195"/>
      <c r="M486" s="195"/>
    </row>
    <row r="487" spans="1:13" x14ac:dyDescent="0.25">
      <c r="A487" s="586">
        <v>200</v>
      </c>
      <c r="B487" s="586" t="s">
        <v>806</v>
      </c>
      <c r="C487" s="587"/>
      <c r="D487" s="703">
        <f>'6C'!G123</f>
        <v>0</v>
      </c>
      <c r="E487" s="675">
        <f>SUM(E475:E486)</f>
        <v>0</v>
      </c>
      <c r="F487" s="675">
        <f>SUM(F475:F486)</f>
        <v>0</v>
      </c>
      <c r="G487" s="675">
        <f>SUM(G475:G486)</f>
        <v>0</v>
      </c>
      <c r="H487" s="675">
        <f>SUM(H475:H486)</f>
        <v>0</v>
      </c>
      <c r="I487" s="675">
        <f>SUM(I475:I486)</f>
        <v>0</v>
      </c>
      <c r="J487" s="675">
        <f t="shared" si="40"/>
        <v>0</v>
      </c>
      <c r="K487" s="685"/>
      <c r="L487" s="195"/>
      <c r="M487" s="195"/>
    </row>
    <row r="488" spans="1:13" x14ac:dyDescent="0.25">
      <c r="A488" s="1256"/>
      <c r="B488" s="205"/>
      <c r="C488" s="205"/>
      <c r="D488" s="410"/>
      <c r="E488" s="406"/>
      <c r="F488" s="406"/>
      <c r="G488" s="406"/>
      <c r="H488" s="406"/>
      <c r="I488" s="406"/>
      <c r="J488" s="406"/>
      <c r="K488" s="685"/>
      <c r="L488" s="195"/>
      <c r="M488" s="195"/>
    </row>
    <row r="489" spans="1:13" x14ac:dyDescent="0.25">
      <c r="A489" s="712" t="s">
        <v>419</v>
      </c>
      <c r="B489" s="205"/>
      <c r="C489" s="205"/>
      <c r="D489" s="686"/>
      <c r="E489" s="687"/>
      <c r="F489" s="687"/>
      <c r="G489" s="687"/>
      <c r="H489" s="687"/>
      <c r="I489" s="687"/>
      <c r="J489" s="687"/>
      <c r="K489" s="688"/>
      <c r="L489" s="195"/>
      <c r="M489" s="195"/>
    </row>
    <row r="490" spans="1:13" x14ac:dyDescent="0.25">
      <c r="A490" s="712" t="s">
        <v>889</v>
      </c>
      <c r="B490" s="195"/>
      <c r="C490" s="195"/>
      <c r="D490" s="689"/>
      <c r="E490" s="688"/>
      <c r="F490" s="688"/>
      <c r="G490" s="688"/>
      <c r="H490" s="688"/>
      <c r="I490" s="688"/>
      <c r="J490" s="688"/>
      <c r="K490" s="688"/>
      <c r="L490" s="195"/>
      <c r="M490" s="195"/>
    </row>
    <row r="491" spans="1:13" x14ac:dyDescent="0.25">
      <c r="A491" s="712" t="s">
        <v>927</v>
      </c>
      <c r="B491" s="195"/>
      <c r="C491" s="195"/>
      <c r="D491" s="689"/>
      <c r="E491" s="688"/>
      <c r="F491" s="688"/>
      <c r="G491" s="688"/>
      <c r="H491" s="688"/>
      <c r="I491" s="688"/>
      <c r="J491" s="688"/>
      <c r="K491" s="688"/>
      <c r="L491" s="195"/>
      <c r="M491" s="195"/>
    </row>
    <row r="492" spans="1:13" x14ac:dyDescent="0.25">
      <c r="A492" s="196" t="s">
        <v>422</v>
      </c>
      <c r="B492" s="195"/>
      <c r="C492" s="195"/>
      <c r="D492" s="689"/>
      <c r="E492" s="688"/>
      <c r="F492" s="688"/>
      <c r="G492" s="688"/>
      <c r="H492" s="688"/>
      <c r="I492" s="688"/>
      <c r="J492" s="688"/>
      <c r="K492" s="688"/>
      <c r="L492" s="195"/>
      <c r="M492" s="195"/>
    </row>
    <row r="493" spans="1:13" ht="15.6" x14ac:dyDescent="0.3">
      <c r="A493" s="197" t="s">
        <v>154</v>
      </c>
      <c r="B493" s="709"/>
      <c r="C493" s="709"/>
      <c r="D493" s="709"/>
      <c r="E493" s="709"/>
      <c r="F493" s="709"/>
      <c r="G493" s="709"/>
      <c r="H493" s="778"/>
      <c r="I493" s="198"/>
      <c r="J493" s="198"/>
      <c r="K493" s="711" t="s">
        <v>153</v>
      </c>
      <c r="L493" s="195"/>
      <c r="M493" s="195"/>
    </row>
    <row r="494" spans="1:13" ht="15.6" x14ac:dyDescent="0.3">
      <c r="A494" s="197" t="s">
        <v>566</v>
      </c>
      <c r="B494" s="709"/>
      <c r="C494" s="709"/>
      <c r="D494" s="709"/>
      <c r="E494" s="709"/>
      <c r="F494" s="709"/>
      <c r="G494" s="709"/>
      <c r="H494" s="778"/>
      <c r="I494" s="198"/>
      <c r="J494" s="198"/>
      <c r="K494" s="708" t="s">
        <v>446</v>
      </c>
      <c r="L494" s="195"/>
      <c r="M494" s="195"/>
    </row>
    <row r="495" spans="1:13" ht="15.6" x14ac:dyDescent="0.3">
      <c r="A495" s="197"/>
      <c r="B495" s="198"/>
      <c r="C495" s="198"/>
      <c r="D495" s="198"/>
      <c r="E495" s="198"/>
      <c r="F495" s="198"/>
      <c r="G495" s="198"/>
      <c r="H495" s="690"/>
      <c r="K495" s="708" t="s">
        <v>145</v>
      </c>
      <c r="L495" s="195"/>
      <c r="M495" s="195"/>
    </row>
    <row r="496" spans="1:13" x14ac:dyDescent="0.25">
      <c r="B496" s="198"/>
      <c r="C496" s="198"/>
      <c r="D496" s="198"/>
      <c r="E496" s="198"/>
      <c r="F496" s="198"/>
      <c r="G496" s="198"/>
      <c r="H496" s="690"/>
      <c r="I496" s="195"/>
      <c r="J496" s="195"/>
      <c r="K496" s="688"/>
      <c r="L496" s="195"/>
      <c r="M496" s="195"/>
    </row>
    <row r="497" spans="1:13" x14ac:dyDescent="0.25">
      <c r="A497" s="196" t="s">
        <v>363</v>
      </c>
      <c r="B497" s="195"/>
      <c r="C497" s="195"/>
      <c r="D497" s="195"/>
      <c r="E497" s="196" t="s">
        <v>451</v>
      </c>
      <c r="F497" s="195"/>
      <c r="G497" s="195"/>
      <c r="H497" s="688"/>
      <c r="J497" s="196" t="s">
        <v>365</v>
      </c>
      <c r="K497" s="688"/>
      <c r="L497" s="195"/>
      <c r="M497" s="195"/>
    </row>
    <row r="498" spans="1:13" x14ac:dyDescent="0.25">
      <c r="B498" s="195" t="str">
        <f>'1_1A'!$B$7</f>
        <v>Enter Hospital Name Here</v>
      </c>
      <c r="D498" s="195"/>
      <c r="F498" s="1476" t="str">
        <f>'1_1A'!$H$7</f>
        <v>Enter Provider Number Here</v>
      </c>
      <c r="G498" s="1476"/>
      <c r="H498" s="688"/>
      <c r="K498" s="710" t="str">
        <f>'1_1A'!$P$7</f>
        <v>Enter FYE Here</v>
      </c>
      <c r="L498" s="195"/>
      <c r="M498" s="195"/>
    </row>
    <row r="499" spans="1:13" x14ac:dyDescent="0.25">
      <c r="A499" s="195"/>
      <c r="B499" s="195"/>
      <c r="C499" s="195"/>
      <c r="D499" s="689"/>
      <c r="E499" s="688"/>
      <c r="F499" s="688"/>
      <c r="G499" s="688"/>
      <c r="H499" s="688"/>
      <c r="I499" s="688"/>
      <c r="J499" s="688"/>
      <c r="K499" s="688"/>
      <c r="L499" s="195"/>
      <c r="M499" s="195"/>
    </row>
    <row r="500" spans="1:13" ht="15.6" x14ac:dyDescent="0.3">
      <c r="A500" s="1386"/>
      <c r="B500" s="1387"/>
      <c r="C500" s="1388"/>
      <c r="D500" s="1389" t="s">
        <v>122</v>
      </c>
      <c r="E500" s="1390"/>
      <c r="F500" s="1391"/>
      <c r="G500" s="1391"/>
      <c r="H500" s="1391"/>
      <c r="I500" s="1391"/>
      <c r="J500" s="1391"/>
      <c r="K500" s="1392"/>
      <c r="L500" s="405"/>
      <c r="M500" s="195"/>
    </row>
    <row r="501" spans="1:13" ht="15.6" x14ac:dyDescent="0.3">
      <c r="A501" s="1393"/>
      <c r="B501" s="203" t="s">
        <v>95</v>
      </c>
      <c r="C501" s="1394"/>
      <c r="D501" s="694" t="s">
        <v>124</v>
      </c>
      <c r="E501" s="695" t="s">
        <v>155</v>
      </c>
      <c r="F501" s="1395"/>
      <c r="G501" s="1395"/>
      <c r="H501" s="1395"/>
      <c r="I501" s="1395"/>
      <c r="J501" s="1395"/>
      <c r="K501" s="1396"/>
      <c r="L501" s="405"/>
      <c r="M501" s="195"/>
    </row>
    <row r="502" spans="1:13" x14ac:dyDescent="0.25">
      <c r="A502" s="1393"/>
      <c r="B502" s="202"/>
      <c r="C502" s="405"/>
      <c r="D502" s="694" t="s">
        <v>125</v>
      </c>
      <c r="E502" s="696" t="s">
        <v>374</v>
      </c>
      <c r="F502" s="696" t="s">
        <v>375</v>
      </c>
      <c r="G502" s="696" t="s">
        <v>376</v>
      </c>
      <c r="H502" s="696" t="s">
        <v>147</v>
      </c>
      <c r="I502" s="696" t="s">
        <v>148</v>
      </c>
      <c r="J502" s="696" t="s">
        <v>418</v>
      </c>
      <c r="K502" s="1397" t="s">
        <v>152</v>
      </c>
      <c r="L502" s="405"/>
      <c r="M502" s="195"/>
    </row>
    <row r="503" spans="1:13" x14ac:dyDescent="0.25">
      <c r="A503" s="1393"/>
      <c r="B503" s="202"/>
      <c r="C503" s="405"/>
      <c r="D503" s="694" t="s">
        <v>126</v>
      </c>
      <c r="E503" s="697" t="s">
        <v>98</v>
      </c>
      <c r="F503" s="697" t="s">
        <v>98</v>
      </c>
      <c r="G503" s="697" t="s">
        <v>98</v>
      </c>
      <c r="H503" s="697" t="s">
        <v>98</v>
      </c>
      <c r="I503" s="697" t="s">
        <v>98</v>
      </c>
      <c r="J503" s="697" t="s">
        <v>98</v>
      </c>
      <c r="K503" s="1398" t="s">
        <v>418</v>
      </c>
      <c r="L503" s="405"/>
      <c r="M503" s="195"/>
    </row>
    <row r="504" spans="1:13" x14ac:dyDescent="0.25">
      <c r="A504" s="1393"/>
      <c r="B504" s="202"/>
      <c r="C504" s="405"/>
      <c r="D504" s="698"/>
      <c r="E504" s="697" t="s">
        <v>390</v>
      </c>
      <c r="F504" s="697" t="s">
        <v>391</v>
      </c>
      <c r="G504" s="697" t="s">
        <v>392</v>
      </c>
      <c r="H504" s="697" t="s">
        <v>393</v>
      </c>
      <c r="I504" s="697" t="s">
        <v>394</v>
      </c>
      <c r="J504" s="697" t="s">
        <v>395</v>
      </c>
      <c r="K504" s="1398" t="s">
        <v>396</v>
      </c>
      <c r="L504" s="405"/>
      <c r="M504" s="195"/>
    </row>
    <row r="505" spans="1:13" x14ac:dyDescent="0.25">
      <c r="A505" s="1037"/>
      <c r="B505" s="589" t="s">
        <v>508</v>
      </c>
      <c r="C505" s="593"/>
      <c r="D505" s="703"/>
      <c r="E505" s="676"/>
      <c r="F505" s="676"/>
      <c r="G505" s="676"/>
      <c r="H505" s="676"/>
      <c r="I505" s="676"/>
      <c r="J505" s="676"/>
      <c r="K505" s="1399"/>
      <c r="L505" s="405"/>
      <c r="M505" s="195"/>
    </row>
    <row r="506" spans="1:13" x14ac:dyDescent="0.25">
      <c r="A506" s="1039">
        <v>30</v>
      </c>
      <c r="B506" s="392" t="s">
        <v>744</v>
      </c>
      <c r="C506" s="558"/>
      <c r="D506" s="410">
        <f>'6C'!$G13</f>
        <v>0</v>
      </c>
      <c r="E506" s="406"/>
      <c r="F506" s="406"/>
      <c r="G506" s="406"/>
      <c r="H506" s="406"/>
      <c r="I506" s="406"/>
      <c r="J506" s="406"/>
      <c r="K506" s="1400">
        <f t="shared" ref="K506:K513" si="44">J506+J342</f>
        <v>0</v>
      </c>
      <c r="L506" s="405"/>
      <c r="M506" s="195"/>
    </row>
    <row r="507" spans="1:13" x14ac:dyDescent="0.25">
      <c r="A507" s="1039">
        <v>31</v>
      </c>
      <c r="B507" s="45" t="s">
        <v>405</v>
      </c>
      <c r="C507" s="553"/>
      <c r="D507" s="410">
        <f>'6C'!$G14</f>
        <v>0</v>
      </c>
      <c r="E507" s="406"/>
      <c r="F507" s="406"/>
      <c r="G507" s="406"/>
      <c r="H507" s="406"/>
      <c r="I507" s="406"/>
      <c r="J507" s="406"/>
      <c r="K507" s="1400">
        <f t="shared" si="44"/>
        <v>0</v>
      </c>
      <c r="L507" s="405"/>
      <c r="M507" s="195"/>
    </row>
    <row r="508" spans="1:13" x14ac:dyDescent="0.25">
      <c r="A508" s="1039"/>
      <c r="B508" s="45" t="s">
        <v>406</v>
      </c>
      <c r="C508" s="553"/>
      <c r="D508" s="410">
        <f>'6C'!$G15</f>
        <v>0</v>
      </c>
      <c r="E508" s="406"/>
      <c r="F508" s="406"/>
      <c r="G508" s="406"/>
      <c r="H508" s="406"/>
      <c r="I508" s="406"/>
      <c r="J508" s="406"/>
      <c r="K508" s="1400">
        <f t="shared" si="44"/>
        <v>0</v>
      </c>
      <c r="L508" s="405"/>
      <c r="M508" s="195"/>
    </row>
    <row r="509" spans="1:13" x14ac:dyDescent="0.25">
      <c r="A509" s="1039"/>
      <c r="B509" s="45" t="s">
        <v>407</v>
      </c>
      <c r="C509" s="553"/>
      <c r="D509" s="410">
        <f>'6C'!$G16</f>
        <v>0</v>
      </c>
      <c r="E509" s="406"/>
      <c r="F509" s="406"/>
      <c r="G509" s="406"/>
      <c r="H509" s="406"/>
      <c r="I509" s="406"/>
      <c r="J509" s="406"/>
      <c r="K509" s="1400">
        <f t="shared" si="44"/>
        <v>0</v>
      </c>
      <c r="L509" s="405"/>
      <c r="M509" s="195"/>
    </row>
    <row r="510" spans="1:13" x14ac:dyDescent="0.25">
      <c r="A510" s="1039">
        <v>32</v>
      </c>
      <c r="B510" s="45" t="s">
        <v>408</v>
      </c>
      <c r="C510" s="553"/>
      <c r="D510" s="410">
        <f>'6C'!$G17</f>
        <v>0</v>
      </c>
      <c r="E510" s="406"/>
      <c r="F510" s="406"/>
      <c r="G510" s="406"/>
      <c r="H510" s="406"/>
      <c r="I510" s="406"/>
      <c r="J510" s="406"/>
      <c r="K510" s="1400">
        <f t="shared" si="44"/>
        <v>0</v>
      </c>
      <c r="L510" s="405"/>
      <c r="M510" s="195"/>
    </row>
    <row r="511" spans="1:13" x14ac:dyDescent="0.25">
      <c r="A511" s="1039">
        <v>33</v>
      </c>
      <c r="B511" s="45" t="s">
        <v>409</v>
      </c>
      <c r="C511" s="553"/>
      <c r="D511" s="410">
        <f>'6C'!$G18</f>
        <v>0</v>
      </c>
      <c r="E511" s="406"/>
      <c r="F511" s="406"/>
      <c r="G511" s="406"/>
      <c r="H511" s="406"/>
      <c r="I511" s="406"/>
      <c r="J511" s="406"/>
      <c r="K511" s="1400">
        <f t="shared" si="44"/>
        <v>0</v>
      </c>
      <c r="L511" s="405"/>
      <c r="M511" s="195"/>
    </row>
    <row r="512" spans="1:13" x14ac:dyDescent="0.25">
      <c r="A512" s="1039">
        <v>34</v>
      </c>
      <c r="B512" s="45" t="s">
        <v>410</v>
      </c>
      <c r="C512" s="553"/>
      <c r="D512" s="410">
        <f>'6C'!$G19</f>
        <v>0</v>
      </c>
      <c r="E512" s="406"/>
      <c r="F512" s="406"/>
      <c r="G512" s="406"/>
      <c r="H512" s="406"/>
      <c r="I512" s="406"/>
      <c r="J512" s="406"/>
      <c r="K512" s="1400">
        <f t="shared" si="44"/>
        <v>0</v>
      </c>
      <c r="L512" s="405"/>
      <c r="M512" s="195"/>
    </row>
    <row r="513" spans="1:13" x14ac:dyDescent="0.25">
      <c r="A513" s="1039">
        <v>35</v>
      </c>
      <c r="B513" s="1171" t="s">
        <v>822</v>
      </c>
      <c r="C513" s="705" t="str">
        <f>'5'!C$61</f>
        <v>(Specify here)</v>
      </c>
      <c r="D513" s="410">
        <f>'6C'!$G20</f>
        <v>0</v>
      </c>
      <c r="E513" s="406"/>
      <c r="F513" s="406"/>
      <c r="G513" s="406"/>
      <c r="H513" s="406"/>
      <c r="I513" s="406"/>
      <c r="J513" s="406"/>
      <c r="K513" s="1400">
        <f t="shared" si="44"/>
        <v>0</v>
      </c>
      <c r="L513" s="405"/>
      <c r="M513" s="195"/>
    </row>
    <row r="514" spans="1:13" x14ac:dyDescent="0.25">
      <c r="A514" s="1040"/>
      <c r="B514" s="589" t="s">
        <v>804</v>
      </c>
      <c r="C514" s="593"/>
      <c r="D514" s="703">
        <f>'6C'!$G21</f>
        <v>0</v>
      </c>
      <c r="E514" s="675"/>
      <c r="F514" s="675"/>
      <c r="G514" s="675"/>
      <c r="H514" s="675"/>
      <c r="I514" s="675"/>
      <c r="J514" s="675"/>
      <c r="K514" s="1401">
        <f>J514 + J350</f>
        <v>0</v>
      </c>
      <c r="L514" s="405"/>
      <c r="M514" s="195"/>
    </row>
    <row r="515" spans="1:13" x14ac:dyDescent="0.25">
      <c r="A515" s="1042"/>
      <c r="B515" s="595" t="s">
        <v>748</v>
      </c>
      <c r="C515" s="596"/>
      <c r="D515" s="703"/>
      <c r="E515" s="675"/>
      <c r="F515" s="675"/>
      <c r="G515" s="675"/>
      <c r="H515" s="675"/>
      <c r="I515" s="675"/>
      <c r="J515" s="675"/>
      <c r="K515" s="1401"/>
      <c r="L515" s="405"/>
      <c r="M515" s="195"/>
    </row>
    <row r="516" spans="1:13" x14ac:dyDescent="0.25">
      <c r="A516" s="965">
        <v>40</v>
      </c>
      <c r="B516" s="338" t="s">
        <v>882</v>
      </c>
      <c r="C516" s="546"/>
      <c r="D516" s="410">
        <f>'6C'!$G23</f>
        <v>0</v>
      </c>
      <c r="E516" s="406">
        <f t="shared" ref="E516:G523" si="45">$D516*D188</f>
        <v>0</v>
      </c>
      <c r="F516" s="406">
        <f t="shared" si="45"/>
        <v>0</v>
      </c>
      <c r="G516" s="406">
        <f t="shared" si="45"/>
        <v>0</v>
      </c>
      <c r="H516" s="406">
        <f>'8A_8C'!L520</f>
        <v>0</v>
      </c>
      <c r="I516" s="406">
        <f t="shared" ref="I516:I523" si="46">$D516*H188</f>
        <v>0</v>
      </c>
      <c r="J516" s="406">
        <f t="shared" ref="J516:J523" si="47">SUM(E516:I516)</f>
        <v>0</v>
      </c>
      <c r="K516" s="1400">
        <f t="shared" ref="K516:K523" si="48">J516+J352</f>
        <v>0</v>
      </c>
      <c r="L516" s="405"/>
      <c r="M516" s="195"/>
    </row>
    <row r="517" spans="1:13" x14ac:dyDescent="0.25">
      <c r="A517" s="965">
        <v>41</v>
      </c>
      <c r="B517" s="338" t="s">
        <v>883</v>
      </c>
      <c r="C517" s="546"/>
      <c r="D517" s="410">
        <f>'6C'!$G24</f>
        <v>0</v>
      </c>
      <c r="E517" s="406">
        <f t="shared" si="45"/>
        <v>0</v>
      </c>
      <c r="F517" s="406">
        <f t="shared" si="45"/>
        <v>0</v>
      </c>
      <c r="G517" s="406">
        <f t="shared" si="45"/>
        <v>0</v>
      </c>
      <c r="H517" s="406">
        <f>'8A_8C'!L521</f>
        <v>0</v>
      </c>
      <c r="I517" s="406">
        <f t="shared" si="46"/>
        <v>0</v>
      </c>
      <c r="J517" s="406">
        <f t="shared" si="47"/>
        <v>0</v>
      </c>
      <c r="K517" s="1400">
        <f t="shared" si="48"/>
        <v>0</v>
      </c>
      <c r="L517" s="405"/>
      <c r="M517" s="195"/>
    </row>
    <row r="518" spans="1:13" x14ac:dyDescent="0.25">
      <c r="A518" s="966">
        <v>42</v>
      </c>
      <c r="B518" s="457" t="s">
        <v>884</v>
      </c>
      <c r="C518" s="705" t="str">
        <f>'5'!C$66</f>
        <v>(Specify here)</v>
      </c>
      <c r="D518" s="410">
        <f>'6C'!$G25</f>
        <v>0</v>
      </c>
      <c r="E518" s="406">
        <f t="shared" si="45"/>
        <v>0</v>
      </c>
      <c r="F518" s="406">
        <f t="shared" si="45"/>
        <v>0</v>
      </c>
      <c r="G518" s="406">
        <f t="shared" si="45"/>
        <v>0</v>
      </c>
      <c r="H518" s="406">
        <f>'8A_8C'!L522</f>
        <v>0</v>
      </c>
      <c r="I518" s="406">
        <f t="shared" si="46"/>
        <v>0</v>
      </c>
      <c r="J518" s="406">
        <f t="shared" si="47"/>
        <v>0</v>
      </c>
      <c r="K518" s="1400">
        <f t="shared" si="48"/>
        <v>0</v>
      </c>
      <c r="L518" s="405"/>
      <c r="M518" s="195"/>
    </row>
    <row r="519" spans="1:13" x14ac:dyDescent="0.25">
      <c r="A519" s="965">
        <v>43</v>
      </c>
      <c r="B519" s="338" t="s">
        <v>416</v>
      </c>
      <c r="C519" s="550"/>
      <c r="D519" s="410">
        <f>'6C'!$G26</f>
        <v>0</v>
      </c>
      <c r="E519" s="406">
        <f t="shared" si="45"/>
        <v>0</v>
      </c>
      <c r="F519" s="406">
        <f t="shared" si="45"/>
        <v>0</v>
      </c>
      <c r="G519" s="406">
        <f t="shared" si="45"/>
        <v>0</v>
      </c>
      <c r="H519" s="406">
        <f>'8A_8C'!L523</f>
        <v>0</v>
      </c>
      <c r="I519" s="406">
        <f t="shared" si="46"/>
        <v>0</v>
      </c>
      <c r="J519" s="406">
        <f t="shared" si="47"/>
        <v>0</v>
      </c>
      <c r="K519" s="1400">
        <f t="shared" si="48"/>
        <v>0</v>
      </c>
      <c r="L519" s="405"/>
      <c r="M519" s="195"/>
    </row>
    <row r="520" spans="1:13" x14ac:dyDescent="0.25">
      <c r="A520" s="966">
        <v>44</v>
      </c>
      <c r="B520" s="238" t="s">
        <v>885</v>
      </c>
      <c r="C520" s="545"/>
      <c r="D520" s="410">
        <f>'6C'!$G27</f>
        <v>0</v>
      </c>
      <c r="E520" s="406">
        <f t="shared" si="45"/>
        <v>0</v>
      </c>
      <c r="F520" s="406">
        <f t="shared" si="45"/>
        <v>0</v>
      </c>
      <c r="G520" s="406">
        <f t="shared" si="45"/>
        <v>0</v>
      </c>
      <c r="H520" s="406">
        <f>'8A_8C'!L524</f>
        <v>0</v>
      </c>
      <c r="I520" s="406">
        <f t="shared" si="46"/>
        <v>0</v>
      </c>
      <c r="J520" s="406">
        <f t="shared" si="47"/>
        <v>0</v>
      </c>
      <c r="K520" s="1400">
        <f t="shared" si="48"/>
        <v>0</v>
      </c>
      <c r="L520" s="405"/>
      <c r="M520" s="195"/>
    </row>
    <row r="521" spans="1:13" x14ac:dyDescent="0.25">
      <c r="A521" s="966"/>
      <c r="B521" s="17" t="s">
        <v>778</v>
      </c>
      <c r="C521" s="545"/>
      <c r="D521" s="410">
        <f>'6C'!$G28</f>
        <v>0</v>
      </c>
      <c r="E521" s="406">
        <f t="shared" si="45"/>
        <v>0</v>
      </c>
      <c r="F521" s="406">
        <f t="shared" si="45"/>
        <v>0</v>
      </c>
      <c r="G521" s="406">
        <f t="shared" si="45"/>
        <v>0</v>
      </c>
      <c r="H521" s="406">
        <f>'8A_8C'!L525</f>
        <v>0</v>
      </c>
      <c r="I521" s="406">
        <f t="shared" si="46"/>
        <v>0</v>
      </c>
      <c r="J521" s="406">
        <f>SUM(E521:I521)</f>
        <v>0</v>
      </c>
      <c r="K521" s="1400">
        <f t="shared" si="48"/>
        <v>0</v>
      </c>
      <c r="L521" s="405"/>
      <c r="M521" s="195"/>
    </row>
    <row r="522" spans="1:13" x14ac:dyDescent="0.25">
      <c r="A522" s="965">
        <v>45</v>
      </c>
      <c r="B522" s="87" t="s">
        <v>886</v>
      </c>
      <c r="C522" s="547"/>
      <c r="D522" s="410">
        <f>'6C'!$G29</f>
        <v>0</v>
      </c>
      <c r="E522" s="406">
        <f t="shared" si="45"/>
        <v>0</v>
      </c>
      <c r="F522" s="406">
        <f t="shared" si="45"/>
        <v>0</v>
      </c>
      <c r="G522" s="406">
        <f t="shared" si="45"/>
        <v>0</v>
      </c>
      <c r="H522" s="406">
        <f>'8A_8C'!L526</f>
        <v>0</v>
      </c>
      <c r="I522" s="406">
        <f t="shared" si="46"/>
        <v>0</v>
      </c>
      <c r="J522" s="406">
        <f t="shared" si="47"/>
        <v>0</v>
      </c>
      <c r="K522" s="1400">
        <f t="shared" si="48"/>
        <v>0</v>
      </c>
      <c r="L522" s="405"/>
      <c r="M522" s="195"/>
    </row>
    <row r="523" spans="1:13" x14ac:dyDescent="0.25">
      <c r="A523" s="1254">
        <v>46</v>
      </c>
      <c r="B523" s="1255" t="s">
        <v>417</v>
      </c>
      <c r="C523" s="705" t="str">
        <f>'5'!C$71</f>
        <v>(Specify here)</v>
      </c>
      <c r="D523" s="1402">
        <f>'6C'!$G30</f>
        <v>0</v>
      </c>
      <c r="E523" s="1403">
        <f t="shared" si="45"/>
        <v>0</v>
      </c>
      <c r="F523" s="1403">
        <f t="shared" si="45"/>
        <v>0</v>
      </c>
      <c r="G523" s="1403">
        <f t="shared" si="45"/>
        <v>0</v>
      </c>
      <c r="H523" s="1403">
        <f>'8A_8C'!L527</f>
        <v>0</v>
      </c>
      <c r="I523" s="1403">
        <f t="shared" si="46"/>
        <v>0</v>
      </c>
      <c r="J523" s="1403">
        <f t="shared" si="47"/>
        <v>0</v>
      </c>
      <c r="K523" s="1404">
        <f t="shared" si="48"/>
        <v>0</v>
      </c>
      <c r="L523" s="405"/>
      <c r="M523" s="195"/>
    </row>
    <row r="524" spans="1:13" x14ac:dyDescent="0.25">
      <c r="A524" s="712" t="s">
        <v>419</v>
      </c>
      <c r="B524" s="405"/>
      <c r="C524" s="405"/>
      <c r="D524" s="1385"/>
      <c r="E524" s="700"/>
      <c r="F524" s="700"/>
      <c r="G524" s="700"/>
      <c r="H524" s="700"/>
      <c r="I524" s="700"/>
      <c r="J524" s="700"/>
      <c r="K524" s="700"/>
      <c r="L524" s="195"/>
      <c r="M524" s="195"/>
    </row>
    <row r="525" spans="1:13" x14ac:dyDescent="0.25">
      <c r="A525" s="712" t="s">
        <v>889</v>
      </c>
      <c r="B525" s="195"/>
      <c r="C525" s="195"/>
      <c r="D525" s="689"/>
      <c r="E525" s="688"/>
      <c r="F525" s="688"/>
      <c r="G525" s="688"/>
      <c r="H525" s="688"/>
      <c r="I525" s="688"/>
      <c r="J525" s="688"/>
      <c r="K525" s="688"/>
      <c r="L525" s="195"/>
      <c r="M525" s="195"/>
    </row>
    <row r="526" spans="1:13" x14ac:dyDescent="0.25">
      <c r="A526" s="712" t="s">
        <v>927</v>
      </c>
      <c r="B526" s="195"/>
      <c r="C526" s="195"/>
      <c r="D526" s="689"/>
      <c r="E526" s="688"/>
      <c r="F526" s="688"/>
      <c r="G526" s="688"/>
      <c r="H526" s="688"/>
      <c r="I526" s="688"/>
      <c r="J526" s="688"/>
      <c r="K526" s="688"/>
      <c r="L526" s="195"/>
      <c r="M526" s="195"/>
    </row>
    <row r="527" spans="1:13" x14ac:dyDescent="0.25">
      <c r="A527" s="196" t="s">
        <v>422</v>
      </c>
      <c r="B527" s="195"/>
      <c r="C527" s="195"/>
      <c r="D527" s="689"/>
      <c r="E527" s="688"/>
      <c r="F527" s="688"/>
      <c r="G527" s="688"/>
      <c r="H527" s="688"/>
      <c r="I527" s="688"/>
      <c r="J527" s="688"/>
      <c r="K527" s="688"/>
      <c r="L527" s="195"/>
      <c r="M527" s="195"/>
    </row>
    <row r="528" spans="1:13" ht="15.6" x14ac:dyDescent="0.3">
      <c r="A528" s="197" t="s">
        <v>154</v>
      </c>
      <c r="B528" s="709"/>
      <c r="C528" s="709"/>
      <c r="D528" s="709"/>
      <c r="E528" s="709"/>
      <c r="F528" s="709"/>
      <c r="G528" s="709"/>
      <c r="H528" s="778"/>
      <c r="I528" s="198"/>
      <c r="J528" s="198"/>
      <c r="K528" s="711" t="s">
        <v>153</v>
      </c>
      <c r="L528" s="195"/>
      <c r="M528" s="195"/>
    </row>
    <row r="529" spans="1:13" ht="15.6" x14ac:dyDescent="0.3">
      <c r="A529" s="197" t="s">
        <v>566</v>
      </c>
      <c r="B529" s="709"/>
      <c r="C529" s="709"/>
      <c r="D529" s="709"/>
      <c r="E529" s="709"/>
      <c r="F529" s="709"/>
      <c r="G529" s="709"/>
      <c r="H529" s="778"/>
      <c r="I529" s="198"/>
      <c r="J529" s="198"/>
      <c r="K529" s="708" t="s">
        <v>446</v>
      </c>
      <c r="L529" s="195"/>
      <c r="M529" s="195"/>
    </row>
    <row r="530" spans="1:13" ht="15.6" x14ac:dyDescent="0.3">
      <c r="A530" s="197"/>
      <c r="B530" s="198"/>
      <c r="C530" s="198"/>
      <c r="D530" s="198"/>
      <c r="E530" s="198"/>
      <c r="F530" s="198"/>
      <c r="G530" s="198"/>
      <c r="H530" s="690"/>
      <c r="K530" s="708" t="s">
        <v>149</v>
      </c>
      <c r="L530" s="195"/>
      <c r="M530" s="195"/>
    </row>
    <row r="531" spans="1:13" x14ac:dyDescent="0.25">
      <c r="B531" s="198"/>
      <c r="C531" s="198"/>
      <c r="D531" s="198"/>
      <c r="E531" s="198"/>
      <c r="F531" s="198"/>
      <c r="G531" s="198"/>
      <c r="H531" s="690"/>
      <c r="I531" s="195"/>
      <c r="J531" s="195"/>
      <c r="K531" s="688"/>
      <c r="L531" s="195"/>
      <c r="M531" s="195"/>
    </row>
    <row r="532" spans="1:13" x14ac:dyDescent="0.25">
      <c r="A532" s="196" t="s">
        <v>363</v>
      </c>
      <c r="B532" s="195"/>
      <c r="C532" s="195"/>
      <c r="D532" s="195"/>
      <c r="E532" s="196" t="s">
        <v>451</v>
      </c>
      <c r="F532" s="195"/>
      <c r="G532" s="195"/>
      <c r="H532" s="688"/>
      <c r="J532" s="196" t="s">
        <v>365</v>
      </c>
      <c r="K532" s="688"/>
      <c r="L532" s="195"/>
      <c r="M532" s="195"/>
    </row>
    <row r="533" spans="1:13" x14ac:dyDescent="0.25">
      <c r="B533" s="195" t="str">
        <f>'1_1A'!$B$7</f>
        <v>Enter Hospital Name Here</v>
      </c>
      <c r="D533" s="195"/>
      <c r="F533" s="1476" t="str">
        <f>'1_1A'!$H$7</f>
        <v>Enter Provider Number Here</v>
      </c>
      <c r="G533" s="1476"/>
      <c r="H533" s="688"/>
      <c r="K533" s="710" t="str">
        <f>'1_1A'!$P$7</f>
        <v>Enter FYE Here</v>
      </c>
      <c r="L533" s="195"/>
      <c r="M533" s="195"/>
    </row>
    <row r="534" spans="1:13" x14ac:dyDescent="0.25">
      <c r="A534" s="1386"/>
      <c r="B534" s="1387"/>
      <c r="C534" s="1388"/>
      <c r="D534" s="1389" t="s">
        <v>122</v>
      </c>
      <c r="E534" s="1405"/>
      <c r="F534" s="1391"/>
      <c r="G534" s="1391"/>
      <c r="H534" s="1391"/>
      <c r="I534" s="1391"/>
      <c r="J534" s="1391"/>
      <c r="K534" s="1392"/>
      <c r="L534" s="405"/>
      <c r="M534" s="195"/>
    </row>
    <row r="535" spans="1:13" ht="15.6" x14ac:dyDescent="0.3">
      <c r="A535" s="1393"/>
      <c r="B535" s="203" t="s">
        <v>95</v>
      </c>
      <c r="C535" s="1394"/>
      <c r="D535" s="694" t="s">
        <v>124</v>
      </c>
      <c r="E535" s="695" t="s">
        <v>155</v>
      </c>
      <c r="F535" s="1395"/>
      <c r="G535" s="1395"/>
      <c r="H535" s="1395"/>
      <c r="I535" s="1395"/>
      <c r="J535" s="1395"/>
      <c r="K535" s="1396"/>
      <c r="L535" s="405"/>
      <c r="M535" s="195"/>
    </row>
    <row r="536" spans="1:13" x14ac:dyDescent="0.25">
      <c r="A536" s="1393"/>
      <c r="B536" s="202"/>
      <c r="C536" s="405"/>
      <c r="D536" s="694" t="s">
        <v>125</v>
      </c>
      <c r="E536" s="696" t="s">
        <v>374</v>
      </c>
      <c r="F536" s="696" t="s">
        <v>375</v>
      </c>
      <c r="G536" s="696" t="s">
        <v>376</v>
      </c>
      <c r="H536" s="696" t="s">
        <v>147</v>
      </c>
      <c r="I536" s="696" t="s">
        <v>148</v>
      </c>
      <c r="J536" s="696" t="s">
        <v>418</v>
      </c>
      <c r="K536" s="1397" t="s">
        <v>152</v>
      </c>
      <c r="L536" s="405"/>
      <c r="M536" s="195"/>
    </row>
    <row r="537" spans="1:13" x14ac:dyDescent="0.25">
      <c r="A537" s="1393"/>
      <c r="B537" s="202"/>
      <c r="C537" s="405"/>
      <c r="D537" s="694" t="s">
        <v>126</v>
      </c>
      <c r="E537" s="697" t="s">
        <v>98</v>
      </c>
      <c r="F537" s="697" t="s">
        <v>98</v>
      </c>
      <c r="G537" s="697" t="s">
        <v>98</v>
      </c>
      <c r="H537" s="697" t="s">
        <v>98</v>
      </c>
      <c r="I537" s="697" t="s">
        <v>98</v>
      </c>
      <c r="J537" s="697" t="s">
        <v>98</v>
      </c>
      <c r="K537" s="1398" t="s">
        <v>418</v>
      </c>
      <c r="L537" s="405"/>
      <c r="M537" s="195"/>
    </row>
    <row r="538" spans="1:13" x14ac:dyDescent="0.25">
      <c r="A538" s="1393"/>
      <c r="B538" s="202"/>
      <c r="C538" s="405"/>
      <c r="D538" s="698"/>
      <c r="E538" s="697" t="s">
        <v>390</v>
      </c>
      <c r="F538" s="697" t="s">
        <v>391</v>
      </c>
      <c r="G538" s="697" t="s">
        <v>392</v>
      </c>
      <c r="H538" s="697" t="s">
        <v>393</v>
      </c>
      <c r="I538" s="697" t="s">
        <v>394</v>
      </c>
      <c r="J538" s="697" t="s">
        <v>395</v>
      </c>
      <c r="K538" s="1398" t="s">
        <v>396</v>
      </c>
      <c r="L538" s="405"/>
      <c r="M538" s="195"/>
    </row>
    <row r="539" spans="1:13" x14ac:dyDescent="0.25">
      <c r="A539" s="1021"/>
      <c r="B539" s="586" t="s">
        <v>511</v>
      </c>
      <c r="C539" s="587"/>
      <c r="D539" s="704" t="s">
        <v>367</v>
      </c>
      <c r="E539" s="676"/>
      <c r="F539" s="676"/>
      <c r="G539" s="676"/>
      <c r="H539" s="676"/>
      <c r="I539" s="676"/>
      <c r="J539" s="676"/>
      <c r="K539" s="1399"/>
      <c r="L539" s="405"/>
      <c r="M539" s="195"/>
    </row>
    <row r="540" spans="1:13" x14ac:dyDescent="0.25">
      <c r="A540" s="966">
        <v>50</v>
      </c>
      <c r="B540" s="340" t="s">
        <v>749</v>
      </c>
      <c r="C540" s="547"/>
      <c r="D540" s="410">
        <f>'6C'!$G32</f>
        <v>0</v>
      </c>
      <c r="E540" s="406">
        <f t="shared" ref="E540:G565" si="49">$D540*D212</f>
        <v>0</v>
      </c>
      <c r="F540" s="406">
        <f t="shared" si="49"/>
        <v>0</v>
      </c>
      <c r="G540" s="406">
        <f t="shared" si="49"/>
        <v>0</v>
      </c>
      <c r="H540" s="406">
        <f>'8A_8C'!L546</f>
        <v>0</v>
      </c>
      <c r="I540" s="406">
        <f t="shared" ref="I540:I565" si="50">$D540*H212</f>
        <v>0</v>
      </c>
      <c r="J540" s="406">
        <f>SUM(E540:I540)</f>
        <v>0</v>
      </c>
      <c r="K540" s="1400">
        <f t="shared" ref="K540:K565" si="51">J540+J376</f>
        <v>0</v>
      </c>
      <c r="L540" s="405"/>
      <c r="M540" s="195"/>
    </row>
    <row r="541" spans="1:13" x14ac:dyDescent="0.25">
      <c r="A541" s="966">
        <v>51</v>
      </c>
      <c r="B541" s="340" t="s">
        <v>750</v>
      </c>
      <c r="C541" s="547"/>
      <c r="D541" s="410">
        <f>'6C'!$G33</f>
        <v>0</v>
      </c>
      <c r="E541" s="406">
        <f t="shared" si="49"/>
        <v>0</v>
      </c>
      <c r="F541" s="406">
        <f t="shared" si="49"/>
        <v>0</v>
      </c>
      <c r="G541" s="406">
        <f t="shared" si="49"/>
        <v>0</v>
      </c>
      <c r="H541" s="406">
        <f>'8A_8C'!L547</f>
        <v>0</v>
      </c>
      <c r="I541" s="406">
        <f t="shared" si="50"/>
        <v>0</v>
      </c>
      <c r="J541" s="406">
        <f t="shared" ref="J541:J571" si="52">SUM(E541:I541)</f>
        <v>0</v>
      </c>
      <c r="K541" s="1400">
        <f t="shared" si="51"/>
        <v>0</v>
      </c>
      <c r="L541" s="405"/>
      <c r="M541" s="195"/>
    </row>
    <row r="542" spans="1:13" x14ac:dyDescent="0.25">
      <c r="A542" s="965">
        <v>52</v>
      </c>
      <c r="B542" s="87" t="s">
        <v>512</v>
      </c>
      <c r="C542" s="548"/>
      <c r="D542" s="410">
        <f>'6C'!$G34</f>
        <v>0</v>
      </c>
      <c r="E542" s="406">
        <f t="shared" si="49"/>
        <v>0</v>
      </c>
      <c r="F542" s="406">
        <f t="shared" si="49"/>
        <v>0</v>
      </c>
      <c r="G542" s="406">
        <f t="shared" si="49"/>
        <v>0</v>
      </c>
      <c r="H542" s="406">
        <f>'8A_8C'!L548</f>
        <v>0</v>
      </c>
      <c r="I542" s="406">
        <f t="shared" si="50"/>
        <v>0</v>
      </c>
      <c r="J542" s="406">
        <f t="shared" si="52"/>
        <v>0</v>
      </c>
      <c r="K542" s="1400">
        <f t="shared" si="51"/>
        <v>0</v>
      </c>
      <c r="L542" s="405"/>
      <c r="M542" s="195"/>
    </row>
    <row r="543" spans="1:13" x14ac:dyDescent="0.25">
      <c r="A543" s="966">
        <f>A542+1</f>
        <v>53</v>
      </c>
      <c r="B543" s="87" t="s">
        <v>513</v>
      </c>
      <c r="C543" s="548"/>
      <c r="D543" s="410">
        <f>'6C'!$G35</f>
        <v>0</v>
      </c>
      <c r="E543" s="406">
        <f t="shared" si="49"/>
        <v>0</v>
      </c>
      <c r="F543" s="406">
        <f t="shared" si="49"/>
        <v>0</v>
      </c>
      <c r="G543" s="406">
        <f t="shared" si="49"/>
        <v>0</v>
      </c>
      <c r="H543" s="406">
        <f>'8A_8C'!L549</f>
        <v>0</v>
      </c>
      <c r="I543" s="406">
        <f t="shared" si="50"/>
        <v>0</v>
      </c>
      <c r="J543" s="406">
        <f t="shared" si="52"/>
        <v>0</v>
      </c>
      <c r="K543" s="1400">
        <f t="shared" si="51"/>
        <v>0</v>
      </c>
      <c r="L543" s="405"/>
      <c r="M543" s="195"/>
    </row>
    <row r="544" spans="1:13" x14ac:dyDescent="0.25">
      <c r="A544" s="966">
        <f t="shared" ref="A544:A566" si="53">A543+1</f>
        <v>54</v>
      </c>
      <c r="B544" s="87" t="s">
        <v>514</v>
      </c>
      <c r="C544" s="548"/>
      <c r="D544" s="410">
        <f>'6C'!$G36</f>
        <v>0</v>
      </c>
      <c r="E544" s="406">
        <f t="shared" si="49"/>
        <v>0</v>
      </c>
      <c r="F544" s="406">
        <f t="shared" si="49"/>
        <v>0</v>
      </c>
      <c r="G544" s="406">
        <f t="shared" si="49"/>
        <v>0</v>
      </c>
      <c r="H544" s="406">
        <f>'8A_8C'!L550</f>
        <v>0</v>
      </c>
      <c r="I544" s="406">
        <f t="shared" si="50"/>
        <v>0</v>
      </c>
      <c r="J544" s="406">
        <f t="shared" si="52"/>
        <v>0</v>
      </c>
      <c r="K544" s="1400">
        <f t="shared" si="51"/>
        <v>0</v>
      </c>
      <c r="L544" s="405"/>
      <c r="M544" s="195"/>
    </row>
    <row r="545" spans="1:13" x14ac:dyDescent="0.25">
      <c r="A545" s="966">
        <f t="shared" si="53"/>
        <v>55</v>
      </c>
      <c r="B545" s="87" t="s">
        <v>515</v>
      </c>
      <c r="C545" s="548"/>
      <c r="D545" s="410">
        <f>'6C'!$G37</f>
        <v>0</v>
      </c>
      <c r="E545" s="406">
        <f t="shared" si="49"/>
        <v>0</v>
      </c>
      <c r="F545" s="406">
        <f t="shared" si="49"/>
        <v>0</v>
      </c>
      <c r="G545" s="406">
        <f t="shared" si="49"/>
        <v>0</v>
      </c>
      <c r="H545" s="406">
        <f>'8A_8C'!L551</f>
        <v>0</v>
      </c>
      <c r="I545" s="406">
        <f t="shared" si="50"/>
        <v>0</v>
      </c>
      <c r="J545" s="406">
        <f t="shared" si="52"/>
        <v>0</v>
      </c>
      <c r="K545" s="1400">
        <f t="shared" si="51"/>
        <v>0</v>
      </c>
      <c r="L545" s="405"/>
      <c r="M545" s="195"/>
    </row>
    <row r="546" spans="1:13" x14ac:dyDescent="0.25">
      <c r="A546" s="966">
        <f t="shared" si="53"/>
        <v>56</v>
      </c>
      <c r="B546" s="340" t="s">
        <v>751</v>
      </c>
      <c r="C546" s="547"/>
      <c r="D546" s="410">
        <f>'6C'!$G38</f>
        <v>0</v>
      </c>
      <c r="E546" s="406">
        <f t="shared" si="49"/>
        <v>0</v>
      </c>
      <c r="F546" s="406">
        <f t="shared" si="49"/>
        <v>0</v>
      </c>
      <c r="G546" s="406">
        <f t="shared" si="49"/>
        <v>0</v>
      </c>
      <c r="H546" s="406">
        <f>'8A_8C'!L552</f>
        <v>0</v>
      </c>
      <c r="I546" s="406">
        <f t="shared" si="50"/>
        <v>0</v>
      </c>
      <c r="J546" s="406">
        <f t="shared" si="52"/>
        <v>0</v>
      </c>
      <c r="K546" s="1400">
        <f t="shared" si="51"/>
        <v>0</v>
      </c>
      <c r="L546" s="405"/>
      <c r="M546" s="195"/>
    </row>
    <row r="547" spans="1:13" x14ac:dyDescent="0.25">
      <c r="A547" s="966">
        <f t="shared" si="53"/>
        <v>57</v>
      </c>
      <c r="B547" s="340" t="s">
        <v>768</v>
      </c>
      <c r="C547" s="547"/>
      <c r="D547" s="410">
        <f>'6C'!$G39</f>
        <v>0</v>
      </c>
      <c r="E547" s="406">
        <f t="shared" si="49"/>
        <v>0</v>
      </c>
      <c r="F547" s="406">
        <f t="shared" si="49"/>
        <v>0</v>
      </c>
      <c r="G547" s="406">
        <f t="shared" si="49"/>
        <v>0</v>
      </c>
      <c r="H547" s="406">
        <f>'8A_8C'!L553</f>
        <v>0</v>
      </c>
      <c r="I547" s="406">
        <f t="shared" si="50"/>
        <v>0</v>
      </c>
      <c r="J547" s="406">
        <f t="shared" si="52"/>
        <v>0</v>
      </c>
      <c r="K547" s="1400">
        <f t="shared" si="51"/>
        <v>0</v>
      </c>
      <c r="L547" s="405"/>
      <c r="M547" s="195"/>
    </row>
    <row r="548" spans="1:13" x14ac:dyDescent="0.25">
      <c r="A548" s="966">
        <f t="shared" si="53"/>
        <v>58</v>
      </c>
      <c r="B548" s="340" t="s">
        <v>752</v>
      </c>
      <c r="C548" s="547"/>
      <c r="D548" s="410">
        <f>'6C'!$G40</f>
        <v>0</v>
      </c>
      <c r="E548" s="406">
        <f t="shared" si="49"/>
        <v>0</v>
      </c>
      <c r="F548" s="406">
        <f t="shared" si="49"/>
        <v>0</v>
      </c>
      <c r="G548" s="406">
        <f t="shared" si="49"/>
        <v>0</v>
      </c>
      <c r="H548" s="406">
        <f>'8A_8C'!L554</f>
        <v>0</v>
      </c>
      <c r="I548" s="406">
        <f t="shared" si="50"/>
        <v>0</v>
      </c>
      <c r="J548" s="406">
        <f t="shared" si="52"/>
        <v>0</v>
      </c>
      <c r="K548" s="1400">
        <f t="shared" si="51"/>
        <v>0</v>
      </c>
      <c r="L548" s="405"/>
      <c r="M548" s="195"/>
    </row>
    <row r="549" spans="1:13" x14ac:dyDescent="0.25">
      <c r="A549" s="966">
        <f t="shared" si="53"/>
        <v>59</v>
      </c>
      <c r="B549" s="340" t="s">
        <v>769</v>
      </c>
      <c r="C549" s="547"/>
      <c r="D549" s="410">
        <f>'6C'!$G41</f>
        <v>0</v>
      </c>
      <c r="E549" s="406">
        <f t="shared" si="49"/>
        <v>0</v>
      </c>
      <c r="F549" s="406">
        <f t="shared" si="49"/>
        <v>0</v>
      </c>
      <c r="G549" s="406">
        <f t="shared" si="49"/>
        <v>0</v>
      </c>
      <c r="H549" s="406">
        <f>'8A_8C'!L555</f>
        <v>0</v>
      </c>
      <c r="I549" s="406">
        <f t="shared" si="50"/>
        <v>0</v>
      </c>
      <c r="J549" s="406">
        <f t="shared" si="52"/>
        <v>0</v>
      </c>
      <c r="K549" s="1400">
        <f t="shared" si="51"/>
        <v>0</v>
      </c>
      <c r="L549" s="405"/>
      <c r="M549" s="195"/>
    </row>
    <row r="550" spans="1:13" x14ac:dyDescent="0.25">
      <c r="A550" s="966">
        <f t="shared" si="53"/>
        <v>60</v>
      </c>
      <c r="B550" s="340" t="s">
        <v>516</v>
      </c>
      <c r="C550" s="547"/>
      <c r="D550" s="410">
        <f>'6C'!$G42</f>
        <v>0</v>
      </c>
      <c r="E550" s="406">
        <f t="shared" si="49"/>
        <v>0</v>
      </c>
      <c r="F550" s="406">
        <f t="shared" si="49"/>
        <v>0</v>
      </c>
      <c r="G550" s="406">
        <f t="shared" si="49"/>
        <v>0</v>
      </c>
      <c r="H550" s="406">
        <f>'8A_8C'!L556</f>
        <v>0</v>
      </c>
      <c r="I550" s="406">
        <f t="shared" si="50"/>
        <v>0</v>
      </c>
      <c r="J550" s="406">
        <f t="shared" si="52"/>
        <v>0</v>
      </c>
      <c r="K550" s="1400">
        <f t="shared" si="51"/>
        <v>0</v>
      </c>
      <c r="L550" s="405"/>
      <c r="M550" s="195"/>
    </row>
    <row r="551" spans="1:13" x14ac:dyDescent="0.25">
      <c r="A551" s="966">
        <f t="shared" si="53"/>
        <v>61</v>
      </c>
      <c r="B551" s="87" t="s">
        <v>517</v>
      </c>
      <c r="C551" s="548"/>
      <c r="D551" s="410">
        <f>'6C'!$G43</f>
        <v>0</v>
      </c>
      <c r="E551" s="406">
        <f t="shared" si="49"/>
        <v>0</v>
      </c>
      <c r="F551" s="406">
        <f t="shared" si="49"/>
        <v>0</v>
      </c>
      <c r="G551" s="406">
        <f t="shared" si="49"/>
        <v>0</v>
      </c>
      <c r="H551" s="406">
        <f>'8A_8C'!L557</f>
        <v>0</v>
      </c>
      <c r="I551" s="406">
        <f t="shared" si="50"/>
        <v>0</v>
      </c>
      <c r="J551" s="406">
        <f t="shared" si="52"/>
        <v>0</v>
      </c>
      <c r="K551" s="1400">
        <f t="shared" si="51"/>
        <v>0</v>
      </c>
      <c r="L551" s="405"/>
      <c r="M551" s="195"/>
    </row>
    <row r="552" spans="1:13" x14ac:dyDescent="0.25">
      <c r="A552" s="966">
        <f t="shared" si="53"/>
        <v>62</v>
      </c>
      <c r="B552" s="87" t="s">
        <v>518</v>
      </c>
      <c r="C552" s="548"/>
      <c r="D552" s="410">
        <f>'6C'!$G44</f>
        <v>0</v>
      </c>
      <c r="E552" s="406">
        <f t="shared" si="49"/>
        <v>0</v>
      </c>
      <c r="F552" s="406">
        <f t="shared" si="49"/>
        <v>0</v>
      </c>
      <c r="G552" s="406">
        <f t="shared" si="49"/>
        <v>0</v>
      </c>
      <c r="H552" s="406">
        <f>'8A_8C'!L558</f>
        <v>0</v>
      </c>
      <c r="I552" s="406">
        <f t="shared" si="50"/>
        <v>0</v>
      </c>
      <c r="J552" s="406">
        <f t="shared" si="52"/>
        <v>0</v>
      </c>
      <c r="K552" s="1400">
        <f t="shared" si="51"/>
        <v>0</v>
      </c>
      <c r="L552" s="405"/>
      <c r="M552" s="195"/>
    </row>
    <row r="553" spans="1:13" x14ac:dyDescent="0.25">
      <c r="A553" s="966">
        <f t="shared" si="53"/>
        <v>63</v>
      </c>
      <c r="B553" s="340" t="s">
        <v>753</v>
      </c>
      <c r="C553" s="547"/>
      <c r="D553" s="410">
        <f>'6C'!$G45</f>
        <v>0</v>
      </c>
      <c r="E553" s="406">
        <f t="shared" si="49"/>
        <v>0</v>
      </c>
      <c r="F553" s="406">
        <f t="shared" si="49"/>
        <v>0</v>
      </c>
      <c r="G553" s="406">
        <f t="shared" si="49"/>
        <v>0</v>
      </c>
      <c r="H553" s="406">
        <f>'8A_8C'!L559</f>
        <v>0</v>
      </c>
      <c r="I553" s="406">
        <f t="shared" si="50"/>
        <v>0</v>
      </c>
      <c r="J553" s="406">
        <f t="shared" si="52"/>
        <v>0</v>
      </c>
      <c r="K553" s="1400">
        <f t="shared" si="51"/>
        <v>0</v>
      </c>
      <c r="L553" s="405"/>
      <c r="M553" s="195"/>
    </row>
    <row r="554" spans="1:13" x14ac:dyDescent="0.25">
      <c r="A554" s="966">
        <f t="shared" si="53"/>
        <v>64</v>
      </c>
      <c r="B554" s="87" t="s">
        <v>519</v>
      </c>
      <c r="C554" s="548"/>
      <c r="D554" s="410">
        <f>'6C'!$G46</f>
        <v>0</v>
      </c>
      <c r="E554" s="406">
        <f t="shared" si="49"/>
        <v>0</v>
      </c>
      <c r="F554" s="406">
        <f t="shared" si="49"/>
        <v>0</v>
      </c>
      <c r="G554" s="406">
        <f t="shared" si="49"/>
        <v>0</v>
      </c>
      <c r="H554" s="406">
        <f>'8A_8C'!L560</f>
        <v>0</v>
      </c>
      <c r="I554" s="406">
        <f t="shared" si="50"/>
        <v>0</v>
      </c>
      <c r="J554" s="406">
        <f t="shared" si="52"/>
        <v>0</v>
      </c>
      <c r="K554" s="1400">
        <f t="shared" si="51"/>
        <v>0</v>
      </c>
      <c r="L554" s="405"/>
      <c r="M554" s="195"/>
    </row>
    <row r="555" spans="1:13" x14ac:dyDescent="0.25">
      <c r="A555" s="966">
        <f t="shared" si="53"/>
        <v>65</v>
      </c>
      <c r="B555" s="87" t="s">
        <v>788</v>
      </c>
      <c r="C555" s="548"/>
      <c r="D555" s="410">
        <f>'6C'!$G47</f>
        <v>0</v>
      </c>
      <c r="E555" s="406">
        <f t="shared" si="49"/>
        <v>0</v>
      </c>
      <c r="F555" s="406">
        <f t="shared" si="49"/>
        <v>0</v>
      </c>
      <c r="G555" s="406">
        <f t="shared" si="49"/>
        <v>0</v>
      </c>
      <c r="H555" s="406">
        <f>'8A_8C'!L561</f>
        <v>0</v>
      </c>
      <c r="I555" s="406">
        <f t="shared" si="50"/>
        <v>0</v>
      </c>
      <c r="J555" s="406">
        <f t="shared" si="52"/>
        <v>0</v>
      </c>
      <c r="K555" s="1400">
        <f t="shared" si="51"/>
        <v>0</v>
      </c>
      <c r="L555" s="405"/>
      <c r="M555" s="195"/>
    </row>
    <row r="556" spans="1:13" x14ac:dyDescent="0.25">
      <c r="A556" s="966">
        <f t="shared" si="53"/>
        <v>66</v>
      </c>
      <c r="B556" s="87" t="s">
        <v>520</v>
      </c>
      <c r="C556" s="548"/>
      <c r="D556" s="410">
        <f>'6C'!$G48</f>
        <v>0</v>
      </c>
      <c r="E556" s="406">
        <f t="shared" si="49"/>
        <v>0</v>
      </c>
      <c r="F556" s="406">
        <f t="shared" si="49"/>
        <v>0</v>
      </c>
      <c r="G556" s="406">
        <f t="shared" si="49"/>
        <v>0</v>
      </c>
      <c r="H556" s="406">
        <f>'8A_8C'!L562</f>
        <v>0</v>
      </c>
      <c r="I556" s="406">
        <f t="shared" si="50"/>
        <v>0</v>
      </c>
      <c r="J556" s="406">
        <f t="shared" si="52"/>
        <v>0</v>
      </c>
      <c r="K556" s="1400">
        <f t="shared" si="51"/>
        <v>0</v>
      </c>
      <c r="L556" s="405"/>
      <c r="M556" s="195"/>
    </row>
    <row r="557" spans="1:13" x14ac:dyDescent="0.25">
      <c r="A557" s="966">
        <f t="shared" si="53"/>
        <v>67</v>
      </c>
      <c r="B557" s="87" t="s">
        <v>521</v>
      </c>
      <c r="C557" s="548"/>
      <c r="D557" s="410">
        <f>'6C'!$G49</f>
        <v>0</v>
      </c>
      <c r="E557" s="406">
        <f t="shared" si="49"/>
        <v>0</v>
      </c>
      <c r="F557" s="406">
        <f t="shared" si="49"/>
        <v>0</v>
      </c>
      <c r="G557" s="406">
        <f t="shared" si="49"/>
        <v>0</v>
      </c>
      <c r="H557" s="406">
        <f>'8A_8C'!L563</f>
        <v>0</v>
      </c>
      <c r="I557" s="406">
        <f t="shared" si="50"/>
        <v>0</v>
      </c>
      <c r="J557" s="406">
        <f t="shared" si="52"/>
        <v>0</v>
      </c>
      <c r="K557" s="1400">
        <f t="shared" si="51"/>
        <v>0</v>
      </c>
      <c r="L557" s="405"/>
      <c r="M557" s="195"/>
    </row>
    <row r="558" spans="1:13" x14ac:dyDescent="0.25">
      <c r="A558" s="966">
        <f t="shared" si="53"/>
        <v>68</v>
      </c>
      <c r="B558" s="340" t="s">
        <v>754</v>
      </c>
      <c r="C558" s="547"/>
      <c r="D558" s="410">
        <f>'6C'!$G50</f>
        <v>0</v>
      </c>
      <c r="E558" s="406">
        <f t="shared" si="49"/>
        <v>0</v>
      </c>
      <c r="F558" s="406">
        <f t="shared" si="49"/>
        <v>0</v>
      </c>
      <c r="G558" s="406">
        <f t="shared" si="49"/>
        <v>0</v>
      </c>
      <c r="H558" s="406">
        <f>'8A_8C'!L564</f>
        <v>0</v>
      </c>
      <c r="I558" s="406">
        <f t="shared" si="50"/>
        <v>0</v>
      </c>
      <c r="J558" s="406">
        <f t="shared" si="52"/>
        <v>0</v>
      </c>
      <c r="K558" s="1400">
        <f t="shared" si="51"/>
        <v>0</v>
      </c>
      <c r="L558" s="405"/>
      <c r="M558" s="195"/>
    </row>
    <row r="559" spans="1:13" x14ac:dyDescent="0.25">
      <c r="A559" s="966">
        <f t="shared" si="53"/>
        <v>69</v>
      </c>
      <c r="B559" s="87" t="s">
        <v>522</v>
      </c>
      <c r="C559" s="548"/>
      <c r="D559" s="410">
        <f>'6C'!$G51</f>
        <v>0</v>
      </c>
      <c r="E559" s="406">
        <f t="shared" si="49"/>
        <v>0</v>
      </c>
      <c r="F559" s="406">
        <f t="shared" si="49"/>
        <v>0</v>
      </c>
      <c r="G559" s="406">
        <f t="shared" si="49"/>
        <v>0</v>
      </c>
      <c r="H559" s="406">
        <f>'8A_8C'!L565</f>
        <v>0</v>
      </c>
      <c r="I559" s="406">
        <f t="shared" si="50"/>
        <v>0</v>
      </c>
      <c r="J559" s="406">
        <f t="shared" si="52"/>
        <v>0</v>
      </c>
      <c r="K559" s="1400">
        <f t="shared" si="51"/>
        <v>0</v>
      </c>
      <c r="L559" s="405"/>
      <c r="M559" s="195"/>
    </row>
    <row r="560" spans="1:13" x14ac:dyDescent="0.25">
      <c r="A560" s="966">
        <f t="shared" si="53"/>
        <v>70</v>
      </c>
      <c r="B560" s="87" t="s">
        <v>523</v>
      </c>
      <c r="C560" s="548"/>
      <c r="D560" s="410">
        <f>'6C'!$G52</f>
        <v>0</v>
      </c>
      <c r="E560" s="406">
        <f t="shared" si="49"/>
        <v>0</v>
      </c>
      <c r="F560" s="406">
        <f t="shared" si="49"/>
        <v>0</v>
      </c>
      <c r="G560" s="406">
        <f t="shared" si="49"/>
        <v>0</v>
      </c>
      <c r="H560" s="406">
        <f>'8A_8C'!L566</f>
        <v>0</v>
      </c>
      <c r="I560" s="406">
        <f t="shared" si="50"/>
        <v>0</v>
      </c>
      <c r="J560" s="406">
        <f t="shared" si="52"/>
        <v>0</v>
      </c>
      <c r="K560" s="1400">
        <f t="shared" si="51"/>
        <v>0</v>
      </c>
      <c r="L560" s="405"/>
      <c r="M560" s="195"/>
    </row>
    <row r="561" spans="1:13" x14ac:dyDescent="0.25">
      <c r="A561" s="966">
        <f t="shared" si="53"/>
        <v>71</v>
      </c>
      <c r="B561" s="87" t="s">
        <v>524</v>
      </c>
      <c r="C561" s="548"/>
      <c r="D561" s="410">
        <f>'6C'!$G53</f>
        <v>0</v>
      </c>
      <c r="E561" s="406">
        <f t="shared" si="49"/>
        <v>0</v>
      </c>
      <c r="F561" s="406">
        <f t="shared" si="49"/>
        <v>0</v>
      </c>
      <c r="G561" s="406">
        <f t="shared" si="49"/>
        <v>0</v>
      </c>
      <c r="H561" s="406">
        <f>'8A_8C'!L567</f>
        <v>0</v>
      </c>
      <c r="I561" s="406">
        <f t="shared" si="50"/>
        <v>0</v>
      </c>
      <c r="J561" s="406">
        <f t="shared" si="52"/>
        <v>0</v>
      </c>
      <c r="K561" s="1400">
        <f t="shared" si="51"/>
        <v>0</v>
      </c>
      <c r="L561" s="405"/>
      <c r="M561" s="195"/>
    </row>
    <row r="562" spans="1:13" x14ac:dyDescent="0.25">
      <c r="A562" s="966">
        <f t="shared" si="53"/>
        <v>72</v>
      </c>
      <c r="B562" s="340" t="s">
        <v>755</v>
      </c>
      <c r="C562" s="547"/>
      <c r="D562" s="410">
        <f>'6C'!$G54</f>
        <v>0</v>
      </c>
      <c r="E562" s="406">
        <f t="shared" si="49"/>
        <v>0</v>
      </c>
      <c r="F562" s="406">
        <f t="shared" si="49"/>
        <v>0</v>
      </c>
      <c r="G562" s="406">
        <f t="shared" si="49"/>
        <v>0</v>
      </c>
      <c r="H562" s="406">
        <f>'8A_8C'!L568</f>
        <v>0</v>
      </c>
      <c r="I562" s="406">
        <f t="shared" si="50"/>
        <v>0</v>
      </c>
      <c r="J562" s="406">
        <f t="shared" si="52"/>
        <v>0</v>
      </c>
      <c r="K562" s="1400">
        <f t="shared" si="51"/>
        <v>0</v>
      </c>
      <c r="L562" s="405"/>
      <c r="M562" s="195"/>
    </row>
    <row r="563" spans="1:13" x14ac:dyDescent="0.25">
      <c r="A563" s="966">
        <f t="shared" si="53"/>
        <v>73</v>
      </c>
      <c r="B563" s="87" t="s">
        <v>525</v>
      </c>
      <c r="C563" s="548"/>
      <c r="D563" s="410">
        <f>'6C'!$G55</f>
        <v>0</v>
      </c>
      <c r="E563" s="406">
        <f t="shared" si="49"/>
        <v>0</v>
      </c>
      <c r="F563" s="406">
        <f t="shared" si="49"/>
        <v>0</v>
      </c>
      <c r="G563" s="406">
        <f t="shared" si="49"/>
        <v>0</v>
      </c>
      <c r="H563" s="406">
        <f>'8A_8C'!L569</f>
        <v>0</v>
      </c>
      <c r="I563" s="406">
        <f t="shared" si="50"/>
        <v>0</v>
      </c>
      <c r="J563" s="406">
        <f t="shared" si="52"/>
        <v>0</v>
      </c>
      <c r="K563" s="1400">
        <f t="shared" si="51"/>
        <v>0</v>
      </c>
      <c r="L563" s="405"/>
      <c r="M563" s="195"/>
    </row>
    <row r="564" spans="1:13" x14ac:dyDescent="0.25">
      <c r="A564" s="966">
        <f t="shared" si="53"/>
        <v>74</v>
      </c>
      <c r="B564" s="87" t="s">
        <v>469</v>
      </c>
      <c r="C564" s="548"/>
      <c r="D564" s="410">
        <f>'6C'!$G56</f>
        <v>0</v>
      </c>
      <c r="E564" s="406">
        <f t="shared" si="49"/>
        <v>0</v>
      </c>
      <c r="F564" s="406">
        <f t="shared" si="49"/>
        <v>0</v>
      </c>
      <c r="G564" s="406">
        <f t="shared" si="49"/>
        <v>0</v>
      </c>
      <c r="H564" s="406">
        <f>'8A_8C'!L570</f>
        <v>0</v>
      </c>
      <c r="I564" s="406">
        <f t="shared" si="50"/>
        <v>0</v>
      </c>
      <c r="J564" s="406">
        <f t="shared" si="52"/>
        <v>0</v>
      </c>
      <c r="K564" s="1400">
        <f t="shared" si="51"/>
        <v>0</v>
      </c>
      <c r="L564" s="405"/>
      <c r="M564" s="195"/>
    </row>
    <row r="565" spans="1:13" x14ac:dyDescent="0.25">
      <c r="A565" s="966">
        <f t="shared" si="53"/>
        <v>75</v>
      </c>
      <c r="B565" s="87" t="s">
        <v>625</v>
      </c>
      <c r="C565" s="548"/>
      <c r="D565" s="410">
        <f>'6C'!$G57</f>
        <v>0</v>
      </c>
      <c r="E565" s="406">
        <f t="shared" si="49"/>
        <v>0</v>
      </c>
      <c r="F565" s="406">
        <f t="shared" si="49"/>
        <v>0</v>
      </c>
      <c r="G565" s="406">
        <f t="shared" si="49"/>
        <v>0</v>
      </c>
      <c r="H565" s="406">
        <f>'8A_8C'!L571</f>
        <v>0</v>
      </c>
      <c r="I565" s="406">
        <f t="shared" si="50"/>
        <v>0</v>
      </c>
      <c r="J565" s="406">
        <f t="shared" si="52"/>
        <v>0</v>
      </c>
      <c r="K565" s="1400">
        <f t="shared" si="51"/>
        <v>0</v>
      </c>
      <c r="L565" s="405"/>
      <c r="M565" s="195"/>
    </row>
    <row r="566" spans="1:13" x14ac:dyDescent="0.25">
      <c r="A566" s="966">
        <f t="shared" si="53"/>
        <v>76</v>
      </c>
      <c r="B566" s="457" t="s">
        <v>812</v>
      </c>
      <c r="C566" s="607"/>
      <c r="D566" s="410"/>
      <c r="E566" s="406"/>
      <c r="F566" s="406"/>
      <c r="G566" s="406"/>
      <c r="H566" s="406"/>
      <c r="I566" s="406"/>
      <c r="J566" s="406"/>
      <c r="K566" s="1400"/>
      <c r="L566" s="405"/>
      <c r="M566" s="195"/>
    </row>
    <row r="567" spans="1:13" x14ac:dyDescent="0.25">
      <c r="A567" s="1046" t="s">
        <v>367</v>
      </c>
      <c r="B567" s="341" t="s">
        <v>807</v>
      </c>
      <c r="C567" s="705" t="str">
        <f>'5'!C$117</f>
        <v>(Specify here)</v>
      </c>
      <c r="D567" s="410">
        <f>'6C'!$G59</f>
        <v>0</v>
      </c>
      <c r="E567" s="406">
        <f t="shared" ref="E567:G571" si="54">$D567*D239</f>
        <v>0</v>
      </c>
      <c r="F567" s="406">
        <f t="shared" si="54"/>
        <v>0</v>
      </c>
      <c r="G567" s="406">
        <f t="shared" si="54"/>
        <v>0</v>
      </c>
      <c r="H567" s="406">
        <f>'8A_8C'!L573</f>
        <v>0</v>
      </c>
      <c r="I567" s="406">
        <f>$D567*H239</f>
        <v>0</v>
      </c>
      <c r="J567" s="406">
        <f t="shared" si="52"/>
        <v>0</v>
      </c>
      <c r="K567" s="1400">
        <f>J567+J403</f>
        <v>0</v>
      </c>
      <c r="L567" s="405"/>
      <c r="M567" s="195"/>
    </row>
    <row r="568" spans="1:13" x14ac:dyDescent="0.25">
      <c r="A568" s="965"/>
      <c r="B568" s="341" t="s">
        <v>808</v>
      </c>
      <c r="C568" s="705" t="str">
        <f>'5'!C$118</f>
        <v>(Specify here)</v>
      </c>
      <c r="D568" s="410">
        <f>'6C'!$G60</f>
        <v>0</v>
      </c>
      <c r="E568" s="406">
        <f t="shared" si="54"/>
        <v>0</v>
      </c>
      <c r="F568" s="406">
        <f t="shared" si="54"/>
        <v>0</v>
      </c>
      <c r="G568" s="406">
        <f t="shared" si="54"/>
        <v>0</v>
      </c>
      <c r="H568" s="406">
        <f>'8A_8C'!L574</f>
        <v>0</v>
      </c>
      <c r="I568" s="406">
        <f>$D568*H240</f>
        <v>0</v>
      </c>
      <c r="J568" s="406">
        <f t="shared" si="52"/>
        <v>0</v>
      </c>
      <c r="K568" s="1400">
        <f>J568+J404</f>
        <v>0</v>
      </c>
      <c r="L568" s="405"/>
      <c r="M568" s="195"/>
    </row>
    <row r="569" spans="1:13" x14ac:dyDescent="0.25">
      <c r="A569" s="965"/>
      <c r="B569" s="341" t="s">
        <v>809</v>
      </c>
      <c r="C569" s="705" t="str">
        <f>'5'!C$119</f>
        <v>(Specify here)</v>
      </c>
      <c r="D569" s="410">
        <f>'6C'!$G61</f>
        <v>0</v>
      </c>
      <c r="E569" s="406">
        <f t="shared" si="54"/>
        <v>0</v>
      </c>
      <c r="F569" s="406">
        <f t="shared" si="54"/>
        <v>0</v>
      </c>
      <c r="G569" s="406">
        <f t="shared" si="54"/>
        <v>0</v>
      </c>
      <c r="H569" s="406">
        <f>'8A_8C'!L575</f>
        <v>0</v>
      </c>
      <c r="I569" s="406">
        <f>$D569*H241</f>
        <v>0</v>
      </c>
      <c r="J569" s="406">
        <f t="shared" si="52"/>
        <v>0</v>
      </c>
      <c r="K569" s="1400">
        <f>J569+J405</f>
        <v>0</v>
      </c>
      <c r="L569" s="405"/>
      <c r="M569" s="195"/>
    </row>
    <row r="570" spans="1:13" x14ac:dyDescent="0.25">
      <c r="A570" s="965"/>
      <c r="B570" s="311" t="s">
        <v>810</v>
      </c>
      <c r="C570" s="705" t="str">
        <f>'5'!C$120</f>
        <v>(Specify here)</v>
      </c>
      <c r="D570" s="410">
        <f>'6C'!$G62</f>
        <v>0</v>
      </c>
      <c r="E570" s="406">
        <f t="shared" si="54"/>
        <v>0</v>
      </c>
      <c r="F570" s="406">
        <f t="shared" si="54"/>
        <v>0</v>
      </c>
      <c r="G570" s="406">
        <f t="shared" si="54"/>
        <v>0</v>
      </c>
      <c r="H570" s="406">
        <f>'8A_8C'!L576</f>
        <v>0</v>
      </c>
      <c r="I570" s="406">
        <f>$D570*H242</f>
        <v>0</v>
      </c>
      <c r="J570" s="406">
        <f t="shared" si="52"/>
        <v>0</v>
      </c>
      <c r="K570" s="714">
        <f>J570+J406</f>
        <v>0</v>
      </c>
      <c r="L570" s="405"/>
      <c r="M570" s="195"/>
    </row>
    <row r="571" spans="1:13" x14ac:dyDescent="0.25">
      <c r="A571" s="368"/>
      <c r="B571" s="585" t="s">
        <v>811</v>
      </c>
      <c r="C571" s="705" t="str">
        <f>'5'!C$121</f>
        <v>(Specify here)</v>
      </c>
      <c r="D571" s="715">
        <f>'6C'!$G63</f>
        <v>0</v>
      </c>
      <c r="E571" s="479">
        <f t="shared" si="54"/>
        <v>0</v>
      </c>
      <c r="F571" s="479">
        <f t="shared" si="54"/>
        <v>0</v>
      </c>
      <c r="G571" s="479">
        <f t="shared" si="54"/>
        <v>0</v>
      </c>
      <c r="H571" s="479">
        <f>'8A_8C'!L577</f>
        <v>0</v>
      </c>
      <c r="I571" s="479">
        <f>$D571*H243</f>
        <v>0</v>
      </c>
      <c r="J571" s="479">
        <f t="shared" si="52"/>
        <v>0</v>
      </c>
      <c r="K571" s="479">
        <f>J571+J407</f>
        <v>0</v>
      </c>
      <c r="L571" s="405"/>
      <c r="M571" s="195"/>
    </row>
    <row r="572" spans="1:13" x14ac:dyDescent="0.25">
      <c r="A572" s="712" t="s">
        <v>419</v>
      </c>
      <c r="B572" s="195"/>
      <c r="C572" s="195"/>
      <c r="D572" s="689"/>
      <c r="E572" s="688"/>
      <c r="F572" s="688"/>
      <c r="G572" s="688"/>
      <c r="H572" s="688"/>
      <c r="I572" s="688"/>
      <c r="J572" s="688"/>
      <c r="K572" s="688"/>
      <c r="L572" s="195"/>
      <c r="M572" s="195"/>
    </row>
    <row r="573" spans="1:13" x14ac:dyDescent="0.25">
      <c r="A573" s="712" t="s">
        <v>889</v>
      </c>
      <c r="B573" s="195"/>
      <c r="C573" s="195"/>
      <c r="D573" s="689"/>
      <c r="E573" s="688"/>
      <c r="F573" s="688"/>
      <c r="G573" s="688"/>
      <c r="H573" s="688"/>
      <c r="I573" s="688"/>
      <c r="J573" s="688"/>
      <c r="K573" s="688"/>
      <c r="L573" s="195"/>
      <c r="M573" s="195"/>
    </row>
    <row r="574" spans="1:13" x14ac:dyDescent="0.25">
      <c r="A574" s="712" t="s">
        <v>927</v>
      </c>
      <c r="B574" s="195"/>
      <c r="C574" s="195"/>
      <c r="D574" s="689"/>
      <c r="E574" s="688"/>
      <c r="F574" s="688"/>
      <c r="G574" s="688"/>
      <c r="H574" s="688"/>
      <c r="I574" s="688"/>
      <c r="J574" s="688"/>
      <c r="K574" s="688"/>
      <c r="L574" s="195"/>
      <c r="M574" s="195"/>
    </row>
    <row r="575" spans="1:13" x14ac:dyDescent="0.25">
      <c r="A575" s="196" t="s">
        <v>422</v>
      </c>
      <c r="B575" s="195"/>
      <c r="C575" s="195"/>
      <c r="D575" s="689"/>
      <c r="E575" s="688"/>
      <c r="F575" s="688"/>
      <c r="G575" s="688"/>
      <c r="H575" s="688"/>
      <c r="I575" s="688"/>
      <c r="J575" s="688"/>
      <c r="K575" s="688"/>
      <c r="L575" s="195"/>
      <c r="M575" s="195"/>
    </row>
    <row r="576" spans="1:13" ht="15.6" x14ac:dyDescent="0.3">
      <c r="A576" s="197" t="s">
        <v>154</v>
      </c>
      <c r="B576" s="709"/>
      <c r="C576" s="709"/>
      <c r="D576" s="709"/>
      <c r="E576" s="709"/>
      <c r="F576" s="709"/>
      <c r="G576" s="709"/>
      <c r="H576" s="778"/>
      <c r="I576" s="198"/>
      <c r="J576" s="198"/>
      <c r="K576" s="711" t="s">
        <v>153</v>
      </c>
      <c r="L576" s="195"/>
      <c r="M576" s="195"/>
    </row>
    <row r="577" spans="1:13" ht="15.6" x14ac:dyDescent="0.3">
      <c r="A577" s="197" t="s">
        <v>566</v>
      </c>
      <c r="B577" s="709"/>
      <c r="C577" s="709"/>
      <c r="D577" s="709"/>
      <c r="E577" s="709"/>
      <c r="F577" s="709"/>
      <c r="G577" s="709"/>
      <c r="H577" s="778"/>
      <c r="I577" s="198"/>
      <c r="J577" s="198"/>
      <c r="K577" s="708" t="s">
        <v>446</v>
      </c>
      <c r="L577" s="195"/>
      <c r="M577" s="195"/>
    </row>
    <row r="578" spans="1:13" ht="15.6" x14ac:dyDescent="0.3">
      <c r="A578" s="197"/>
      <c r="B578" s="198"/>
      <c r="C578" s="198"/>
      <c r="D578" s="198"/>
      <c r="E578" s="198"/>
      <c r="F578" s="198"/>
      <c r="G578" s="198"/>
      <c r="H578" s="690"/>
      <c r="K578" s="708" t="s">
        <v>150</v>
      </c>
      <c r="L578" s="195"/>
      <c r="M578" s="195"/>
    </row>
    <row r="579" spans="1:13" x14ac:dyDescent="0.25">
      <c r="B579" s="198"/>
      <c r="C579" s="198"/>
      <c r="D579" s="198"/>
      <c r="E579" s="198"/>
      <c r="F579" s="198"/>
      <c r="G579" s="198"/>
      <c r="H579" s="690"/>
      <c r="I579" s="195"/>
      <c r="J579" s="195"/>
      <c r="K579" s="688"/>
      <c r="L579" s="195"/>
      <c r="M579" s="195"/>
    </row>
    <row r="580" spans="1:13" x14ac:dyDescent="0.25">
      <c r="A580" s="196" t="s">
        <v>363</v>
      </c>
      <c r="B580" s="195"/>
      <c r="C580" s="195"/>
      <c r="D580" s="195"/>
      <c r="E580" s="196" t="s">
        <v>451</v>
      </c>
      <c r="F580" s="195"/>
      <c r="G580" s="195"/>
      <c r="H580" s="688"/>
      <c r="J580" s="196" t="s">
        <v>365</v>
      </c>
      <c r="K580" s="688"/>
      <c r="L580" s="195"/>
      <c r="M580" s="195"/>
    </row>
    <row r="581" spans="1:13" x14ac:dyDescent="0.25">
      <c r="B581" s="195" t="str">
        <f>'1_1A'!$B$7</f>
        <v>Enter Hospital Name Here</v>
      </c>
      <c r="D581" s="195"/>
      <c r="F581" s="1476" t="str">
        <f>'1_1A'!$H$7</f>
        <v>Enter Provider Number Here</v>
      </c>
      <c r="G581" s="1476"/>
      <c r="H581" s="688"/>
      <c r="K581" s="710" t="str">
        <f>'1_1A'!$P$7</f>
        <v>Enter FYE Here</v>
      </c>
      <c r="L581" s="195"/>
      <c r="M581" s="195"/>
    </row>
    <row r="582" spans="1:13" x14ac:dyDescent="0.25">
      <c r="A582" s="195"/>
      <c r="B582" s="195"/>
      <c r="C582" s="195"/>
      <c r="D582" s="689"/>
      <c r="E582" s="688"/>
      <c r="F582" s="688"/>
      <c r="G582" s="688"/>
      <c r="H582" s="688"/>
      <c r="I582" s="688"/>
      <c r="J582" s="688"/>
      <c r="K582" s="688"/>
      <c r="L582" s="195"/>
      <c r="M582" s="195"/>
    </row>
    <row r="583" spans="1:13" x14ac:dyDescent="0.25">
      <c r="A583" s="1386"/>
      <c r="B583" s="1387"/>
      <c r="C583" s="1388"/>
      <c r="D583" s="1389" t="s">
        <v>122</v>
      </c>
      <c r="E583" s="1406"/>
      <c r="F583" s="1407"/>
      <c r="G583" s="1407"/>
      <c r="H583" s="1407"/>
      <c r="I583" s="1407"/>
      <c r="J583" s="1407"/>
      <c r="K583" s="1408"/>
      <c r="L583" s="405"/>
      <c r="M583" s="195"/>
    </row>
    <row r="584" spans="1:13" ht="15.6" x14ac:dyDescent="0.3">
      <c r="A584" s="1393"/>
      <c r="B584" s="203" t="s">
        <v>95</v>
      </c>
      <c r="C584" s="1394"/>
      <c r="D584" s="694" t="s">
        <v>124</v>
      </c>
      <c r="E584" s="695" t="s">
        <v>155</v>
      </c>
      <c r="F584" s="1395"/>
      <c r="G584" s="1395"/>
      <c r="H584" s="1395"/>
      <c r="I584" s="1395"/>
      <c r="J584" s="1395"/>
      <c r="K584" s="1396"/>
      <c r="L584" s="405"/>
      <c r="M584" s="195"/>
    </row>
    <row r="585" spans="1:13" x14ac:dyDescent="0.25">
      <c r="A585" s="1393"/>
      <c r="B585" s="202"/>
      <c r="C585" s="405"/>
      <c r="D585" s="694" t="s">
        <v>125</v>
      </c>
      <c r="E585" s="696" t="s">
        <v>374</v>
      </c>
      <c r="F585" s="696" t="s">
        <v>375</v>
      </c>
      <c r="G585" s="696" t="s">
        <v>376</v>
      </c>
      <c r="H585" s="696" t="s">
        <v>147</v>
      </c>
      <c r="I585" s="696" t="s">
        <v>148</v>
      </c>
      <c r="J585" s="696" t="s">
        <v>418</v>
      </c>
      <c r="K585" s="1397" t="s">
        <v>152</v>
      </c>
      <c r="L585" s="405"/>
      <c r="M585" s="195"/>
    </row>
    <row r="586" spans="1:13" x14ac:dyDescent="0.25">
      <c r="A586" s="1393"/>
      <c r="B586" s="202"/>
      <c r="C586" s="405"/>
      <c r="D586" s="694" t="s">
        <v>126</v>
      </c>
      <c r="E586" s="697" t="s">
        <v>98</v>
      </c>
      <c r="F586" s="697" t="s">
        <v>98</v>
      </c>
      <c r="G586" s="697" t="s">
        <v>98</v>
      </c>
      <c r="H586" s="697" t="s">
        <v>98</v>
      </c>
      <c r="I586" s="697" t="s">
        <v>98</v>
      </c>
      <c r="J586" s="697" t="s">
        <v>98</v>
      </c>
      <c r="K586" s="1398" t="s">
        <v>418</v>
      </c>
      <c r="L586" s="405"/>
      <c r="M586" s="195"/>
    </row>
    <row r="587" spans="1:13" x14ac:dyDescent="0.25">
      <c r="A587" s="1393"/>
      <c r="B587" s="202"/>
      <c r="C587" s="405"/>
      <c r="D587" s="698"/>
      <c r="E587" s="697" t="s">
        <v>390</v>
      </c>
      <c r="F587" s="697" t="s">
        <v>391</v>
      </c>
      <c r="G587" s="697" t="s">
        <v>392</v>
      </c>
      <c r="H587" s="697" t="s">
        <v>393</v>
      </c>
      <c r="I587" s="697" t="s">
        <v>394</v>
      </c>
      <c r="J587" s="697" t="s">
        <v>395</v>
      </c>
      <c r="K587" s="1398" t="s">
        <v>396</v>
      </c>
      <c r="L587" s="405"/>
      <c r="M587" s="195"/>
    </row>
    <row r="588" spans="1:13" x14ac:dyDescent="0.25">
      <c r="A588" s="1021"/>
      <c r="B588" s="586" t="s">
        <v>528</v>
      </c>
      <c r="C588" s="587"/>
      <c r="D588" s="703"/>
      <c r="E588" s="676"/>
      <c r="F588" s="676"/>
      <c r="G588" s="676"/>
      <c r="H588" s="676"/>
      <c r="I588" s="676"/>
      <c r="J588" s="676"/>
      <c r="K588" s="1399"/>
      <c r="L588" s="405"/>
      <c r="M588" s="195"/>
    </row>
    <row r="589" spans="1:13" x14ac:dyDescent="0.25">
      <c r="A589" s="966">
        <v>88</v>
      </c>
      <c r="B589" s="858" t="s">
        <v>864</v>
      </c>
      <c r="C589" s="706" t="str">
        <f>'5'!C$140</f>
        <v>(Specify here)</v>
      </c>
      <c r="D589" s="410">
        <f>'6C'!$G77</f>
        <v>0</v>
      </c>
      <c r="E589" s="406">
        <f t="shared" ref="E589:G592" si="55">$D589*D261</f>
        <v>0</v>
      </c>
      <c r="F589" s="406">
        <f t="shared" si="55"/>
        <v>0</v>
      </c>
      <c r="G589" s="406">
        <f t="shared" si="55"/>
        <v>0</v>
      </c>
      <c r="H589" s="406">
        <f>'8A_8C'!L596</f>
        <v>0</v>
      </c>
      <c r="I589" s="406">
        <f>$D589*H261</f>
        <v>0</v>
      </c>
      <c r="J589" s="406">
        <f>SUM(E589:I589)</f>
        <v>0</v>
      </c>
      <c r="K589" s="1400">
        <f t="shared" ref="K589:K598" si="56">J589+J425</f>
        <v>0</v>
      </c>
      <c r="L589" s="405"/>
      <c r="M589" s="195"/>
    </row>
    <row r="590" spans="1:13" x14ac:dyDescent="0.25">
      <c r="A590" s="966">
        <f>A589+1</f>
        <v>89</v>
      </c>
      <c r="B590" s="858" t="s">
        <v>757</v>
      </c>
      <c r="C590" s="706" t="str">
        <f>'5'!C$141</f>
        <v>(Specify here)</v>
      </c>
      <c r="D590" s="410">
        <f>'6C'!$G78</f>
        <v>0</v>
      </c>
      <c r="E590" s="406">
        <f t="shared" si="55"/>
        <v>0</v>
      </c>
      <c r="F590" s="406">
        <f t="shared" si="55"/>
        <v>0</v>
      </c>
      <c r="G590" s="406">
        <f t="shared" si="55"/>
        <v>0</v>
      </c>
      <c r="H590" s="406">
        <f>'8A_8C'!L597</f>
        <v>0</v>
      </c>
      <c r="I590" s="406">
        <f>$D590*H262</f>
        <v>0</v>
      </c>
      <c r="J590" s="406">
        <f t="shared" ref="J590:J607" si="57">SUM(E590:I590)</f>
        <v>0</v>
      </c>
      <c r="K590" s="1400">
        <f t="shared" si="56"/>
        <v>0</v>
      </c>
      <c r="L590" s="405"/>
      <c r="M590" s="195"/>
    </row>
    <row r="591" spans="1:13" x14ac:dyDescent="0.25">
      <c r="A591" s="966">
        <f>A590+1</f>
        <v>90</v>
      </c>
      <c r="B591" s="87" t="s">
        <v>529</v>
      </c>
      <c r="C591" s="706" t="str">
        <f>'5'!C$142</f>
        <v>(Specify here)</v>
      </c>
      <c r="D591" s="410">
        <f>'6C'!$G79</f>
        <v>0</v>
      </c>
      <c r="E591" s="406">
        <f t="shared" si="55"/>
        <v>0</v>
      </c>
      <c r="F591" s="406">
        <f t="shared" si="55"/>
        <v>0</v>
      </c>
      <c r="G591" s="406">
        <f t="shared" si="55"/>
        <v>0</v>
      </c>
      <c r="H591" s="406">
        <f>'8A_8C'!L598</f>
        <v>0</v>
      </c>
      <c r="I591" s="406">
        <f>$D591*H263</f>
        <v>0</v>
      </c>
      <c r="J591" s="406">
        <f t="shared" si="57"/>
        <v>0</v>
      </c>
      <c r="K591" s="1400">
        <f t="shared" si="56"/>
        <v>0</v>
      </c>
      <c r="L591" s="405"/>
      <c r="M591" s="195"/>
    </row>
    <row r="592" spans="1:13" x14ac:dyDescent="0.25">
      <c r="A592" s="966">
        <f>A591+1</f>
        <v>91</v>
      </c>
      <c r="B592" s="87" t="s">
        <v>530</v>
      </c>
      <c r="C592" s="548"/>
      <c r="D592" s="410">
        <f>'6C'!$G80</f>
        <v>0</v>
      </c>
      <c r="E592" s="406">
        <f t="shared" si="55"/>
        <v>0</v>
      </c>
      <c r="F592" s="406">
        <f t="shared" si="55"/>
        <v>0</v>
      </c>
      <c r="G592" s="406">
        <f t="shared" si="55"/>
        <v>0</v>
      </c>
      <c r="H592" s="406">
        <f>'8A_8C'!L599</f>
        <v>0</v>
      </c>
      <c r="I592" s="406">
        <f>$D592*H264</f>
        <v>0</v>
      </c>
      <c r="J592" s="406">
        <f t="shared" si="57"/>
        <v>0</v>
      </c>
      <c r="K592" s="1400">
        <f t="shared" si="56"/>
        <v>0</v>
      </c>
      <c r="L592" s="405"/>
      <c r="M592" s="195"/>
    </row>
    <row r="593" spans="1:13" x14ac:dyDescent="0.25">
      <c r="A593" s="966">
        <f>A592+1</f>
        <v>92</v>
      </c>
      <c r="B593" s="87" t="s">
        <v>471</v>
      </c>
      <c r="C593" s="1143"/>
      <c r="D593" s="410">
        <f>'6C'!$G81</f>
        <v>0</v>
      </c>
      <c r="E593" s="406">
        <f>IF(D265&gt;0, '6C'!$D$81*(D265/$J$265), 0)</f>
        <v>0</v>
      </c>
      <c r="F593" s="406">
        <f>IF(E265&gt;0, '6C'!$D$81*(E265/$J$265), 0)</f>
        <v>0</v>
      </c>
      <c r="G593" s="406">
        <f>IF(F265&gt;0, '6C'!$D$81*(F265/$J$265), 0)</f>
        <v>0</v>
      </c>
      <c r="H593" s="406">
        <f>'8A_8C'!L600</f>
        <v>0</v>
      </c>
      <c r="I593" s="406">
        <f>IF(H265&gt;0, '6C'!$D$81*(H265/$J$265), 0)</f>
        <v>0</v>
      </c>
      <c r="J593" s="406">
        <f t="shared" si="57"/>
        <v>0</v>
      </c>
      <c r="K593" s="1400">
        <f t="shared" si="56"/>
        <v>0</v>
      </c>
      <c r="L593" s="405"/>
      <c r="M593" s="195"/>
    </row>
    <row r="594" spans="1:13" x14ac:dyDescent="0.25">
      <c r="A594" s="966">
        <f>A593+1</f>
        <v>93</v>
      </c>
      <c r="B594" s="341" t="s">
        <v>813</v>
      </c>
      <c r="C594" s="705" t="str">
        <f>'5'!C$145</f>
        <v>(Specify here)</v>
      </c>
      <c r="D594" s="410">
        <f>'6C'!$G82</f>
        <v>0</v>
      </c>
      <c r="E594" s="406">
        <f t="shared" ref="E594:G598" si="58">$D594*D266</f>
        <v>0</v>
      </c>
      <c r="F594" s="406">
        <f t="shared" si="58"/>
        <v>0</v>
      </c>
      <c r="G594" s="406">
        <f t="shared" si="58"/>
        <v>0</v>
      </c>
      <c r="H594" s="406">
        <f>'8A_8C'!L601</f>
        <v>0</v>
      </c>
      <c r="I594" s="406">
        <f>$D594*H266</f>
        <v>0</v>
      </c>
      <c r="J594" s="406">
        <f t="shared" si="57"/>
        <v>0</v>
      </c>
      <c r="K594" s="1400">
        <f t="shared" si="56"/>
        <v>0</v>
      </c>
      <c r="L594" s="405"/>
      <c r="M594" s="195"/>
    </row>
    <row r="595" spans="1:13" x14ac:dyDescent="0.25">
      <c r="A595" s="1046" t="s">
        <v>367</v>
      </c>
      <c r="B595" s="341" t="s">
        <v>814</v>
      </c>
      <c r="C595" s="705" t="str">
        <f>'5'!C$146</f>
        <v>(Specify here)</v>
      </c>
      <c r="D595" s="410">
        <f>'6C'!$G83</f>
        <v>0</v>
      </c>
      <c r="E595" s="406">
        <f t="shared" si="58"/>
        <v>0</v>
      </c>
      <c r="F595" s="406">
        <f t="shared" si="58"/>
        <v>0</v>
      </c>
      <c r="G595" s="406">
        <f t="shared" si="58"/>
        <v>0</v>
      </c>
      <c r="H595" s="406">
        <f>'8A_8C'!L602</f>
        <v>0</v>
      </c>
      <c r="I595" s="406">
        <f>$D595*H267</f>
        <v>0</v>
      </c>
      <c r="J595" s="406">
        <f t="shared" si="57"/>
        <v>0</v>
      </c>
      <c r="K595" s="1400">
        <f t="shared" si="56"/>
        <v>0</v>
      </c>
      <c r="L595" s="405"/>
      <c r="M595" s="195"/>
    </row>
    <row r="596" spans="1:13" x14ac:dyDescent="0.25">
      <c r="A596" s="1046" t="s">
        <v>367</v>
      </c>
      <c r="B596" s="341" t="s">
        <v>815</v>
      </c>
      <c r="C596" s="705" t="str">
        <f>'5'!C$147</f>
        <v>(Specify here)</v>
      </c>
      <c r="D596" s="410">
        <f>'6C'!$G84</f>
        <v>0</v>
      </c>
      <c r="E596" s="406">
        <f t="shared" si="58"/>
        <v>0</v>
      </c>
      <c r="F596" s="406">
        <f t="shared" si="58"/>
        <v>0</v>
      </c>
      <c r="G596" s="406">
        <f t="shared" si="58"/>
        <v>0</v>
      </c>
      <c r="H596" s="406">
        <f>'8A_8C'!L603</f>
        <v>0</v>
      </c>
      <c r="I596" s="406">
        <f>$D596*H268</f>
        <v>0</v>
      </c>
      <c r="J596" s="406">
        <f t="shared" si="57"/>
        <v>0</v>
      </c>
      <c r="K596" s="1400">
        <f t="shared" si="56"/>
        <v>0</v>
      </c>
      <c r="L596" s="405"/>
      <c r="M596" s="195"/>
    </row>
    <row r="597" spans="1:13" x14ac:dyDescent="0.25">
      <c r="A597" s="1046"/>
      <c r="B597" s="311" t="s">
        <v>825</v>
      </c>
      <c r="C597" s="705" t="str">
        <f>'5'!C$148</f>
        <v>(Specify here)</v>
      </c>
      <c r="D597" s="410">
        <f>'6C'!$G85</f>
        <v>0</v>
      </c>
      <c r="E597" s="406">
        <f t="shared" si="58"/>
        <v>0</v>
      </c>
      <c r="F597" s="406">
        <f t="shared" si="58"/>
        <v>0</v>
      </c>
      <c r="G597" s="406">
        <f t="shared" si="58"/>
        <v>0</v>
      </c>
      <c r="H597" s="406">
        <f>'8A_8C'!L604</f>
        <v>0</v>
      </c>
      <c r="I597" s="406">
        <f>$D597*H269</f>
        <v>0</v>
      </c>
      <c r="J597" s="406">
        <f>SUM(E597:I597)</f>
        <v>0</v>
      </c>
      <c r="K597" s="1400">
        <f t="shared" si="56"/>
        <v>0</v>
      </c>
      <c r="L597" s="405"/>
      <c r="M597" s="195"/>
    </row>
    <row r="598" spans="1:13" x14ac:dyDescent="0.25">
      <c r="A598" s="1046"/>
      <c r="B598" s="311" t="s">
        <v>826</v>
      </c>
      <c r="C598" s="705" t="str">
        <f>'5'!C$149</f>
        <v>(Specify here)</v>
      </c>
      <c r="D598" s="410">
        <f>'6C'!$G86</f>
        <v>0</v>
      </c>
      <c r="E598" s="406">
        <f t="shared" si="58"/>
        <v>0</v>
      </c>
      <c r="F598" s="406">
        <f t="shared" si="58"/>
        <v>0</v>
      </c>
      <c r="G598" s="406">
        <f t="shared" si="58"/>
        <v>0</v>
      </c>
      <c r="H598" s="406">
        <f>'8A_8C'!L605</f>
        <v>0</v>
      </c>
      <c r="I598" s="406">
        <f>$D598*H270</f>
        <v>0</v>
      </c>
      <c r="J598" s="406">
        <f>SUM(E598:I598)</f>
        <v>0</v>
      </c>
      <c r="K598" s="1400">
        <f t="shared" si="56"/>
        <v>0</v>
      </c>
      <c r="L598" s="405"/>
      <c r="M598" s="195"/>
    </row>
    <row r="599" spans="1:13" x14ac:dyDescent="0.25">
      <c r="A599" s="1021"/>
      <c r="B599" s="586" t="s">
        <v>531</v>
      </c>
      <c r="C599" s="591"/>
      <c r="D599" s="703"/>
      <c r="E599" s="675"/>
      <c r="F599" s="675"/>
      <c r="G599" s="675"/>
      <c r="H599" s="675"/>
      <c r="I599" s="675"/>
      <c r="J599" s="675"/>
      <c r="K599" s="1401"/>
      <c r="L599" s="405"/>
      <c r="M599" s="195"/>
    </row>
    <row r="600" spans="1:13" x14ac:dyDescent="0.25">
      <c r="A600" s="966">
        <v>94</v>
      </c>
      <c r="B600" s="87" t="s">
        <v>627</v>
      </c>
      <c r="C600" s="548"/>
      <c r="D600" s="410">
        <f>'6C'!$G88</f>
        <v>0</v>
      </c>
      <c r="E600" s="406">
        <f t="shared" ref="E600:G607" si="59">$D600*D272</f>
        <v>0</v>
      </c>
      <c r="F600" s="406">
        <f t="shared" si="59"/>
        <v>0</v>
      </c>
      <c r="G600" s="406">
        <f t="shared" si="59"/>
        <v>0</v>
      </c>
      <c r="H600" s="406">
        <f>'8A_8C'!L607</f>
        <v>0</v>
      </c>
      <c r="I600" s="406">
        <f t="shared" ref="I600:I607" si="60">$D600*H272</f>
        <v>0</v>
      </c>
      <c r="J600" s="406">
        <f t="shared" si="57"/>
        <v>0</v>
      </c>
      <c r="K600" s="1400">
        <f t="shared" ref="K600:K608" si="61">J600+J436</f>
        <v>0</v>
      </c>
      <c r="L600" s="405"/>
      <c r="M600" s="195"/>
    </row>
    <row r="601" spans="1:13" x14ac:dyDescent="0.25">
      <c r="A601" s="966">
        <f>A600+1</f>
        <v>95</v>
      </c>
      <c r="B601" s="87" t="s">
        <v>532</v>
      </c>
      <c r="C601" s="548"/>
      <c r="D601" s="410">
        <f>'6C'!$G89</f>
        <v>0</v>
      </c>
      <c r="E601" s="406">
        <f t="shared" si="59"/>
        <v>0</v>
      </c>
      <c r="F601" s="406">
        <f t="shared" si="59"/>
        <v>0</v>
      </c>
      <c r="G601" s="406">
        <f t="shared" si="59"/>
        <v>0</v>
      </c>
      <c r="H601" s="406">
        <f>'8A_8C'!L608</f>
        <v>0</v>
      </c>
      <c r="I601" s="406">
        <f t="shared" si="60"/>
        <v>0</v>
      </c>
      <c r="J601" s="406">
        <f t="shared" si="57"/>
        <v>0</v>
      </c>
      <c r="K601" s="1400">
        <f t="shared" si="61"/>
        <v>0</v>
      </c>
      <c r="L601" s="405"/>
      <c r="M601" s="195"/>
    </row>
    <row r="602" spans="1:13" x14ac:dyDescent="0.25">
      <c r="A602" s="966">
        <f t="shared" ref="A602:A607" si="62">A601+1</f>
        <v>96</v>
      </c>
      <c r="B602" s="87" t="s">
        <v>533</v>
      </c>
      <c r="C602" s="548"/>
      <c r="D602" s="410">
        <f>'6C'!$G90</f>
        <v>0</v>
      </c>
      <c r="E602" s="406">
        <f t="shared" si="59"/>
        <v>0</v>
      </c>
      <c r="F602" s="406">
        <f t="shared" si="59"/>
        <v>0</v>
      </c>
      <c r="G602" s="406">
        <f t="shared" si="59"/>
        <v>0</v>
      </c>
      <c r="H602" s="406">
        <f>'8A_8C'!L609</f>
        <v>0</v>
      </c>
      <c r="I602" s="406">
        <f t="shared" si="60"/>
        <v>0</v>
      </c>
      <c r="J602" s="406">
        <f t="shared" si="57"/>
        <v>0</v>
      </c>
      <c r="K602" s="1400">
        <f t="shared" si="61"/>
        <v>0</v>
      </c>
      <c r="L602" s="405"/>
      <c r="M602" s="195"/>
    </row>
    <row r="603" spans="1:13" x14ac:dyDescent="0.25">
      <c r="A603" s="966">
        <f t="shared" si="62"/>
        <v>97</v>
      </c>
      <c r="B603" s="87" t="s">
        <v>534</v>
      </c>
      <c r="C603" s="1143"/>
      <c r="D603" s="410">
        <f>'6C'!$G91</f>
        <v>0</v>
      </c>
      <c r="E603" s="406">
        <f t="shared" si="59"/>
        <v>0</v>
      </c>
      <c r="F603" s="406">
        <f t="shared" si="59"/>
        <v>0</v>
      </c>
      <c r="G603" s="406">
        <f t="shared" si="59"/>
        <v>0</v>
      </c>
      <c r="H603" s="406">
        <f>'8A_8C'!L610</f>
        <v>0</v>
      </c>
      <c r="I603" s="406">
        <f t="shared" si="60"/>
        <v>0</v>
      </c>
      <c r="J603" s="406">
        <f t="shared" si="57"/>
        <v>0</v>
      </c>
      <c r="K603" s="1400">
        <f t="shared" si="61"/>
        <v>0</v>
      </c>
      <c r="L603" s="405"/>
      <c r="M603" s="195"/>
    </row>
    <row r="604" spans="1:13" x14ac:dyDescent="0.25">
      <c r="A604" s="966">
        <f t="shared" si="62"/>
        <v>98</v>
      </c>
      <c r="B604" s="311" t="s">
        <v>816</v>
      </c>
      <c r="C604" s="705" t="str">
        <f>'5'!C$155</f>
        <v>(Specify here)</v>
      </c>
      <c r="D604" s="410">
        <f>'6C'!$G92</f>
        <v>0</v>
      </c>
      <c r="E604" s="406">
        <f t="shared" si="59"/>
        <v>0</v>
      </c>
      <c r="F604" s="406">
        <f t="shared" si="59"/>
        <v>0</v>
      </c>
      <c r="G604" s="406">
        <f t="shared" si="59"/>
        <v>0</v>
      </c>
      <c r="H604" s="406">
        <f>'8A_8C'!L611</f>
        <v>0</v>
      </c>
      <c r="I604" s="406">
        <f t="shared" si="60"/>
        <v>0</v>
      </c>
      <c r="J604" s="406">
        <f t="shared" si="57"/>
        <v>0</v>
      </c>
      <c r="K604" s="1400">
        <f t="shared" si="61"/>
        <v>0</v>
      </c>
      <c r="L604" s="405"/>
      <c r="M604" s="195"/>
    </row>
    <row r="605" spans="1:13" x14ac:dyDescent="0.25">
      <c r="A605" s="966">
        <f t="shared" si="62"/>
        <v>99</v>
      </c>
      <c r="B605" s="311" t="s">
        <v>817</v>
      </c>
      <c r="C605" s="705" t="str">
        <f>'5'!C$156</f>
        <v>(Specify here)</v>
      </c>
      <c r="D605" s="410">
        <f>'6C'!$G93</f>
        <v>0</v>
      </c>
      <c r="E605" s="406">
        <f t="shared" si="59"/>
        <v>0</v>
      </c>
      <c r="F605" s="406">
        <f t="shared" si="59"/>
        <v>0</v>
      </c>
      <c r="G605" s="406">
        <f t="shared" si="59"/>
        <v>0</v>
      </c>
      <c r="H605" s="406">
        <f>'8A_8C'!L612</f>
        <v>0</v>
      </c>
      <c r="I605" s="406">
        <f t="shared" si="60"/>
        <v>0</v>
      </c>
      <c r="J605" s="406">
        <f t="shared" si="57"/>
        <v>0</v>
      </c>
      <c r="K605" s="1400">
        <f t="shared" si="61"/>
        <v>0</v>
      </c>
      <c r="L605" s="405"/>
      <c r="M605" s="195"/>
    </row>
    <row r="606" spans="1:13" x14ac:dyDescent="0.25">
      <c r="A606" s="966">
        <f t="shared" si="62"/>
        <v>100</v>
      </c>
      <c r="B606" s="87" t="s">
        <v>821</v>
      </c>
      <c r="C606" s="564"/>
      <c r="D606" s="410">
        <f>'6C'!$G94</f>
        <v>0</v>
      </c>
      <c r="E606" s="406">
        <f t="shared" si="59"/>
        <v>0</v>
      </c>
      <c r="F606" s="406">
        <f t="shared" si="59"/>
        <v>0</v>
      </c>
      <c r="G606" s="406">
        <f t="shared" si="59"/>
        <v>0</v>
      </c>
      <c r="H606" s="406">
        <f>'8A_8C'!L613</f>
        <v>0</v>
      </c>
      <c r="I606" s="406">
        <f t="shared" si="60"/>
        <v>0</v>
      </c>
      <c r="J606" s="406">
        <f t="shared" si="57"/>
        <v>0</v>
      </c>
      <c r="K606" s="1400">
        <f t="shared" si="61"/>
        <v>0</v>
      </c>
      <c r="L606" s="405"/>
      <c r="M606" s="195"/>
    </row>
    <row r="607" spans="1:13" x14ac:dyDescent="0.25">
      <c r="A607" s="966">
        <f t="shared" si="62"/>
        <v>101</v>
      </c>
      <c r="B607" s="340" t="s">
        <v>758</v>
      </c>
      <c r="C607" s="547"/>
      <c r="D607" s="410">
        <f>'6C'!$G95</f>
        <v>0</v>
      </c>
      <c r="E607" s="406">
        <f t="shared" si="59"/>
        <v>0</v>
      </c>
      <c r="F607" s="406">
        <f t="shared" si="59"/>
        <v>0</v>
      </c>
      <c r="G607" s="406">
        <f t="shared" si="59"/>
        <v>0</v>
      </c>
      <c r="H607" s="406">
        <f>'8A_8C'!L614</f>
        <v>0</v>
      </c>
      <c r="I607" s="406">
        <f t="shared" si="60"/>
        <v>0</v>
      </c>
      <c r="J607" s="406">
        <f t="shared" si="57"/>
        <v>0</v>
      </c>
      <c r="K607" s="1400">
        <f t="shared" si="61"/>
        <v>0</v>
      </c>
      <c r="L607" s="405"/>
      <c r="M607" s="195"/>
    </row>
    <row r="608" spans="1:13" x14ac:dyDescent="0.25">
      <c r="A608" s="1258"/>
      <c r="B608" s="1409" t="s">
        <v>823</v>
      </c>
      <c r="C608" s="1148"/>
      <c r="D608" s="1410">
        <f>'6C'!$G96</f>
        <v>0</v>
      </c>
      <c r="E608" s="1411">
        <f>SUM(E589:E607)+SUM(E540:E571)+SUM(E516:E523)+SUM(E514)</f>
        <v>0</v>
      </c>
      <c r="F608" s="1411">
        <f>SUM(F589:F607)+SUM(F540:F571)+SUM(F516:F523)+SUM(F514)</f>
        <v>0</v>
      </c>
      <c r="G608" s="1411">
        <f>SUM(G589:G607)+SUM(G540:G571)+SUM(G516:G523)+SUM(G514)</f>
        <v>0</v>
      </c>
      <c r="H608" s="1411">
        <f>SUM(H589:H607)+SUM(H540:H571)+SUM(H516:H523)+SUM(H514)</f>
        <v>0</v>
      </c>
      <c r="I608" s="1411">
        <f>SUM(I589:I607)+SUM(I540:I571)+SUM(I516:I523)+SUM(I514)</f>
        <v>0</v>
      </c>
      <c r="J608" s="1411">
        <f>SUM(E608:I608)</f>
        <v>0</v>
      </c>
      <c r="K608" s="1412">
        <f t="shared" si="61"/>
        <v>0</v>
      </c>
      <c r="L608" s="405"/>
      <c r="M608" s="195"/>
    </row>
    <row r="609" spans="1:13" x14ac:dyDescent="0.25">
      <c r="A609" s="712" t="s">
        <v>419</v>
      </c>
      <c r="B609" s="405"/>
      <c r="C609" s="405"/>
      <c r="D609" s="1385"/>
      <c r="E609" s="700"/>
      <c r="F609" s="700"/>
      <c r="G609" s="700"/>
      <c r="H609" s="700"/>
      <c r="I609" s="700"/>
      <c r="J609" s="700"/>
      <c r="K609" s="700"/>
      <c r="L609" s="195"/>
      <c r="M609" s="195"/>
    </row>
    <row r="610" spans="1:13" x14ac:dyDescent="0.25">
      <c r="A610" s="712" t="s">
        <v>889</v>
      </c>
      <c r="B610" s="195"/>
      <c r="C610" s="195"/>
      <c r="D610" s="689"/>
      <c r="E610" s="688"/>
      <c r="F610" s="688"/>
      <c r="G610" s="688"/>
      <c r="H610" s="688"/>
      <c r="I610" s="688"/>
      <c r="J610" s="688"/>
      <c r="K610" s="688"/>
      <c r="L610" s="195"/>
      <c r="M610" s="195"/>
    </row>
    <row r="611" spans="1:13" x14ac:dyDescent="0.25">
      <c r="A611" s="712" t="s">
        <v>927</v>
      </c>
      <c r="B611" s="195"/>
      <c r="C611" s="195"/>
      <c r="D611" s="689"/>
      <c r="E611" s="688"/>
      <c r="F611" s="688"/>
      <c r="G611" s="688"/>
      <c r="H611" s="688"/>
      <c r="I611" s="688"/>
      <c r="J611" s="688"/>
      <c r="K611" s="688"/>
      <c r="L611" s="195"/>
      <c r="M611" s="195"/>
    </row>
    <row r="612" spans="1:13" x14ac:dyDescent="0.25">
      <c r="A612" s="196" t="s">
        <v>422</v>
      </c>
      <c r="B612" s="195"/>
      <c r="C612" s="195"/>
      <c r="D612" s="689"/>
      <c r="E612" s="688"/>
      <c r="F612" s="688"/>
      <c r="G612" s="688"/>
      <c r="H612" s="688"/>
      <c r="I612" s="688"/>
      <c r="J612" s="688"/>
      <c r="K612" s="688"/>
      <c r="L612" s="195"/>
      <c r="M612" s="195"/>
    </row>
    <row r="613" spans="1:13" ht="15.6" x14ac:dyDescent="0.3">
      <c r="A613" s="197" t="s">
        <v>154</v>
      </c>
      <c r="B613" s="709"/>
      <c r="C613" s="709"/>
      <c r="D613" s="709"/>
      <c r="E613" s="709"/>
      <c r="F613" s="709"/>
      <c r="G613" s="709"/>
      <c r="H613" s="778"/>
      <c r="I613" s="198"/>
      <c r="J613" s="198"/>
      <c r="K613" s="711" t="s">
        <v>153</v>
      </c>
      <c r="L613" s="195"/>
      <c r="M613" s="195"/>
    </row>
    <row r="614" spans="1:13" ht="15.6" x14ac:dyDescent="0.3">
      <c r="A614" s="197" t="s">
        <v>566</v>
      </c>
      <c r="B614" s="709"/>
      <c r="C614" s="709"/>
      <c r="D614" s="709"/>
      <c r="E614" s="709"/>
      <c r="F614" s="709"/>
      <c r="G614" s="709"/>
      <c r="H614" s="778"/>
      <c r="I614" s="198"/>
      <c r="J614" s="198"/>
      <c r="K614" s="708" t="s">
        <v>446</v>
      </c>
      <c r="L614" s="195"/>
      <c r="M614" s="195"/>
    </row>
    <row r="615" spans="1:13" ht="15.6" x14ac:dyDescent="0.3">
      <c r="A615" s="197"/>
      <c r="B615" s="198"/>
      <c r="C615" s="198"/>
      <c r="D615" s="198"/>
      <c r="E615" s="198"/>
      <c r="F615" s="198"/>
      <c r="G615" s="198"/>
      <c r="H615" s="690"/>
      <c r="K615" s="708" t="s">
        <v>151</v>
      </c>
      <c r="L615" s="195"/>
      <c r="M615" s="195"/>
    </row>
    <row r="616" spans="1:13" x14ac:dyDescent="0.25">
      <c r="B616" s="198"/>
      <c r="C616" s="198"/>
      <c r="D616" s="198"/>
      <c r="E616" s="198"/>
      <c r="F616" s="198"/>
      <c r="G616" s="198"/>
      <c r="H616" s="690"/>
      <c r="I616" s="195"/>
      <c r="J616" s="195"/>
      <c r="K616" s="688"/>
      <c r="L616" s="195"/>
      <c r="M616" s="195"/>
    </row>
    <row r="617" spans="1:13" x14ac:dyDescent="0.25">
      <c r="A617" s="196" t="s">
        <v>363</v>
      </c>
      <c r="B617" s="195"/>
      <c r="C617" s="195"/>
      <c r="D617" s="195"/>
      <c r="E617" s="196" t="s">
        <v>451</v>
      </c>
      <c r="F617" s="195"/>
      <c r="G617" s="195"/>
      <c r="H617" s="688"/>
      <c r="J617" s="196" t="s">
        <v>365</v>
      </c>
      <c r="K617" s="688"/>
      <c r="L617" s="195"/>
      <c r="M617" s="195"/>
    </row>
    <row r="618" spans="1:13" x14ac:dyDescent="0.25">
      <c r="B618" s="195" t="str">
        <f>'1_1A'!$B$7</f>
        <v>Enter Hospital Name Here</v>
      </c>
      <c r="D618" s="195"/>
      <c r="F618" s="1476" t="str">
        <f>'1_1A'!$H$7</f>
        <v>Enter Provider Number Here</v>
      </c>
      <c r="G618" s="1476"/>
      <c r="H618" s="688"/>
      <c r="K618" s="710" t="str">
        <f>'1_1A'!$P$7</f>
        <v>Enter FYE Here</v>
      </c>
      <c r="L618" s="195"/>
      <c r="M618" s="195"/>
    </row>
    <row r="619" spans="1:13" x14ac:dyDescent="0.25">
      <c r="A619" s="195"/>
      <c r="B619" s="195"/>
      <c r="C619" s="195"/>
      <c r="D619" s="689"/>
      <c r="E619" s="688"/>
      <c r="F619" s="688"/>
      <c r="G619" s="688"/>
      <c r="H619" s="688"/>
      <c r="I619" s="688"/>
      <c r="J619" s="688"/>
      <c r="K619" s="688"/>
      <c r="L619" s="195"/>
      <c r="M619" s="195"/>
    </row>
    <row r="620" spans="1:13" x14ac:dyDescent="0.25">
      <c r="A620" s="1386"/>
      <c r="B620" s="1387"/>
      <c r="C620" s="1388"/>
      <c r="D620" s="1389" t="s">
        <v>122</v>
      </c>
      <c r="E620" s="1406"/>
      <c r="F620" s="1407"/>
      <c r="G620" s="1407"/>
      <c r="H620" s="1407"/>
      <c r="I620" s="1407"/>
      <c r="J620" s="1407"/>
      <c r="K620" s="1408"/>
      <c r="L620" s="405"/>
      <c r="M620" s="195"/>
    </row>
    <row r="621" spans="1:13" ht="15.6" x14ac:dyDescent="0.3">
      <c r="A621" s="1393"/>
      <c r="B621" s="203" t="s">
        <v>95</v>
      </c>
      <c r="C621" s="1394"/>
      <c r="D621" s="694" t="s">
        <v>124</v>
      </c>
      <c r="E621" s="695" t="s">
        <v>155</v>
      </c>
      <c r="F621" s="1395"/>
      <c r="G621" s="1395"/>
      <c r="H621" s="1395"/>
      <c r="I621" s="1395"/>
      <c r="J621" s="1395"/>
      <c r="K621" s="1396"/>
      <c r="L621" s="405"/>
      <c r="M621" s="195"/>
    </row>
    <row r="622" spans="1:13" x14ac:dyDescent="0.25">
      <c r="A622" s="1393"/>
      <c r="B622" s="202"/>
      <c r="C622" s="405"/>
      <c r="D622" s="694" t="s">
        <v>125</v>
      </c>
      <c r="E622" s="696" t="s">
        <v>374</v>
      </c>
      <c r="F622" s="696" t="s">
        <v>375</v>
      </c>
      <c r="G622" s="696" t="s">
        <v>376</v>
      </c>
      <c r="H622" s="696" t="s">
        <v>147</v>
      </c>
      <c r="I622" s="696" t="s">
        <v>148</v>
      </c>
      <c r="J622" s="696" t="s">
        <v>418</v>
      </c>
      <c r="K622" s="1397" t="s">
        <v>152</v>
      </c>
      <c r="L622" s="405"/>
      <c r="M622" s="195"/>
    </row>
    <row r="623" spans="1:13" x14ac:dyDescent="0.25">
      <c r="A623" s="1393"/>
      <c r="B623" s="202"/>
      <c r="C623" s="405"/>
      <c r="D623" s="694" t="s">
        <v>126</v>
      </c>
      <c r="E623" s="697" t="s">
        <v>98</v>
      </c>
      <c r="F623" s="697" t="s">
        <v>98</v>
      </c>
      <c r="G623" s="697" t="s">
        <v>98</v>
      </c>
      <c r="H623" s="697" t="s">
        <v>98</v>
      </c>
      <c r="I623" s="697" t="s">
        <v>98</v>
      </c>
      <c r="J623" s="697" t="s">
        <v>98</v>
      </c>
      <c r="K623" s="1398" t="s">
        <v>418</v>
      </c>
      <c r="L623" s="405"/>
      <c r="M623" s="195"/>
    </row>
    <row r="624" spans="1:13" x14ac:dyDescent="0.25">
      <c r="A624" s="1393"/>
      <c r="B624" s="202"/>
      <c r="C624" s="405"/>
      <c r="D624" s="698"/>
      <c r="E624" s="697" t="s">
        <v>390</v>
      </c>
      <c r="F624" s="697" t="s">
        <v>391</v>
      </c>
      <c r="G624" s="697" t="s">
        <v>392</v>
      </c>
      <c r="H624" s="697" t="s">
        <v>393</v>
      </c>
      <c r="I624" s="697" t="s">
        <v>394</v>
      </c>
      <c r="J624" s="697" t="s">
        <v>395</v>
      </c>
      <c r="K624" s="1398" t="s">
        <v>396</v>
      </c>
      <c r="L624" s="405"/>
      <c r="M624" s="195"/>
    </row>
    <row r="625" spans="1:13" x14ac:dyDescent="0.25">
      <c r="A625" s="1037"/>
      <c r="B625" s="589" t="s">
        <v>536</v>
      </c>
      <c r="C625" s="593"/>
      <c r="D625" s="704" t="s">
        <v>367</v>
      </c>
      <c r="E625" s="676"/>
      <c r="F625" s="676"/>
      <c r="G625" s="676"/>
      <c r="H625" s="676"/>
      <c r="I625" s="676"/>
      <c r="J625" s="676"/>
      <c r="K625" s="1399"/>
      <c r="L625" s="405"/>
      <c r="M625" s="195"/>
    </row>
    <row r="626" spans="1:13" x14ac:dyDescent="0.25">
      <c r="A626" s="966">
        <v>105</v>
      </c>
      <c r="B626" s="87" t="s">
        <v>537</v>
      </c>
      <c r="C626" s="548"/>
      <c r="D626" s="410">
        <f>'6C'!G98</f>
        <v>0</v>
      </c>
      <c r="E626" s="406">
        <f t="shared" ref="E626:G638" si="63">$D626*D298</f>
        <v>0</v>
      </c>
      <c r="F626" s="406">
        <f t="shared" si="63"/>
        <v>0</v>
      </c>
      <c r="G626" s="406">
        <f t="shared" si="63"/>
        <v>0</v>
      </c>
      <c r="H626" s="406">
        <f>'8A_8C'!L634</f>
        <v>0</v>
      </c>
      <c r="I626" s="406">
        <f t="shared" ref="I626:I638" si="64">$D626*H298</f>
        <v>0</v>
      </c>
      <c r="J626" s="406">
        <f>SUM(E626:I626)</f>
        <v>0</v>
      </c>
      <c r="K626" s="1400">
        <f t="shared" ref="K626:K638" si="65">J626+J462</f>
        <v>0</v>
      </c>
      <c r="L626" s="405"/>
      <c r="M626" s="195"/>
    </row>
    <row r="627" spans="1:13" x14ac:dyDescent="0.25">
      <c r="A627" s="966">
        <f t="shared" ref="A627:A638" si="66">A626+1</f>
        <v>106</v>
      </c>
      <c r="B627" s="87" t="s">
        <v>539</v>
      </c>
      <c r="C627" s="548"/>
      <c r="D627" s="410">
        <f>'6C'!G99</f>
        <v>0</v>
      </c>
      <c r="E627" s="406">
        <f t="shared" si="63"/>
        <v>0</v>
      </c>
      <c r="F627" s="406">
        <f t="shared" si="63"/>
        <v>0</v>
      </c>
      <c r="G627" s="406">
        <f t="shared" si="63"/>
        <v>0</v>
      </c>
      <c r="H627" s="406">
        <f>'8A_8C'!L635</f>
        <v>0</v>
      </c>
      <c r="I627" s="406">
        <f t="shared" si="64"/>
        <v>0</v>
      </c>
      <c r="J627" s="406">
        <f t="shared" ref="J627:J638" si="67">SUM(E627:I627)</f>
        <v>0</v>
      </c>
      <c r="K627" s="1400">
        <f t="shared" si="65"/>
        <v>0</v>
      </c>
      <c r="L627" s="405"/>
      <c r="M627" s="195"/>
    </row>
    <row r="628" spans="1:13" x14ac:dyDescent="0.25">
      <c r="A628" s="966">
        <f t="shared" si="66"/>
        <v>107</v>
      </c>
      <c r="B628" s="87" t="s">
        <v>538</v>
      </c>
      <c r="C628" s="548"/>
      <c r="D628" s="410">
        <f>'6C'!G100</f>
        <v>0</v>
      </c>
      <c r="E628" s="406">
        <f t="shared" si="63"/>
        <v>0</v>
      </c>
      <c r="F628" s="406">
        <f t="shared" si="63"/>
        <v>0</v>
      </c>
      <c r="G628" s="406">
        <f t="shared" si="63"/>
        <v>0</v>
      </c>
      <c r="H628" s="406">
        <f>'8A_8C'!L636</f>
        <v>0</v>
      </c>
      <c r="I628" s="406">
        <f t="shared" si="64"/>
        <v>0</v>
      </c>
      <c r="J628" s="406">
        <f t="shared" si="67"/>
        <v>0</v>
      </c>
      <c r="K628" s="1400">
        <f t="shared" si="65"/>
        <v>0</v>
      </c>
      <c r="L628" s="405"/>
      <c r="M628" s="195"/>
    </row>
    <row r="629" spans="1:13" x14ac:dyDescent="0.25">
      <c r="A629" s="966">
        <f t="shared" si="66"/>
        <v>108</v>
      </c>
      <c r="B629" s="340" t="s">
        <v>759</v>
      </c>
      <c r="C629" s="547"/>
      <c r="D629" s="410">
        <f>'6C'!G101</f>
        <v>0</v>
      </c>
      <c r="E629" s="406">
        <f t="shared" si="63"/>
        <v>0</v>
      </c>
      <c r="F629" s="406">
        <f t="shared" si="63"/>
        <v>0</v>
      </c>
      <c r="G629" s="406">
        <f t="shared" si="63"/>
        <v>0</v>
      </c>
      <c r="H629" s="406">
        <f>'8A_8C'!L637</f>
        <v>0</v>
      </c>
      <c r="I629" s="406">
        <f t="shared" si="64"/>
        <v>0</v>
      </c>
      <c r="J629" s="406">
        <f t="shared" si="67"/>
        <v>0</v>
      </c>
      <c r="K629" s="1400">
        <f t="shared" si="65"/>
        <v>0</v>
      </c>
      <c r="L629" s="405"/>
      <c r="M629" s="195"/>
    </row>
    <row r="630" spans="1:13" x14ac:dyDescent="0.25">
      <c r="A630" s="966">
        <f t="shared" si="66"/>
        <v>109</v>
      </c>
      <c r="B630" s="340" t="s">
        <v>760</v>
      </c>
      <c r="C630" s="547"/>
      <c r="D630" s="410">
        <f>'6C'!G102</f>
        <v>0</v>
      </c>
      <c r="E630" s="406">
        <f t="shared" si="63"/>
        <v>0</v>
      </c>
      <c r="F630" s="406">
        <f t="shared" si="63"/>
        <v>0</v>
      </c>
      <c r="G630" s="406">
        <f t="shared" si="63"/>
        <v>0</v>
      </c>
      <c r="H630" s="406">
        <f>'8A_8C'!L638</f>
        <v>0</v>
      </c>
      <c r="I630" s="406">
        <f t="shared" si="64"/>
        <v>0</v>
      </c>
      <c r="J630" s="406">
        <f t="shared" si="67"/>
        <v>0</v>
      </c>
      <c r="K630" s="1400">
        <f t="shared" si="65"/>
        <v>0</v>
      </c>
      <c r="L630" s="405"/>
      <c r="M630" s="195"/>
    </row>
    <row r="631" spans="1:13" x14ac:dyDescent="0.25">
      <c r="A631" s="966">
        <f t="shared" si="66"/>
        <v>110</v>
      </c>
      <c r="B631" s="340" t="s">
        <v>761</v>
      </c>
      <c r="C631" s="547"/>
      <c r="D631" s="410">
        <f>'6C'!G103</f>
        <v>0</v>
      </c>
      <c r="E631" s="406">
        <f t="shared" si="63"/>
        <v>0</v>
      </c>
      <c r="F631" s="406">
        <f t="shared" si="63"/>
        <v>0</v>
      </c>
      <c r="G631" s="406">
        <f t="shared" si="63"/>
        <v>0</v>
      </c>
      <c r="H631" s="406">
        <f>'8A_8C'!L639</f>
        <v>0</v>
      </c>
      <c r="I631" s="406">
        <f t="shared" si="64"/>
        <v>0</v>
      </c>
      <c r="J631" s="406">
        <f t="shared" si="67"/>
        <v>0</v>
      </c>
      <c r="K631" s="1400">
        <f t="shared" si="65"/>
        <v>0</v>
      </c>
      <c r="L631" s="405"/>
      <c r="M631" s="195"/>
    </row>
    <row r="632" spans="1:13" x14ac:dyDescent="0.25">
      <c r="A632" s="966">
        <f t="shared" si="66"/>
        <v>111</v>
      </c>
      <c r="B632" s="340" t="s">
        <v>762</v>
      </c>
      <c r="C632" s="547"/>
      <c r="D632" s="410">
        <f>'6C'!G104</f>
        <v>0</v>
      </c>
      <c r="E632" s="406">
        <f t="shared" si="63"/>
        <v>0</v>
      </c>
      <c r="F632" s="406">
        <f t="shared" si="63"/>
        <v>0</v>
      </c>
      <c r="G632" s="406">
        <f t="shared" si="63"/>
        <v>0</v>
      </c>
      <c r="H632" s="406">
        <f>'8A_8C'!L640</f>
        <v>0</v>
      </c>
      <c r="I632" s="406">
        <f t="shared" si="64"/>
        <v>0</v>
      </c>
      <c r="J632" s="406">
        <f t="shared" si="67"/>
        <v>0</v>
      </c>
      <c r="K632" s="1400">
        <f t="shared" si="65"/>
        <v>0</v>
      </c>
      <c r="L632" s="405"/>
      <c r="M632" s="195"/>
    </row>
    <row r="633" spans="1:13" x14ac:dyDescent="0.25">
      <c r="A633" s="966">
        <f t="shared" si="66"/>
        <v>112</v>
      </c>
      <c r="B633" s="87" t="s">
        <v>824</v>
      </c>
      <c r="C633" s="551" t="str">
        <f>'5'!C$186</f>
        <v>(Specify here)</v>
      </c>
      <c r="D633" s="410">
        <f>'6C'!G105</f>
        <v>0</v>
      </c>
      <c r="E633" s="406">
        <f t="shared" si="63"/>
        <v>0</v>
      </c>
      <c r="F633" s="406">
        <f t="shared" si="63"/>
        <v>0</v>
      </c>
      <c r="G633" s="406">
        <f t="shared" si="63"/>
        <v>0</v>
      </c>
      <c r="H633" s="406">
        <f>'8A_8C'!L641</f>
        <v>0</v>
      </c>
      <c r="I633" s="406">
        <f t="shared" si="64"/>
        <v>0</v>
      </c>
      <c r="J633" s="406">
        <f t="shared" si="67"/>
        <v>0</v>
      </c>
      <c r="K633" s="1400">
        <f t="shared" si="65"/>
        <v>0</v>
      </c>
      <c r="L633" s="405"/>
      <c r="M633" s="195"/>
    </row>
    <row r="634" spans="1:13" x14ac:dyDescent="0.25">
      <c r="A634" s="966">
        <f t="shared" si="66"/>
        <v>113</v>
      </c>
      <c r="B634" s="87" t="s">
        <v>540</v>
      </c>
      <c r="C634" s="548"/>
      <c r="D634" s="410">
        <f>'6C'!G106</f>
        <v>0</v>
      </c>
      <c r="E634" s="406">
        <f t="shared" si="63"/>
        <v>0</v>
      </c>
      <c r="F634" s="406">
        <f t="shared" si="63"/>
        <v>0</v>
      </c>
      <c r="G634" s="406">
        <f t="shared" si="63"/>
        <v>0</v>
      </c>
      <c r="H634" s="406">
        <f>'8A_8C'!L642</f>
        <v>0</v>
      </c>
      <c r="I634" s="406">
        <f t="shared" si="64"/>
        <v>0</v>
      </c>
      <c r="J634" s="406">
        <f t="shared" si="67"/>
        <v>0</v>
      </c>
      <c r="K634" s="1400">
        <f t="shared" si="65"/>
        <v>0</v>
      </c>
      <c r="L634" s="405"/>
      <c r="M634" s="195"/>
    </row>
    <row r="635" spans="1:13" x14ac:dyDescent="0.25">
      <c r="A635" s="966">
        <f t="shared" si="66"/>
        <v>114</v>
      </c>
      <c r="B635" s="87" t="s">
        <v>629</v>
      </c>
      <c r="C635" s="548"/>
      <c r="D635" s="410">
        <f>'6C'!G107</f>
        <v>0</v>
      </c>
      <c r="E635" s="406">
        <f t="shared" si="63"/>
        <v>0</v>
      </c>
      <c r="F635" s="406">
        <f t="shared" si="63"/>
        <v>0</v>
      </c>
      <c r="G635" s="406">
        <f t="shared" si="63"/>
        <v>0</v>
      </c>
      <c r="H635" s="406">
        <f>'8A_8C'!L643</f>
        <v>0</v>
      </c>
      <c r="I635" s="406">
        <f t="shared" si="64"/>
        <v>0</v>
      </c>
      <c r="J635" s="406">
        <f t="shared" si="67"/>
        <v>0</v>
      </c>
      <c r="K635" s="1400">
        <f t="shared" si="65"/>
        <v>0</v>
      </c>
      <c r="L635" s="405"/>
      <c r="M635" s="195"/>
    </row>
    <row r="636" spans="1:13" x14ac:dyDescent="0.25">
      <c r="A636" s="966">
        <f t="shared" si="66"/>
        <v>115</v>
      </c>
      <c r="B636" s="340" t="s">
        <v>630</v>
      </c>
      <c r="C636" s="547"/>
      <c r="D636" s="410">
        <f>'6C'!G108</f>
        <v>0</v>
      </c>
      <c r="E636" s="406">
        <f t="shared" si="63"/>
        <v>0</v>
      </c>
      <c r="F636" s="406">
        <f t="shared" si="63"/>
        <v>0</v>
      </c>
      <c r="G636" s="406">
        <f t="shared" si="63"/>
        <v>0</v>
      </c>
      <c r="H636" s="406">
        <f>'8A_8C'!L644</f>
        <v>0</v>
      </c>
      <c r="I636" s="406">
        <f t="shared" si="64"/>
        <v>0</v>
      </c>
      <c r="J636" s="406">
        <f t="shared" si="67"/>
        <v>0</v>
      </c>
      <c r="K636" s="1400">
        <f t="shared" si="65"/>
        <v>0</v>
      </c>
      <c r="L636" s="405"/>
      <c r="M636" s="195"/>
    </row>
    <row r="637" spans="1:13" x14ac:dyDescent="0.25">
      <c r="A637" s="966">
        <f t="shared" si="66"/>
        <v>116</v>
      </c>
      <c r="B637" s="87" t="s">
        <v>541</v>
      </c>
      <c r="C637" s="548"/>
      <c r="D637" s="410">
        <f>'6C'!G109</f>
        <v>0</v>
      </c>
      <c r="E637" s="406">
        <f t="shared" si="63"/>
        <v>0</v>
      </c>
      <c r="F637" s="406">
        <f t="shared" si="63"/>
        <v>0</v>
      </c>
      <c r="G637" s="406">
        <f t="shared" si="63"/>
        <v>0</v>
      </c>
      <c r="H637" s="406">
        <f>'8A_8C'!L645</f>
        <v>0</v>
      </c>
      <c r="I637" s="406">
        <f t="shared" si="64"/>
        <v>0</v>
      </c>
      <c r="J637" s="406">
        <f t="shared" si="67"/>
        <v>0</v>
      </c>
      <c r="K637" s="1400">
        <f t="shared" si="65"/>
        <v>0</v>
      </c>
      <c r="L637" s="405"/>
      <c r="M637" s="195"/>
    </row>
    <row r="638" spans="1:13" x14ac:dyDescent="0.25">
      <c r="A638" s="966">
        <f t="shared" si="66"/>
        <v>117</v>
      </c>
      <c r="B638" s="87" t="s">
        <v>827</v>
      </c>
      <c r="C638" s="551" t="str">
        <f>'5'!C$191</f>
        <v>(Specify here)</v>
      </c>
      <c r="D638" s="410">
        <f>'6C'!G110</f>
        <v>0</v>
      </c>
      <c r="E638" s="406">
        <f t="shared" si="63"/>
        <v>0</v>
      </c>
      <c r="F638" s="406">
        <f t="shared" si="63"/>
        <v>0</v>
      </c>
      <c r="G638" s="406">
        <f t="shared" si="63"/>
        <v>0</v>
      </c>
      <c r="H638" s="406">
        <f>'8A_8C'!L646</f>
        <v>0</v>
      </c>
      <c r="I638" s="406">
        <f t="shared" si="64"/>
        <v>0</v>
      </c>
      <c r="J638" s="406">
        <f t="shared" si="67"/>
        <v>0</v>
      </c>
      <c r="K638" s="1400">
        <f t="shared" si="65"/>
        <v>0</v>
      </c>
      <c r="L638" s="405"/>
      <c r="M638" s="195"/>
    </row>
    <row r="639" spans="1:13" x14ac:dyDescent="0.25">
      <c r="A639" s="1055"/>
      <c r="B639" s="586" t="s">
        <v>805</v>
      </c>
      <c r="C639" s="587"/>
      <c r="D639" s="703">
        <f>'6C'!G111</f>
        <v>0</v>
      </c>
      <c r="E639" s="675">
        <f>SUM(E626:E638)+E608</f>
        <v>0</v>
      </c>
      <c r="F639" s="675">
        <f t="shared" ref="F639:K639" si="68">SUM(F626:F638)+F608</f>
        <v>0</v>
      </c>
      <c r="G639" s="675">
        <f t="shared" si="68"/>
        <v>0</v>
      </c>
      <c r="H639" s="675">
        <f t="shared" si="68"/>
        <v>0</v>
      </c>
      <c r="I639" s="675">
        <f t="shared" si="68"/>
        <v>0</v>
      </c>
      <c r="J639" s="675">
        <f t="shared" si="68"/>
        <v>0</v>
      </c>
      <c r="K639" s="1401">
        <f t="shared" si="68"/>
        <v>0</v>
      </c>
      <c r="L639" s="405"/>
      <c r="M639" s="195"/>
    </row>
    <row r="640" spans="1:13" x14ac:dyDescent="0.25">
      <c r="A640" s="1021"/>
      <c r="B640" s="586" t="s">
        <v>631</v>
      </c>
      <c r="C640" s="587"/>
      <c r="D640" s="703"/>
      <c r="E640" s="675"/>
      <c r="F640" s="675"/>
      <c r="G640" s="675"/>
      <c r="H640" s="675"/>
      <c r="I640" s="675"/>
      <c r="J640" s="675"/>
      <c r="K640" s="1401"/>
      <c r="L640" s="405"/>
      <c r="M640" s="195"/>
    </row>
    <row r="641" spans="1:13" x14ac:dyDescent="0.25">
      <c r="A641" s="966">
        <v>190</v>
      </c>
      <c r="B641" s="87" t="s">
        <v>542</v>
      </c>
      <c r="C641" s="548"/>
      <c r="D641" s="410">
        <f>'6C'!G113</f>
        <v>0</v>
      </c>
      <c r="E641" s="406">
        <f t="shared" ref="E641:G650" si="69">$D641*D313</f>
        <v>0</v>
      </c>
      <c r="F641" s="406">
        <f t="shared" si="69"/>
        <v>0</v>
      </c>
      <c r="G641" s="406">
        <f t="shared" si="69"/>
        <v>0</v>
      </c>
      <c r="H641" s="406">
        <f>'8A_8C'!L649</f>
        <v>0</v>
      </c>
      <c r="I641" s="406">
        <f t="shared" ref="I641:I650" si="70">$D641*H313</f>
        <v>0</v>
      </c>
      <c r="J641" s="406">
        <f>SUM(E641:I641)</f>
        <v>0</v>
      </c>
      <c r="K641" s="1400">
        <f t="shared" ref="K641:K651" si="71">J641+J477</f>
        <v>0</v>
      </c>
      <c r="L641" s="405"/>
      <c r="M641" s="195"/>
    </row>
    <row r="642" spans="1:13" x14ac:dyDescent="0.25">
      <c r="A642" s="966">
        <v>191</v>
      </c>
      <c r="B642" s="338" t="s">
        <v>133</v>
      </c>
      <c r="C642" s="546"/>
      <c r="D642" s="410">
        <f>'6C'!G114</f>
        <v>0</v>
      </c>
      <c r="E642" s="406">
        <f t="shared" si="69"/>
        <v>0</v>
      </c>
      <c r="F642" s="406">
        <f t="shared" si="69"/>
        <v>0</v>
      </c>
      <c r="G642" s="406">
        <f t="shared" si="69"/>
        <v>0</v>
      </c>
      <c r="H642" s="406">
        <f>'8A_8C'!L650</f>
        <v>0</v>
      </c>
      <c r="I642" s="406">
        <f t="shared" si="70"/>
        <v>0</v>
      </c>
      <c r="J642" s="406">
        <f t="shared" ref="J642:J650" si="72">SUM(E642:I642)</f>
        <v>0</v>
      </c>
      <c r="K642" s="1400">
        <f t="shared" si="71"/>
        <v>0</v>
      </c>
      <c r="L642" s="405"/>
      <c r="M642" s="195"/>
    </row>
    <row r="643" spans="1:13" x14ac:dyDescent="0.25">
      <c r="A643" s="966">
        <v>192</v>
      </c>
      <c r="B643" s="338" t="s">
        <v>134</v>
      </c>
      <c r="C643" s="546"/>
      <c r="D643" s="410">
        <f>'6C'!G115</f>
        <v>0</v>
      </c>
      <c r="E643" s="406">
        <f t="shared" si="69"/>
        <v>0</v>
      </c>
      <c r="F643" s="406">
        <f t="shared" si="69"/>
        <v>0</v>
      </c>
      <c r="G643" s="406">
        <f t="shared" si="69"/>
        <v>0</v>
      </c>
      <c r="H643" s="406">
        <f>'8A_8C'!L651</f>
        <v>0</v>
      </c>
      <c r="I643" s="406">
        <f t="shared" si="70"/>
        <v>0</v>
      </c>
      <c r="J643" s="406">
        <f t="shared" si="72"/>
        <v>0</v>
      </c>
      <c r="K643" s="1400">
        <f t="shared" si="71"/>
        <v>0</v>
      </c>
      <c r="L643" s="405"/>
      <c r="M643" s="195"/>
    </row>
    <row r="644" spans="1:13" x14ac:dyDescent="0.25">
      <c r="A644" s="966">
        <v>193</v>
      </c>
      <c r="B644" s="338" t="s">
        <v>135</v>
      </c>
      <c r="C644" s="546"/>
      <c r="D644" s="410">
        <f>'6C'!G116</f>
        <v>0</v>
      </c>
      <c r="E644" s="406">
        <f t="shared" si="69"/>
        <v>0</v>
      </c>
      <c r="F644" s="406">
        <f t="shared" si="69"/>
        <v>0</v>
      </c>
      <c r="G644" s="406">
        <f t="shared" si="69"/>
        <v>0</v>
      </c>
      <c r="H644" s="406">
        <f>'8A_8C'!L652</f>
        <v>0</v>
      </c>
      <c r="I644" s="406">
        <f t="shared" si="70"/>
        <v>0</v>
      </c>
      <c r="J644" s="406">
        <f t="shared" si="72"/>
        <v>0</v>
      </c>
      <c r="K644" s="1400">
        <f t="shared" si="71"/>
        <v>0</v>
      </c>
      <c r="L644" s="405"/>
      <c r="M644" s="195"/>
    </row>
    <row r="645" spans="1:13" x14ac:dyDescent="0.25">
      <c r="A645" s="966">
        <v>194</v>
      </c>
      <c r="B645" s="87" t="s">
        <v>820</v>
      </c>
      <c r="C645" s="546"/>
      <c r="D645" s="410">
        <f>'6C'!G117</f>
        <v>0</v>
      </c>
      <c r="E645" s="406">
        <f t="shared" si="69"/>
        <v>0</v>
      </c>
      <c r="F645" s="406">
        <f t="shared" si="69"/>
        <v>0</v>
      </c>
      <c r="G645" s="406">
        <f t="shared" si="69"/>
        <v>0</v>
      </c>
      <c r="H645" s="406">
        <f>'8A_8C'!L653</f>
        <v>0</v>
      </c>
      <c r="I645" s="406">
        <f t="shared" si="70"/>
        <v>0</v>
      </c>
      <c r="J645" s="406">
        <f t="shared" si="72"/>
        <v>0</v>
      </c>
      <c r="K645" s="1400">
        <f t="shared" si="71"/>
        <v>0</v>
      </c>
      <c r="L645" s="405"/>
      <c r="M645" s="195"/>
    </row>
    <row r="646" spans="1:13" x14ac:dyDescent="0.25">
      <c r="A646" s="966"/>
      <c r="B646" s="339" t="s">
        <v>772</v>
      </c>
      <c r="C646" s="551" t="str">
        <f>'5'!C$199</f>
        <v>(Specify here)</v>
      </c>
      <c r="D646" s="410">
        <f>'6C'!G118</f>
        <v>0</v>
      </c>
      <c r="E646" s="406">
        <f t="shared" si="69"/>
        <v>0</v>
      </c>
      <c r="F646" s="406">
        <f t="shared" si="69"/>
        <v>0</v>
      </c>
      <c r="G646" s="406">
        <f t="shared" si="69"/>
        <v>0</v>
      </c>
      <c r="H646" s="406">
        <f>'8A_8C'!L654</f>
        <v>0</v>
      </c>
      <c r="I646" s="406">
        <f t="shared" si="70"/>
        <v>0</v>
      </c>
      <c r="J646" s="406">
        <f t="shared" si="72"/>
        <v>0</v>
      </c>
      <c r="K646" s="1400">
        <f t="shared" si="71"/>
        <v>0</v>
      </c>
      <c r="L646" s="405"/>
      <c r="M646" s="195"/>
    </row>
    <row r="647" spans="1:13" x14ac:dyDescent="0.25">
      <c r="A647" s="965"/>
      <c r="B647" s="339" t="s">
        <v>773</v>
      </c>
      <c r="C647" s="551" t="str">
        <f>'5'!C$200</f>
        <v>(Specify here)</v>
      </c>
      <c r="D647" s="410">
        <f>'6C'!G119</f>
        <v>0</v>
      </c>
      <c r="E647" s="406">
        <f t="shared" si="69"/>
        <v>0</v>
      </c>
      <c r="F647" s="406">
        <f t="shared" si="69"/>
        <v>0</v>
      </c>
      <c r="G647" s="406">
        <f t="shared" si="69"/>
        <v>0</v>
      </c>
      <c r="H647" s="406">
        <f>'8A_8C'!L655</f>
        <v>0</v>
      </c>
      <c r="I647" s="406">
        <f t="shared" si="70"/>
        <v>0</v>
      </c>
      <c r="J647" s="406">
        <f t="shared" si="72"/>
        <v>0</v>
      </c>
      <c r="K647" s="1400">
        <f t="shared" si="71"/>
        <v>0</v>
      </c>
      <c r="L647" s="405"/>
      <c r="M647" s="195"/>
    </row>
    <row r="648" spans="1:13" x14ac:dyDescent="0.25">
      <c r="A648" s="965"/>
      <c r="B648" s="339" t="s">
        <v>774</v>
      </c>
      <c r="C648" s="551" t="str">
        <f>'5'!C$201</f>
        <v>(Specify here)</v>
      </c>
      <c r="D648" s="410">
        <f>'6C'!G120</f>
        <v>0</v>
      </c>
      <c r="E648" s="406">
        <f t="shared" si="69"/>
        <v>0</v>
      </c>
      <c r="F648" s="406">
        <f t="shared" si="69"/>
        <v>0</v>
      </c>
      <c r="G648" s="406">
        <f t="shared" si="69"/>
        <v>0</v>
      </c>
      <c r="H648" s="406">
        <f>'8A_8C'!L656</f>
        <v>0</v>
      </c>
      <c r="I648" s="406">
        <f t="shared" si="70"/>
        <v>0</v>
      </c>
      <c r="J648" s="406">
        <f t="shared" si="72"/>
        <v>0</v>
      </c>
      <c r="K648" s="1400">
        <f t="shared" si="71"/>
        <v>0</v>
      </c>
      <c r="L648" s="405"/>
      <c r="M648" s="195"/>
    </row>
    <row r="649" spans="1:13" x14ac:dyDescent="0.25">
      <c r="A649" s="965"/>
      <c r="B649" s="339" t="s">
        <v>775</v>
      </c>
      <c r="C649" s="551" t="str">
        <f>'5'!C$202</f>
        <v>(Specify here)</v>
      </c>
      <c r="D649" s="410">
        <f>'6C'!G121</f>
        <v>0</v>
      </c>
      <c r="E649" s="406">
        <f t="shared" si="69"/>
        <v>0</v>
      </c>
      <c r="F649" s="406">
        <f t="shared" si="69"/>
        <v>0</v>
      </c>
      <c r="G649" s="406">
        <f t="shared" si="69"/>
        <v>0</v>
      </c>
      <c r="H649" s="406">
        <f>'8A_8C'!L657</f>
        <v>0</v>
      </c>
      <c r="I649" s="406">
        <f t="shared" si="70"/>
        <v>0</v>
      </c>
      <c r="J649" s="406">
        <f t="shared" si="72"/>
        <v>0</v>
      </c>
      <c r="K649" s="1400">
        <f t="shared" si="71"/>
        <v>0</v>
      </c>
      <c r="L649" s="405"/>
      <c r="M649" s="195"/>
    </row>
    <row r="650" spans="1:13" x14ac:dyDescent="0.25">
      <c r="A650" s="965"/>
      <c r="B650" s="339" t="s">
        <v>776</v>
      </c>
      <c r="C650" s="551" t="str">
        <f>'5'!C$203</f>
        <v>(Specify here)</v>
      </c>
      <c r="D650" s="410">
        <f>'6C'!G122</f>
        <v>0</v>
      </c>
      <c r="E650" s="406">
        <f t="shared" si="69"/>
        <v>0</v>
      </c>
      <c r="F650" s="406">
        <f t="shared" si="69"/>
        <v>0</v>
      </c>
      <c r="G650" s="406">
        <f t="shared" si="69"/>
        <v>0</v>
      </c>
      <c r="H650" s="406">
        <f>'8A_8C'!L658</f>
        <v>0</v>
      </c>
      <c r="I650" s="406">
        <f t="shared" si="70"/>
        <v>0</v>
      </c>
      <c r="J650" s="406">
        <f t="shared" si="72"/>
        <v>0</v>
      </c>
      <c r="K650" s="1400">
        <f t="shared" si="71"/>
        <v>0</v>
      </c>
      <c r="L650" s="405"/>
      <c r="M650" s="195"/>
    </row>
    <row r="651" spans="1:13" x14ac:dyDescent="0.25">
      <c r="A651" s="1055">
        <v>200</v>
      </c>
      <c r="B651" s="586" t="s">
        <v>806</v>
      </c>
      <c r="C651" s="587"/>
      <c r="D651" s="703">
        <f>'6C'!G123</f>
        <v>0</v>
      </c>
      <c r="E651" s="675">
        <f>SUM(E639:E650)</f>
        <v>0</v>
      </c>
      <c r="F651" s="675">
        <f>SUM(F639:F650)</f>
        <v>0</v>
      </c>
      <c r="G651" s="675">
        <f>SUM(G639:G650)</f>
        <v>0</v>
      </c>
      <c r="H651" s="675">
        <f>SUM(H639:H650)</f>
        <v>0</v>
      </c>
      <c r="I651" s="675">
        <f>SUM(I639:I650)</f>
        <v>0</v>
      </c>
      <c r="J651" s="675">
        <f>SUM(E651:I651)</f>
        <v>0</v>
      </c>
      <c r="K651" s="1401">
        <f t="shared" si="71"/>
        <v>0</v>
      </c>
      <c r="L651" s="405"/>
      <c r="M651" s="195"/>
    </row>
    <row r="652" spans="1:13" x14ac:dyDescent="0.25">
      <c r="A652" s="1256"/>
      <c r="B652" s="1414"/>
      <c r="C652" s="1414"/>
      <c r="D652" s="1402"/>
      <c r="E652" s="1403"/>
      <c r="F652" s="1403"/>
      <c r="G652" s="1403"/>
      <c r="H652" s="1403"/>
      <c r="I652" s="1403"/>
      <c r="J652" s="1403"/>
      <c r="K652" s="1404"/>
      <c r="L652" s="405"/>
      <c r="M652" s="195"/>
    </row>
    <row r="653" spans="1:13" x14ac:dyDescent="0.25">
      <c r="A653" s="712" t="s">
        <v>419</v>
      </c>
      <c r="B653" s="405"/>
      <c r="C653" s="405"/>
      <c r="D653" s="1413"/>
      <c r="E653" s="405"/>
      <c r="F653" s="405"/>
      <c r="G653" s="405"/>
      <c r="H653" s="700"/>
      <c r="I653" s="405"/>
      <c r="J653" s="405"/>
      <c r="K653" s="405"/>
      <c r="L653" s="195"/>
      <c r="M653" s="195"/>
    </row>
    <row r="654" spans="1:13" x14ac:dyDescent="0.25">
      <c r="A654" s="712" t="s">
        <v>889</v>
      </c>
      <c r="B654" s="195"/>
      <c r="C654" s="195"/>
      <c r="D654" s="211"/>
      <c r="E654" s="195"/>
      <c r="F654" s="195"/>
      <c r="G654" s="195"/>
      <c r="H654" s="688"/>
      <c r="I654" s="195"/>
      <c r="J654" s="195"/>
      <c r="K654" s="195"/>
      <c r="L654" s="195"/>
      <c r="M654" s="195"/>
    </row>
    <row r="655" spans="1:13" x14ac:dyDescent="0.25">
      <c r="A655" s="712" t="s">
        <v>927</v>
      </c>
      <c r="B655" s="195"/>
      <c r="C655" s="195"/>
      <c r="D655" s="211"/>
      <c r="E655" s="195"/>
      <c r="F655" s="195"/>
      <c r="G655" s="195"/>
      <c r="H655" s="688"/>
      <c r="I655" s="195"/>
      <c r="J655" s="195"/>
      <c r="K655" s="195"/>
      <c r="L655" s="195"/>
      <c r="M655" s="195"/>
    </row>
    <row r="656" spans="1:13" x14ac:dyDescent="0.25">
      <c r="A656" s="195"/>
      <c r="B656" s="195"/>
      <c r="C656" s="195"/>
      <c r="D656" s="211"/>
      <c r="E656" s="195"/>
      <c r="F656" s="195"/>
      <c r="G656" s="195"/>
      <c r="H656" s="688"/>
      <c r="I656" s="195"/>
      <c r="J656" s="195"/>
      <c r="K656" s="195"/>
      <c r="L656" s="195"/>
      <c r="M656" s="195"/>
    </row>
    <row r="657" spans="1:13" x14ac:dyDescent="0.25">
      <c r="A657" s="195"/>
      <c r="B657" s="195"/>
      <c r="C657" s="195"/>
      <c r="D657" s="211"/>
      <c r="E657" s="195"/>
      <c r="F657" s="195"/>
      <c r="G657" s="195"/>
      <c r="H657" s="688"/>
      <c r="I657" s="195"/>
      <c r="J657" s="195"/>
      <c r="K657" s="195"/>
      <c r="L657" s="195"/>
      <c r="M657" s="195"/>
    </row>
    <row r="658" spans="1:13" x14ac:dyDescent="0.25">
      <c r="A658" s="195"/>
      <c r="B658" s="195"/>
      <c r="C658" s="195"/>
      <c r="D658" s="211"/>
      <c r="E658" s="195"/>
      <c r="F658" s="195"/>
      <c r="G658" s="195"/>
      <c r="H658" s="688"/>
      <c r="I658" s="195"/>
      <c r="J658" s="195"/>
      <c r="K658" s="195"/>
      <c r="L658" s="195"/>
      <c r="M658" s="195"/>
    </row>
    <row r="659" spans="1:13" x14ac:dyDescent="0.25">
      <c r="A659" s="195"/>
      <c r="B659" s="195"/>
      <c r="C659" s="195"/>
      <c r="D659" s="211"/>
      <c r="E659" s="195"/>
      <c r="F659" s="195"/>
      <c r="G659" s="195"/>
      <c r="H659" s="688"/>
      <c r="I659" s="195"/>
      <c r="J659" s="195"/>
      <c r="K659" s="195"/>
      <c r="L659" s="195"/>
      <c r="M659" s="195"/>
    </row>
    <row r="660" spans="1:13" x14ac:dyDescent="0.25">
      <c r="A660" s="195"/>
      <c r="B660" s="195"/>
      <c r="C660" s="195"/>
      <c r="D660" s="211"/>
      <c r="E660" s="195"/>
      <c r="F660" s="195"/>
      <c r="G660" s="195"/>
      <c r="H660" s="688"/>
      <c r="I660" s="195"/>
      <c r="J660" s="195"/>
      <c r="K660" s="195"/>
      <c r="L660" s="195"/>
      <c r="M660" s="195"/>
    </row>
    <row r="661" spans="1:13" x14ac:dyDescent="0.25">
      <c r="A661" s="195"/>
      <c r="B661" s="195"/>
      <c r="C661" s="195"/>
      <c r="D661" s="211"/>
      <c r="E661" s="195"/>
      <c r="F661" s="195"/>
      <c r="G661" s="195"/>
      <c r="H661" s="688"/>
      <c r="I661" s="195"/>
      <c r="J661" s="195"/>
      <c r="K661" s="195"/>
      <c r="L661" s="195"/>
      <c r="M661" s="195"/>
    </row>
    <row r="662" spans="1:13" x14ac:dyDescent="0.25">
      <c r="A662" s="195"/>
      <c r="B662" s="195"/>
      <c r="C662" s="195"/>
      <c r="D662" s="211"/>
      <c r="E662" s="195"/>
      <c r="F662" s="195"/>
      <c r="G662" s="195"/>
      <c r="H662" s="688"/>
      <c r="I662" s="195"/>
      <c r="J662" s="195"/>
      <c r="K662" s="195"/>
      <c r="L662" s="195"/>
      <c r="M662" s="195"/>
    </row>
    <row r="663" spans="1:13" x14ac:dyDescent="0.25">
      <c r="A663" s="195"/>
      <c r="B663" s="195"/>
      <c r="C663" s="195"/>
      <c r="D663" s="211"/>
      <c r="E663" s="195"/>
      <c r="F663" s="195"/>
      <c r="G663" s="195"/>
      <c r="H663" s="688"/>
      <c r="I663" s="195"/>
      <c r="J663" s="195"/>
      <c r="K663" s="195"/>
      <c r="L663" s="195"/>
      <c r="M663" s="195"/>
    </row>
    <row r="664" spans="1:13" x14ac:dyDescent="0.25">
      <c r="A664" s="195"/>
      <c r="B664" s="195"/>
      <c r="C664" s="195"/>
      <c r="D664" s="211"/>
      <c r="E664" s="195"/>
      <c r="F664" s="195"/>
      <c r="G664" s="195"/>
      <c r="H664" s="688"/>
      <c r="I664" s="195"/>
      <c r="J664" s="195"/>
      <c r="K664" s="195"/>
      <c r="L664" s="195"/>
      <c r="M664" s="195"/>
    </row>
    <row r="665" spans="1:13" x14ac:dyDescent="0.25">
      <c r="A665" s="195"/>
      <c r="B665" s="195"/>
      <c r="C665" s="195"/>
      <c r="D665" s="211"/>
      <c r="E665" s="195"/>
      <c r="F665" s="195"/>
      <c r="G665" s="195"/>
      <c r="H665" s="688"/>
      <c r="I665" s="195"/>
      <c r="J665" s="195"/>
      <c r="K665" s="195"/>
      <c r="L665" s="195"/>
      <c r="M665" s="195"/>
    </row>
    <row r="666" spans="1:13" x14ac:dyDescent="0.25">
      <c r="A666" s="195"/>
      <c r="B666" s="195"/>
      <c r="C666" s="195"/>
      <c r="D666" s="211"/>
      <c r="E666" s="195"/>
      <c r="F666" s="195"/>
      <c r="G666" s="195"/>
      <c r="H666" s="688"/>
      <c r="I666" s="195"/>
      <c r="J666" s="195"/>
      <c r="K666" s="195"/>
      <c r="L666" s="195"/>
      <c r="M666" s="195"/>
    </row>
    <row r="667" spans="1:13" x14ac:dyDescent="0.25">
      <c r="A667" s="195"/>
      <c r="B667" s="195"/>
      <c r="C667" s="195"/>
      <c r="D667" s="211"/>
      <c r="E667" s="195"/>
      <c r="F667" s="195"/>
      <c r="G667" s="195"/>
      <c r="H667" s="688"/>
      <c r="I667" s="195"/>
      <c r="J667" s="195"/>
      <c r="K667" s="195"/>
      <c r="L667" s="195"/>
      <c r="M667" s="195"/>
    </row>
    <row r="668" spans="1:13" x14ac:dyDescent="0.25">
      <c r="A668" s="195"/>
      <c r="B668" s="195"/>
      <c r="C668" s="195"/>
      <c r="D668" s="211"/>
      <c r="E668" s="195"/>
      <c r="F668" s="195"/>
      <c r="G668" s="195"/>
      <c r="H668" s="688"/>
      <c r="I668" s="195"/>
      <c r="J668" s="195"/>
      <c r="K668" s="195"/>
      <c r="L668" s="195"/>
      <c r="M668" s="195"/>
    </row>
    <row r="669" spans="1:13" x14ac:dyDescent="0.25">
      <c r="A669" s="195"/>
      <c r="B669" s="195"/>
      <c r="C669" s="195"/>
      <c r="D669" s="211"/>
      <c r="E669" s="195"/>
      <c r="F669" s="195"/>
      <c r="G669" s="195"/>
      <c r="H669" s="688"/>
      <c r="I669" s="195"/>
      <c r="J669" s="195"/>
      <c r="K669" s="195"/>
      <c r="L669" s="195"/>
      <c r="M669" s="195"/>
    </row>
    <row r="670" spans="1:13" x14ac:dyDescent="0.25">
      <c r="A670" s="195"/>
      <c r="B670" s="195"/>
      <c r="C670" s="195"/>
      <c r="D670" s="211"/>
      <c r="E670" s="195"/>
      <c r="F670" s="195"/>
      <c r="G670" s="195"/>
      <c r="H670" s="688"/>
      <c r="I670" s="195"/>
      <c r="J670" s="195"/>
      <c r="K670" s="195"/>
      <c r="L670" s="195"/>
      <c r="M670" s="195"/>
    </row>
    <row r="671" spans="1:13" x14ac:dyDescent="0.25">
      <c r="A671" s="195"/>
      <c r="B671" s="195"/>
      <c r="C671" s="195"/>
      <c r="D671" s="211"/>
      <c r="E671" s="195"/>
      <c r="F671" s="195"/>
      <c r="G671" s="195"/>
      <c r="H671" s="688"/>
      <c r="I671" s="195"/>
      <c r="J671" s="195"/>
      <c r="K671" s="195"/>
      <c r="L671" s="195"/>
      <c r="M671" s="195"/>
    </row>
    <row r="672" spans="1:13" x14ac:dyDescent="0.25">
      <c r="A672" s="195"/>
      <c r="B672" s="195"/>
      <c r="C672" s="195"/>
      <c r="D672" s="211"/>
      <c r="E672" s="195"/>
      <c r="F672" s="195"/>
      <c r="G672" s="195"/>
      <c r="H672" s="688"/>
      <c r="I672" s="195"/>
      <c r="J672" s="195"/>
      <c r="K672" s="195"/>
      <c r="L672" s="195"/>
      <c r="M672" s="195"/>
    </row>
    <row r="673" spans="1:13" x14ac:dyDescent="0.25">
      <c r="A673" s="195"/>
      <c r="B673" s="195"/>
      <c r="C673" s="195"/>
      <c r="D673" s="211"/>
      <c r="E673" s="195"/>
      <c r="F673" s="195"/>
      <c r="G673" s="195"/>
      <c r="H673" s="688"/>
      <c r="I673" s="195"/>
      <c r="J673" s="195"/>
      <c r="K673" s="195"/>
      <c r="L673" s="195"/>
      <c r="M673" s="195"/>
    </row>
    <row r="674" spans="1:13" x14ac:dyDescent="0.25">
      <c r="A674" s="195"/>
      <c r="B674" s="195"/>
      <c r="C674" s="195"/>
      <c r="D674" s="211"/>
      <c r="E674" s="195"/>
      <c r="F674" s="195"/>
      <c r="G674" s="195"/>
      <c r="H674" s="688"/>
      <c r="I674" s="195"/>
      <c r="J674" s="195"/>
      <c r="K674" s="195"/>
      <c r="L674" s="195"/>
      <c r="M674" s="195"/>
    </row>
    <row r="675" spans="1:13" x14ac:dyDescent="0.25">
      <c r="A675" s="195"/>
      <c r="B675" s="195"/>
      <c r="C675" s="195"/>
      <c r="D675" s="211"/>
      <c r="E675" s="195"/>
      <c r="F675" s="195"/>
      <c r="G675" s="195"/>
      <c r="H675" s="688"/>
      <c r="I675" s="195"/>
      <c r="J675" s="195"/>
      <c r="K675" s="195"/>
      <c r="L675" s="195"/>
      <c r="M675" s="195"/>
    </row>
    <row r="676" spans="1:13" x14ac:dyDescent="0.25">
      <c r="A676" s="195"/>
      <c r="B676" s="195"/>
      <c r="C676" s="195"/>
      <c r="D676" s="211"/>
      <c r="E676" s="195"/>
      <c r="F676" s="195"/>
      <c r="G676" s="195"/>
      <c r="H676" s="688"/>
      <c r="I676" s="195"/>
      <c r="J676" s="195"/>
      <c r="K676" s="195"/>
      <c r="L676" s="195"/>
      <c r="M676" s="195"/>
    </row>
    <row r="677" spans="1:13" x14ac:dyDescent="0.25">
      <c r="A677" s="195"/>
      <c r="B677" s="195"/>
      <c r="C677" s="195"/>
      <c r="D677" s="211"/>
      <c r="E677" s="195"/>
      <c r="F677" s="195"/>
      <c r="G677" s="195"/>
      <c r="H677" s="688"/>
      <c r="I677" s="195"/>
      <c r="J677" s="195"/>
      <c r="K677" s="195"/>
      <c r="L677" s="195"/>
      <c r="M677" s="195"/>
    </row>
    <row r="678" spans="1:13" x14ac:dyDescent="0.25">
      <c r="A678" s="195"/>
      <c r="B678" s="195"/>
      <c r="C678" s="195"/>
      <c r="D678" s="211"/>
      <c r="E678" s="195"/>
      <c r="F678" s="195"/>
      <c r="G678" s="195"/>
      <c r="H678" s="688"/>
      <c r="I678" s="195"/>
      <c r="J678" s="195"/>
      <c r="K678" s="195"/>
      <c r="L678" s="195"/>
      <c r="M678" s="195"/>
    </row>
    <row r="679" spans="1:13" x14ac:dyDescent="0.25">
      <c r="A679" s="195"/>
      <c r="B679" s="195"/>
      <c r="C679" s="195"/>
      <c r="D679" s="211"/>
      <c r="E679" s="195"/>
      <c r="F679" s="195"/>
      <c r="G679" s="195"/>
      <c r="H679" s="688"/>
      <c r="I679" s="195"/>
      <c r="J679" s="195"/>
      <c r="K679" s="195"/>
      <c r="L679" s="195"/>
      <c r="M679" s="195"/>
    </row>
    <row r="680" spans="1:13" x14ac:dyDescent="0.25">
      <c r="A680" s="195"/>
      <c r="B680" s="195"/>
      <c r="C680" s="195"/>
      <c r="D680" s="211"/>
      <c r="E680" s="195"/>
      <c r="F680" s="195"/>
      <c r="G680" s="195"/>
      <c r="H680" s="688"/>
      <c r="I680" s="195"/>
      <c r="J680" s="195"/>
      <c r="K680" s="195"/>
      <c r="L680" s="195"/>
      <c r="M680" s="195"/>
    </row>
    <row r="681" spans="1:13" x14ac:dyDescent="0.25">
      <c r="A681" s="195"/>
      <c r="B681" s="195"/>
      <c r="C681" s="195"/>
      <c r="D681" s="211"/>
      <c r="E681" s="195"/>
      <c r="F681" s="195"/>
      <c r="G681" s="195"/>
      <c r="H681" s="688"/>
      <c r="I681" s="195"/>
      <c r="J681" s="195"/>
      <c r="K681" s="195"/>
      <c r="L681" s="195"/>
      <c r="M681" s="195"/>
    </row>
    <row r="682" spans="1:13" x14ac:dyDescent="0.25">
      <c r="A682" s="195"/>
      <c r="B682" s="195"/>
      <c r="C682" s="195"/>
      <c r="D682" s="211"/>
      <c r="E682" s="195"/>
      <c r="F682" s="195"/>
      <c r="G682" s="195"/>
      <c r="H682" s="688"/>
      <c r="I682" s="195"/>
      <c r="J682" s="195"/>
      <c r="K682" s="195"/>
      <c r="L682" s="195"/>
      <c r="M682" s="195"/>
    </row>
    <row r="683" spans="1:13" x14ac:dyDescent="0.25">
      <c r="A683" s="195"/>
      <c r="B683" s="195"/>
      <c r="C683" s="195"/>
      <c r="D683" s="211"/>
      <c r="E683" s="195"/>
      <c r="F683" s="195"/>
      <c r="G683" s="195"/>
      <c r="H683" s="688"/>
      <c r="I683" s="195"/>
      <c r="J683" s="195"/>
      <c r="K683" s="195"/>
      <c r="L683" s="195"/>
      <c r="M683" s="195"/>
    </row>
    <row r="684" spans="1:13" x14ac:dyDescent="0.25">
      <c r="A684" s="195"/>
      <c r="B684" s="195"/>
      <c r="C684" s="195"/>
      <c r="D684" s="211"/>
      <c r="E684" s="195"/>
      <c r="F684" s="195"/>
      <c r="G684" s="195"/>
      <c r="H684" s="688"/>
      <c r="I684" s="195"/>
      <c r="J684" s="195"/>
      <c r="K684" s="195"/>
      <c r="L684" s="195"/>
      <c r="M684" s="195"/>
    </row>
    <row r="685" spans="1:13" x14ac:dyDescent="0.25">
      <c r="A685" s="195"/>
      <c r="B685" s="195"/>
      <c r="C685" s="195"/>
      <c r="D685" s="211"/>
      <c r="E685" s="195"/>
      <c r="F685" s="195"/>
      <c r="G685" s="195"/>
      <c r="H685" s="688"/>
      <c r="I685" s="195"/>
      <c r="J685" s="195"/>
      <c r="K685" s="195"/>
      <c r="L685" s="195"/>
      <c r="M685" s="195"/>
    </row>
    <row r="686" spans="1:13" x14ac:dyDescent="0.25">
      <c r="A686" s="195"/>
      <c r="B686" s="195"/>
      <c r="C686" s="195"/>
      <c r="D686" s="211"/>
      <c r="E686" s="195"/>
      <c r="F686" s="195"/>
      <c r="G686" s="195"/>
      <c r="H686" s="688"/>
      <c r="I686" s="195"/>
      <c r="J686" s="195"/>
      <c r="K686" s="195"/>
      <c r="L686" s="195"/>
      <c r="M686" s="195"/>
    </row>
    <row r="687" spans="1:13" x14ac:dyDescent="0.25">
      <c r="A687" s="195"/>
      <c r="B687" s="195"/>
      <c r="C687" s="195"/>
      <c r="D687" s="211"/>
      <c r="E687" s="195"/>
      <c r="F687" s="195"/>
      <c r="G687" s="195"/>
      <c r="H687" s="688"/>
      <c r="I687" s="195"/>
      <c r="J687" s="195"/>
      <c r="K687" s="195"/>
      <c r="L687" s="195"/>
      <c r="M687" s="195"/>
    </row>
    <row r="688" spans="1:13" x14ac:dyDescent="0.25">
      <c r="A688" s="195"/>
      <c r="B688" s="195"/>
      <c r="C688" s="195"/>
      <c r="D688" s="211"/>
      <c r="E688" s="195"/>
      <c r="F688" s="195"/>
      <c r="G688" s="195"/>
      <c r="H688" s="688"/>
      <c r="I688" s="195"/>
      <c r="J688" s="195"/>
      <c r="K688" s="195"/>
      <c r="L688" s="195"/>
      <c r="M688" s="195"/>
    </row>
    <row r="689" spans="1:13" x14ac:dyDescent="0.25">
      <c r="A689" s="195"/>
      <c r="B689" s="195"/>
      <c r="C689" s="195"/>
      <c r="D689" s="211"/>
      <c r="E689" s="195"/>
      <c r="F689" s="195"/>
      <c r="G689" s="195"/>
      <c r="H689" s="688"/>
      <c r="I689" s="195"/>
      <c r="J689" s="195"/>
      <c r="K689" s="195"/>
      <c r="L689" s="195"/>
      <c r="M689" s="195"/>
    </row>
    <row r="690" spans="1:13" x14ac:dyDescent="0.25">
      <c r="A690" s="195"/>
      <c r="B690" s="195"/>
      <c r="C690" s="195"/>
      <c r="D690" s="211"/>
      <c r="E690" s="195"/>
      <c r="F690" s="195"/>
      <c r="G690" s="195"/>
      <c r="H690" s="688"/>
      <c r="I690" s="195"/>
      <c r="J690" s="195"/>
      <c r="K690" s="195"/>
      <c r="L690" s="195"/>
      <c r="M690" s="195"/>
    </row>
    <row r="691" spans="1:13" x14ac:dyDescent="0.25">
      <c r="A691" s="195"/>
      <c r="B691" s="195"/>
      <c r="C691" s="195"/>
      <c r="D691" s="211"/>
      <c r="E691" s="195"/>
      <c r="F691" s="195"/>
      <c r="G691" s="195"/>
      <c r="H691" s="688"/>
      <c r="I691" s="195"/>
      <c r="J691" s="195"/>
      <c r="K691" s="195"/>
      <c r="L691" s="195"/>
      <c r="M691" s="195"/>
    </row>
    <row r="692" spans="1:13" x14ac:dyDescent="0.25">
      <c r="A692" s="195"/>
      <c r="B692" s="195"/>
      <c r="C692" s="195"/>
      <c r="D692" s="211"/>
      <c r="E692" s="195"/>
      <c r="F692" s="195"/>
      <c r="G692" s="195"/>
      <c r="H692" s="688"/>
      <c r="I692" s="195"/>
      <c r="J692" s="195"/>
      <c r="K692" s="195"/>
      <c r="L692" s="195"/>
      <c r="M692" s="195"/>
    </row>
    <row r="693" spans="1:13" x14ac:dyDescent="0.25">
      <c r="A693" s="195"/>
      <c r="B693" s="195"/>
      <c r="C693" s="195"/>
      <c r="D693" s="211"/>
      <c r="E693" s="195"/>
      <c r="F693" s="195"/>
      <c r="G693" s="195"/>
      <c r="H693" s="688"/>
      <c r="I693" s="195"/>
      <c r="J693" s="195"/>
      <c r="K693" s="195"/>
      <c r="L693" s="195"/>
      <c r="M693" s="195"/>
    </row>
    <row r="694" spans="1:13" x14ac:dyDescent="0.25">
      <c r="A694" s="195"/>
      <c r="B694" s="195"/>
      <c r="C694" s="195"/>
      <c r="D694" s="211"/>
      <c r="E694" s="195"/>
      <c r="F694" s="195"/>
      <c r="G694" s="195"/>
      <c r="H694" s="688"/>
      <c r="I694" s="195"/>
      <c r="J694" s="195"/>
      <c r="K694" s="195"/>
      <c r="L694" s="195"/>
      <c r="M694" s="195"/>
    </row>
    <row r="695" spans="1:13" x14ac:dyDescent="0.25">
      <c r="A695" s="195"/>
      <c r="B695" s="195"/>
      <c r="C695" s="195"/>
      <c r="D695" s="211"/>
      <c r="E695" s="195"/>
      <c r="F695" s="195"/>
      <c r="G695" s="195"/>
      <c r="H695" s="688"/>
      <c r="I695" s="195"/>
      <c r="J695" s="195"/>
      <c r="K695" s="195"/>
      <c r="L695" s="195"/>
      <c r="M695" s="195"/>
    </row>
    <row r="696" spans="1:13" x14ac:dyDescent="0.25">
      <c r="A696" s="195"/>
      <c r="B696" s="195"/>
      <c r="C696" s="195"/>
      <c r="D696" s="211"/>
      <c r="E696" s="195"/>
      <c r="F696" s="195"/>
      <c r="G696" s="195"/>
      <c r="H696" s="688"/>
      <c r="I696" s="195"/>
      <c r="J696" s="195"/>
      <c r="K696" s="195"/>
      <c r="L696" s="195"/>
      <c r="M696" s="195"/>
    </row>
    <row r="697" spans="1:13" x14ac:dyDescent="0.25">
      <c r="A697" s="195"/>
      <c r="B697" s="195"/>
      <c r="C697" s="195"/>
      <c r="D697" s="211"/>
      <c r="E697" s="195"/>
      <c r="F697" s="195"/>
      <c r="G697" s="195"/>
      <c r="H697" s="688"/>
      <c r="I697" s="195"/>
      <c r="J697" s="195"/>
      <c r="K697" s="195"/>
      <c r="L697" s="195"/>
      <c r="M697" s="195"/>
    </row>
    <row r="698" spans="1:13" x14ac:dyDescent="0.25">
      <c r="A698" s="195"/>
      <c r="B698" s="195"/>
      <c r="C698" s="195"/>
      <c r="D698" s="211"/>
      <c r="E698" s="195"/>
      <c r="F698" s="195"/>
      <c r="G698" s="195"/>
      <c r="H698" s="688"/>
      <c r="I698" s="195"/>
      <c r="J698" s="195"/>
      <c r="K698" s="195"/>
      <c r="L698" s="195"/>
      <c r="M698" s="195"/>
    </row>
    <row r="699" spans="1:13" x14ac:dyDescent="0.25">
      <c r="A699" s="195"/>
      <c r="B699" s="195"/>
      <c r="C699" s="195"/>
      <c r="D699" s="211"/>
      <c r="E699" s="195"/>
      <c r="F699" s="195"/>
      <c r="G699" s="195"/>
      <c r="H699" s="688"/>
      <c r="I699" s="195"/>
      <c r="J699" s="195"/>
      <c r="K699" s="195"/>
      <c r="L699" s="195"/>
      <c r="M699" s="195"/>
    </row>
    <row r="700" spans="1:13" x14ac:dyDescent="0.25">
      <c r="A700" s="195"/>
      <c r="B700" s="195"/>
      <c r="C700" s="195"/>
      <c r="D700" s="211"/>
      <c r="E700" s="195"/>
      <c r="F700" s="195"/>
      <c r="G700" s="195"/>
      <c r="H700" s="688"/>
      <c r="I700" s="195"/>
      <c r="J700" s="195"/>
      <c r="K700" s="195"/>
      <c r="L700" s="195"/>
      <c r="M700" s="195"/>
    </row>
    <row r="701" spans="1:13" x14ac:dyDescent="0.25">
      <c r="A701" s="195"/>
      <c r="B701" s="195"/>
      <c r="C701" s="195"/>
      <c r="D701" s="211"/>
      <c r="E701" s="195"/>
      <c r="F701" s="195"/>
      <c r="G701" s="195"/>
      <c r="H701" s="688"/>
      <c r="I701" s="195"/>
      <c r="J701" s="195"/>
      <c r="K701" s="195"/>
      <c r="L701" s="195"/>
      <c r="M701" s="195"/>
    </row>
    <row r="702" spans="1:13" x14ac:dyDescent="0.25">
      <c r="A702" s="195"/>
      <c r="B702" s="195"/>
      <c r="C702" s="195"/>
      <c r="D702" s="211"/>
      <c r="E702" s="195"/>
      <c r="F702" s="195"/>
      <c r="G702" s="195"/>
      <c r="H702" s="688"/>
      <c r="I702" s="195"/>
      <c r="J702" s="195"/>
      <c r="K702" s="195"/>
      <c r="L702" s="195"/>
      <c r="M702" s="195"/>
    </row>
    <row r="703" spans="1:13" x14ac:dyDescent="0.25">
      <c r="A703" s="195"/>
      <c r="B703" s="195"/>
      <c r="C703" s="195"/>
      <c r="D703" s="211"/>
      <c r="E703" s="195"/>
      <c r="F703" s="195"/>
      <c r="G703" s="195"/>
      <c r="H703" s="688"/>
      <c r="I703" s="195"/>
      <c r="J703" s="195"/>
      <c r="K703" s="195"/>
      <c r="L703" s="195"/>
      <c r="M703" s="195"/>
    </row>
    <row r="704" spans="1:13" x14ac:dyDescent="0.25">
      <c r="A704" s="195"/>
      <c r="B704" s="195"/>
      <c r="C704" s="195"/>
      <c r="D704" s="211"/>
      <c r="E704" s="195"/>
      <c r="F704" s="195"/>
      <c r="G704" s="195"/>
      <c r="H704" s="688"/>
      <c r="I704" s="195"/>
      <c r="J704" s="195"/>
      <c r="K704" s="195"/>
      <c r="L704" s="195"/>
      <c r="M704" s="195"/>
    </row>
    <row r="705" spans="1:13" x14ac:dyDescent="0.25">
      <c r="A705" s="195"/>
      <c r="B705" s="195"/>
      <c r="C705" s="195"/>
      <c r="D705" s="211"/>
      <c r="E705" s="195"/>
      <c r="F705" s="195"/>
      <c r="G705" s="195"/>
      <c r="H705" s="688"/>
      <c r="I705" s="195"/>
      <c r="J705" s="195"/>
      <c r="K705" s="195"/>
      <c r="L705" s="195"/>
      <c r="M705" s="195"/>
    </row>
    <row r="706" spans="1:13" x14ac:dyDescent="0.25">
      <c r="A706" s="195"/>
      <c r="B706" s="195"/>
      <c r="C706" s="195"/>
      <c r="D706" s="211"/>
      <c r="E706" s="195"/>
      <c r="F706" s="195"/>
      <c r="G706" s="195"/>
      <c r="H706" s="688"/>
      <c r="I706" s="195"/>
      <c r="J706" s="195"/>
      <c r="K706" s="195"/>
      <c r="L706" s="195"/>
      <c r="M706" s="195"/>
    </row>
    <row r="707" spans="1:13" x14ac:dyDescent="0.25">
      <c r="A707" s="195"/>
      <c r="B707" s="195"/>
      <c r="C707" s="195"/>
      <c r="D707" s="211"/>
      <c r="E707" s="195"/>
      <c r="F707" s="195"/>
      <c r="G707" s="195"/>
      <c r="H707" s="688"/>
      <c r="I707" s="195"/>
      <c r="J707" s="195"/>
      <c r="K707" s="195"/>
      <c r="L707" s="195"/>
      <c r="M707" s="195"/>
    </row>
    <row r="708" spans="1:13" x14ac:dyDescent="0.25">
      <c r="A708" s="195"/>
      <c r="B708" s="195"/>
      <c r="C708" s="195"/>
      <c r="D708" s="211"/>
      <c r="E708" s="195"/>
      <c r="F708" s="195"/>
      <c r="G708" s="195"/>
      <c r="H708" s="688"/>
      <c r="I708" s="195"/>
      <c r="J708" s="195"/>
      <c r="K708" s="195"/>
      <c r="L708" s="195"/>
      <c r="M708" s="195"/>
    </row>
    <row r="709" spans="1:13" x14ac:dyDescent="0.25">
      <c r="A709" s="195"/>
      <c r="B709" s="195"/>
      <c r="C709" s="195"/>
      <c r="D709" s="211"/>
      <c r="E709" s="195"/>
      <c r="F709" s="195"/>
      <c r="G709" s="195"/>
      <c r="H709" s="688"/>
      <c r="I709" s="195"/>
      <c r="J709" s="195"/>
      <c r="K709" s="195"/>
      <c r="L709" s="195"/>
      <c r="M709" s="195"/>
    </row>
    <row r="710" spans="1:13" x14ac:dyDescent="0.25">
      <c r="A710" s="195"/>
      <c r="B710" s="195"/>
      <c r="C710" s="195"/>
      <c r="D710" s="211"/>
      <c r="E710" s="195"/>
      <c r="F710" s="195"/>
      <c r="G710" s="195"/>
      <c r="H710" s="688"/>
      <c r="I710" s="195"/>
      <c r="J710" s="195"/>
      <c r="K710" s="195"/>
      <c r="L710" s="195"/>
      <c r="M710" s="195"/>
    </row>
    <row r="711" spans="1:13" x14ac:dyDescent="0.25">
      <c r="A711" s="195"/>
      <c r="B711" s="195"/>
      <c r="C711" s="195"/>
      <c r="D711" s="211"/>
      <c r="E711" s="195"/>
      <c r="F711" s="195"/>
      <c r="G711" s="195"/>
      <c r="H711" s="688"/>
      <c r="I711" s="195"/>
      <c r="J711" s="195"/>
      <c r="K711" s="195"/>
      <c r="L711" s="195"/>
      <c r="M711" s="195"/>
    </row>
    <row r="712" spans="1:13" x14ac:dyDescent="0.25">
      <c r="A712" s="195"/>
      <c r="B712" s="195"/>
      <c r="C712" s="195"/>
      <c r="D712" s="211"/>
      <c r="E712" s="195"/>
      <c r="F712" s="195"/>
      <c r="G712" s="195"/>
      <c r="H712" s="688"/>
      <c r="I712" s="195"/>
      <c r="J712" s="195"/>
      <c r="K712" s="195"/>
      <c r="L712" s="195"/>
      <c r="M712" s="195"/>
    </row>
    <row r="713" spans="1:13" x14ac:dyDescent="0.25">
      <c r="A713" s="195"/>
      <c r="B713" s="195"/>
      <c r="C713" s="195"/>
      <c r="D713" s="211"/>
      <c r="E713" s="195"/>
      <c r="F713" s="195"/>
      <c r="G713" s="195"/>
      <c r="H713" s="688"/>
      <c r="I713" s="195"/>
      <c r="J713" s="195"/>
      <c r="K713" s="195"/>
      <c r="L713" s="195"/>
      <c r="M713" s="195"/>
    </row>
    <row r="714" spans="1:13" x14ac:dyDescent="0.25">
      <c r="A714" s="195"/>
      <c r="B714" s="195"/>
      <c r="C714" s="195"/>
      <c r="D714" s="211"/>
      <c r="E714" s="195"/>
      <c r="F714" s="195"/>
      <c r="G714" s="195"/>
      <c r="H714" s="688"/>
      <c r="I714" s="195"/>
      <c r="J714" s="195"/>
      <c r="K714" s="195"/>
      <c r="L714" s="195"/>
      <c r="M714" s="195"/>
    </row>
    <row r="715" spans="1:13" x14ac:dyDescent="0.25">
      <c r="A715" s="195"/>
      <c r="B715" s="195"/>
      <c r="C715" s="195"/>
      <c r="D715" s="211"/>
      <c r="E715" s="195"/>
      <c r="F715" s="195"/>
      <c r="G715" s="195"/>
      <c r="H715" s="688"/>
      <c r="I715" s="195"/>
      <c r="J715" s="195"/>
      <c r="K715" s="195"/>
      <c r="L715" s="195"/>
      <c r="M715" s="195"/>
    </row>
    <row r="716" spans="1:13" x14ac:dyDescent="0.25">
      <c r="A716" s="195"/>
      <c r="B716" s="195"/>
      <c r="C716" s="195"/>
      <c r="D716" s="211"/>
      <c r="E716" s="195"/>
      <c r="F716" s="195"/>
      <c r="G716" s="195"/>
      <c r="H716" s="688"/>
      <c r="I716" s="195"/>
      <c r="J716" s="195"/>
      <c r="K716" s="195"/>
      <c r="L716" s="195"/>
      <c r="M716" s="195"/>
    </row>
    <row r="717" spans="1:13" x14ac:dyDescent="0.25">
      <c r="A717" s="195"/>
      <c r="B717" s="195"/>
      <c r="C717" s="195"/>
      <c r="D717" s="211"/>
      <c r="E717" s="195"/>
      <c r="F717" s="195"/>
      <c r="G717" s="195"/>
      <c r="H717" s="688"/>
      <c r="I717" s="195"/>
      <c r="J717" s="195"/>
      <c r="K717" s="195"/>
      <c r="L717" s="195"/>
      <c r="M717" s="195"/>
    </row>
    <row r="718" spans="1:13" x14ac:dyDescent="0.25">
      <c r="A718" s="195"/>
      <c r="B718" s="195"/>
      <c r="C718" s="195"/>
      <c r="D718" s="211"/>
      <c r="E718" s="195"/>
      <c r="F718" s="195"/>
      <c r="G718" s="195"/>
      <c r="H718" s="688"/>
      <c r="I718" s="195"/>
      <c r="J718" s="195"/>
      <c r="K718" s="195"/>
      <c r="L718" s="195"/>
      <c r="M718" s="195"/>
    </row>
    <row r="719" spans="1:13" x14ac:dyDescent="0.25">
      <c r="A719" s="195"/>
      <c r="B719" s="195"/>
      <c r="C719" s="195"/>
      <c r="D719" s="211"/>
      <c r="E719" s="195"/>
      <c r="F719" s="195"/>
      <c r="G719" s="195"/>
      <c r="H719" s="688"/>
      <c r="I719" s="195"/>
      <c r="J719" s="195"/>
      <c r="K719" s="195"/>
      <c r="L719" s="195"/>
      <c r="M719" s="195"/>
    </row>
    <row r="720" spans="1:13" x14ac:dyDescent="0.25">
      <c r="A720" s="195"/>
      <c r="B720" s="195"/>
      <c r="C720" s="195"/>
      <c r="D720" s="211"/>
      <c r="E720" s="195"/>
      <c r="F720" s="195"/>
      <c r="G720" s="195"/>
      <c r="H720" s="688"/>
      <c r="I720" s="195"/>
      <c r="J720" s="195"/>
      <c r="K720" s="195"/>
      <c r="L720" s="195"/>
      <c r="M720" s="195"/>
    </row>
    <row r="721" spans="1:13" x14ac:dyDescent="0.25">
      <c r="A721" s="195"/>
      <c r="B721" s="195"/>
      <c r="C721" s="195"/>
      <c r="D721" s="211"/>
      <c r="E721" s="195"/>
      <c r="F721" s="195"/>
      <c r="G721" s="195"/>
      <c r="H721" s="688"/>
      <c r="I721" s="195"/>
      <c r="J721" s="195"/>
      <c r="K721" s="195"/>
      <c r="L721" s="195"/>
      <c r="M721" s="195"/>
    </row>
    <row r="722" spans="1:13" x14ac:dyDescent="0.25">
      <c r="A722" s="195"/>
      <c r="B722" s="195"/>
      <c r="C722" s="195"/>
      <c r="D722" s="211"/>
      <c r="E722" s="195"/>
      <c r="F722" s="195"/>
      <c r="G722" s="195"/>
      <c r="H722" s="688"/>
      <c r="I722" s="195"/>
      <c r="J722" s="195"/>
      <c r="K722" s="195"/>
      <c r="L722" s="195"/>
      <c r="M722" s="195"/>
    </row>
    <row r="723" spans="1:13" x14ac:dyDescent="0.25">
      <c r="A723" s="195"/>
      <c r="B723" s="195"/>
      <c r="C723" s="195"/>
      <c r="D723" s="211"/>
      <c r="E723" s="195"/>
      <c r="F723" s="195"/>
      <c r="G723" s="195"/>
      <c r="H723" s="688"/>
      <c r="I723" s="195"/>
      <c r="J723" s="195"/>
      <c r="K723" s="195"/>
      <c r="L723" s="195"/>
      <c r="M723" s="195"/>
    </row>
    <row r="724" spans="1:13" x14ac:dyDescent="0.25">
      <c r="A724" s="195"/>
      <c r="B724" s="195"/>
      <c r="C724" s="195"/>
      <c r="D724" s="211"/>
      <c r="E724" s="195"/>
      <c r="F724" s="195"/>
      <c r="G724" s="195"/>
      <c r="H724" s="688"/>
      <c r="I724" s="195"/>
      <c r="J724" s="195"/>
      <c r="K724" s="195"/>
      <c r="L724" s="195"/>
      <c r="M724" s="195"/>
    </row>
    <row r="725" spans="1:13" x14ac:dyDescent="0.25">
      <c r="A725" s="195"/>
      <c r="B725" s="195"/>
      <c r="C725" s="195"/>
      <c r="D725" s="211"/>
      <c r="E725" s="195"/>
      <c r="F725" s="195"/>
      <c r="G725" s="195"/>
      <c r="H725" s="688"/>
      <c r="I725" s="195"/>
      <c r="J725" s="195"/>
      <c r="K725" s="195"/>
      <c r="L725" s="195"/>
      <c r="M725" s="195"/>
    </row>
    <row r="726" spans="1:13" x14ac:dyDescent="0.25">
      <c r="A726" s="195"/>
      <c r="B726" s="195"/>
      <c r="C726" s="195"/>
      <c r="D726" s="211"/>
      <c r="E726" s="195"/>
      <c r="F726" s="195"/>
      <c r="G726" s="195"/>
      <c r="H726" s="688"/>
      <c r="I726" s="195"/>
      <c r="J726" s="195"/>
      <c r="K726" s="195"/>
      <c r="L726" s="195"/>
      <c r="M726" s="195"/>
    </row>
    <row r="727" spans="1:13" x14ac:dyDescent="0.25">
      <c r="A727" s="195"/>
      <c r="B727" s="195"/>
      <c r="C727" s="195"/>
      <c r="D727" s="211"/>
      <c r="E727" s="195"/>
      <c r="F727" s="195"/>
      <c r="G727" s="195"/>
      <c r="H727" s="688"/>
      <c r="I727" s="195"/>
      <c r="J727" s="195"/>
      <c r="K727" s="195"/>
      <c r="L727" s="195"/>
      <c r="M727" s="195"/>
    </row>
    <row r="728" spans="1:13" x14ac:dyDescent="0.25">
      <c r="A728" s="195"/>
      <c r="B728" s="195"/>
      <c r="C728" s="195"/>
      <c r="D728" s="211"/>
      <c r="E728" s="195"/>
      <c r="F728" s="195"/>
      <c r="G728" s="195"/>
      <c r="H728" s="688"/>
      <c r="I728" s="195"/>
      <c r="J728" s="195"/>
      <c r="K728" s="195"/>
      <c r="L728" s="195"/>
      <c r="M728" s="195"/>
    </row>
    <row r="729" spans="1:13" x14ac:dyDescent="0.25">
      <c r="A729" s="195"/>
      <c r="B729" s="195"/>
      <c r="C729" s="195"/>
      <c r="D729" s="211"/>
      <c r="E729" s="195"/>
      <c r="F729" s="195"/>
      <c r="G729" s="195"/>
      <c r="H729" s="688"/>
      <c r="I729" s="195"/>
      <c r="J729" s="195"/>
      <c r="K729" s="195"/>
      <c r="L729" s="195"/>
      <c r="M729" s="195"/>
    </row>
    <row r="730" spans="1:13" x14ac:dyDescent="0.25">
      <c r="A730" s="195"/>
      <c r="B730" s="195"/>
      <c r="C730" s="195"/>
      <c r="D730" s="211"/>
      <c r="E730" s="195"/>
      <c r="F730" s="195"/>
      <c r="G730" s="195"/>
      <c r="H730" s="688"/>
      <c r="I730" s="195"/>
      <c r="J730" s="195"/>
      <c r="K730" s="195"/>
      <c r="L730" s="195"/>
      <c r="M730" s="195"/>
    </row>
    <row r="731" spans="1:13" x14ac:dyDescent="0.25">
      <c r="A731" s="195"/>
      <c r="B731" s="195"/>
      <c r="C731" s="195"/>
      <c r="D731" s="211"/>
      <c r="E731" s="195"/>
      <c r="F731" s="195"/>
      <c r="G731" s="195"/>
      <c r="H731" s="688"/>
      <c r="I731" s="195"/>
      <c r="J731" s="195"/>
      <c r="K731" s="195"/>
      <c r="L731" s="195"/>
      <c r="M731" s="195"/>
    </row>
    <row r="732" spans="1:13" x14ac:dyDescent="0.25">
      <c r="A732" s="195"/>
      <c r="B732" s="195"/>
      <c r="C732" s="195"/>
      <c r="D732" s="211"/>
      <c r="E732" s="195"/>
      <c r="F732" s="195"/>
      <c r="G732" s="195"/>
      <c r="H732" s="688"/>
      <c r="I732" s="195"/>
      <c r="J732" s="195"/>
      <c r="K732" s="195"/>
      <c r="L732" s="195"/>
      <c r="M732" s="195"/>
    </row>
    <row r="733" spans="1:13" x14ac:dyDescent="0.25">
      <c r="A733" s="195"/>
      <c r="B733" s="195"/>
      <c r="C733" s="195"/>
      <c r="D733" s="211"/>
      <c r="E733" s="195"/>
      <c r="F733" s="195"/>
      <c r="G733" s="195"/>
      <c r="H733" s="688"/>
      <c r="I733" s="195"/>
      <c r="J733" s="195"/>
      <c r="K733" s="195"/>
      <c r="L733" s="195"/>
      <c r="M733" s="195"/>
    </row>
    <row r="734" spans="1:13" x14ac:dyDescent="0.25">
      <c r="A734" s="195"/>
      <c r="B734" s="195"/>
      <c r="C734" s="195"/>
      <c r="D734" s="211"/>
      <c r="E734" s="195"/>
      <c r="F734" s="195"/>
      <c r="G734" s="195"/>
      <c r="H734" s="688"/>
      <c r="I734" s="195"/>
      <c r="J734" s="195"/>
      <c r="K734" s="195"/>
      <c r="L734" s="195"/>
      <c r="M734" s="195"/>
    </row>
    <row r="735" spans="1:13" x14ac:dyDescent="0.25">
      <c r="A735" s="195"/>
      <c r="B735" s="195"/>
      <c r="C735" s="195"/>
      <c r="D735" s="211"/>
      <c r="E735" s="195"/>
      <c r="F735" s="195"/>
      <c r="G735" s="195"/>
      <c r="H735" s="688"/>
      <c r="I735" s="195"/>
      <c r="J735" s="195"/>
      <c r="K735" s="195"/>
      <c r="L735" s="195"/>
      <c r="M735" s="195"/>
    </row>
    <row r="736" spans="1:13" x14ac:dyDescent="0.25">
      <c r="A736" s="195"/>
      <c r="B736" s="195"/>
      <c r="C736" s="195"/>
      <c r="D736" s="211"/>
      <c r="E736" s="195"/>
      <c r="F736" s="195"/>
      <c r="G736" s="195"/>
      <c r="H736" s="688"/>
      <c r="I736" s="195"/>
      <c r="J736" s="195"/>
      <c r="K736" s="195"/>
      <c r="L736" s="195"/>
      <c r="M736" s="195"/>
    </row>
    <row r="737" spans="1:13" x14ac:dyDescent="0.25">
      <c r="A737" s="195"/>
      <c r="B737" s="195"/>
      <c r="C737" s="195"/>
      <c r="D737" s="211"/>
      <c r="E737" s="195"/>
      <c r="F737" s="195"/>
      <c r="G737" s="195"/>
      <c r="H737" s="688"/>
      <c r="I737" s="195"/>
      <c r="J737" s="195"/>
      <c r="K737" s="195"/>
      <c r="L737" s="195"/>
      <c r="M737" s="195"/>
    </row>
    <row r="738" spans="1:13" x14ac:dyDescent="0.25">
      <c r="A738" s="195"/>
      <c r="B738" s="195"/>
      <c r="C738" s="195"/>
      <c r="D738" s="211"/>
      <c r="E738" s="195"/>
      <c r="F738" s="195"/>
      <c r="G738" s="195"/>
      <c r="H738" s="688"/>
      <c r="I738" s="195"/>
      <c r="J738" s="195"/>
      <c r="K738" s="195"/>
      <c r="L738" s="195"/>
      <c r="M738" s="195"/>
    </row>
    <row r="739" spans="1:13" x14ac:dyDescent="0.25">
      <c r="A739" s="195"/>
      <c r="B739" s="195"/>
      <c r="C739" s="195"/>
      <c r="D739" s="211"/>
      <c r="E739" s="195"/>
      <c r="F739" s="195"/>
      <c r="G739" s="195"/>
      <c r="H739" s="688"/>
      <c r="I739" s="195"/>
      <c r="J739" s="195"/>
      <c r="K739" s="195"/>
      <c r="L739" s="195"/>
      <c r="M739" s="195"/>
    </row>
    <row r="740" spans="1:13" x14ac:dyDescent="0.25">
      <c r="A740" s="195"/>
      <c r="B740" s="195"/>
      <c r="C740" s="195"/>
      <c r="D740" s="211"/>
      <c r="E740" s="195"/>
      <c r="F740" s="195"/>
      <c r="G740" s="195"/>
      <c r="H740" s="688"/>
      <c r="I740" s="195"/>
      <c r="J740" s="195"/>
      <c r="K740" s="195"/>
      <c r="L740" s="195"/>
      <c r="M740" s="195"/>
    </row>
    <row r="741" spans="1:13" x14ac:dyDescent="0.25">
      <c r="A741" s="195"/>
      <c r="B741" s="195"/>
      <c r="C741" s="195"/>
      <c r="D741" s="211"/>
      <c r="E741" s="195"/>
      <c r="F741" s="195"/>
      <c r="G741" s="195"/>
      <c r="H741" s="688"/>
      <c r="I741" s="195"/>
      <c r="J741" s="195"/>
      <c r="K741" s="195"/>
      <c r="L741" s="195"/>
      <c r="M741" s="195"/>
    </row>
    <row r="742" spans="1:13" x14ac:dyDescent="0.25">
      <c r="A742" s="195"/>
      <c r="B742" s="195"/>
      <c r="C742" s="195"/>
      <c r="D742" s="211"/>
      <c r="E742" s="195"/>
      <c r="F742" s="195"/>
      <c r="G742" s="195"/>
      <c r="H742" s="688"/>
      <c r="I742" s="195"/>
      <c r="J742" s="195"/>
      <c r="K742" s="195"/>
      <c r="L742" s="195"/>
      <c r="M742" s="195"/>
    </row>
    <row r="743" spans="1:13" x14ac:dyDescent="0.25">
      <c r="A743" s="195"/>
      <c r="B743" s="195"/>
      <c r="C743" s="195"/>
      <c r="D743" s="211"/>
      <c r="E743" s="195"/>
      <c r="F743" s="195"/>
      <c r="G743" s="195"/>
      <c r="H743" s="688"/>
      <c r="I743" s="195"/>
      <c r="J743" s="195"/>
      <c r="K743" s="195"/>
      <c r="L743" s="195"/>
      <c r="M743" s="195"/>
    </row>
    <row r="744" spans="1:13" x14ac:dyDescent="0.25">
      <c r="A744" s="195"/>
      <c r="B744" s="195"/>
      <c r="C744" s="195"/>
      <c r="D744" s="211"/>
      <c r="E744" s="195"/>
      <c r="F744" s="195"/>
      <c r="G744" s="195"/>
      <c r="H744" s="688"/>
      <c r="I744" s="195"/>
      <c r="J744" s="195"/>
      <c r="K744" s="195"/>
      <c r="L744" s="195"/>
      <c r="M744" s="195"/>
    </row>
    <row r="745" spans="1:13" x14ac:dyDescent="0.25">
      <c r="A745" s="195"/>
      <c r="B745" s="195"/>
      <c r="C745" s="195"/>
      <c r="D745" s="211"/>
      <c r="E745" s="195"/>
      <c r="F745" s="195"/>
      <c r="G745" s="195"/>
      <c r="H745" s="688"/>
      <c r="I745" s="195"/>
      <c r="J745" s="195"/>
      <c r="K745" s="195"/>
      <c r="L745" s="195"/>
      <c r="M745" s="195"/>
    </row>
    <row r="746" spans="1:13" x14ac:dyDescent="0.25">
      <c r="A746" s="195"/>
      <c r="B746" s="195"/>
      <c r="C746" s="195"/>
      <c r="D746" s="211"/>
      <c r="E746" s="195"/>
      <c r="F746" s="195"/>
      <c r="G746" s="195"/>
      <c r="H746" s="688"/>
      <c r="I746" s="195"/>
      <c r="J746" s="195"/>
      <c r="K746" s="195"/>
      <c r="L746" s="195"/>
      <c r="M746" s="195"/>
    </row>
    <row r="747" spans="1:13" x14ac:dyDescent="0.25">
      <c r="A747" s="195"/>
      <c r="B747" s="195"/>
      <c r="C747" s="195"/>
      <c r="D747" s="211"/>
      <c r="E747" s="195"/>
      <c r="F747" s="195"/>
      <c r="G747" s="195"/>
      <c r="H747" s="688"/>
      <c r="I747" s="195"/>
      <c r="J747" s="195"/>
      <c r="K747" s="195"/>
      <c r="L747" s="195"/>
      <c r="M747" s="195"/>
    </row>
    <row r="748" spans="1:13" x14ac:dyDescent="0.25">
      <c r="A748" s="195"/>
      <c r="B748" s="195"/>
      <c r="C748" s="195"/>
      <c r="D748" s="211"/>
      <c r="E748" s="195"/>
      <c r="F748" s="195"/>
      <c r="G748" s="195"/>
      <c r="H748" s="688"/>
      <c r="I748" s="195"/>
      <c r="J748" s="195"/>
      <c r="K748" s="195"/>
      <c r="L748" s="195"/>
      <c r="M748" s="195"/>
    </row>
    <row r="749" spans="1:13" x14ac:dyDescent="0.25">
      <c r="A749" s="195"/>
      <c r="B749" s="195"/>
      <c r="C749" s="195"/>
      <c r="D749" s="211"/>
      <c r="E749" s="195"/>
      <c r="F749" s="195"/>
      <c r="G749" s="195"/>
      <c r="H749" s="688"/>
      <c r="I749" s="195"/>
      <c r="J749" s="195"/>
      <c r="K749" s="195"/>
      <c r="L749" s="195"/>
      <c r="M749" s="195"/>
    </row>
    <row r="750" spans="1:13" x14ac:dyDescent="0.25">
      <c r="A750" s="195"/>
      <c r="B750" s="195"/>
      <c r="C750" s="195"/>
      <c r="D750" s="211"/>
      <c r="E750" s="195"/>
      <c r="F750" s="195"/>
      <c r="G750" s="195"/>
      <c r="H750" s="688"/>
      <c r="I750" s="195"/>
      <c r="J750" s="195"/>
      <c r="K750" s="195"/>
      <c r="L750" s="195"/>
      <c r="M750" s="195"/>
    </row>
    <row r="751" spans="1:13" x14ac:dyDescent="0.25">
      <c r="A751" s="195"/>
      <c r="B751" s="195"/>
      <c r="C751" s="195"/>
      <c r="D751" s="211"/>
      <c r="E751" s="195"/>
      <c r="F751" s="195"/>
      <c r="G751" s="195"/>
      <c r="H751" s="688"/>
      <c r="I751" s="195"/>
      <c r="J751" s="195"/>
      <c r="K751" s="195"/>
      <c r="L751" s="195"/>
      <c r="M751" s="195"/>
    </row>
    <row r="752" spans="1:13" x14ac:dyDescent="0.25">
      <c r="A752" s="195"/>
      <c r="B752" s="195"/>
      <c r="C752" s="195"/>
      <c r="D752" s="211"/>
      <c r="E752" s="195"/>
      <c r="F752" s="195"/>
      <c r="G752" s="195"/>
      <c r="H752" s="688"/>
      <c r="I752" s="195"/>
      <c r="J752" s="195"/>
      <c r="K752" s="195"/>
      <c r="L752" s="195"/>
      <c r="M752" s="195"/>
    </row>
    <row r="753" spans="1:13" x14ac:dyDescent="0.25">
      <c r="A753" s="195"/>
      <c r="B753" s="195"/>
      <c r="C753" s="195"/>
      <c r="D753" s="211"/>
      <c r="E753" s="195"/>
      <c r="F753" s="195"/>
      <c r="G753" s="195"/>
      <c r="H753" s="688"/>
      <c r="I753" s="195"/>
      <c r="J753" s="195"/>
      <c r="K753" s="195"/>
      <c r="L753" s="195"/>
      <c r="M753" s="195"/>
    </row>
    <row r="754" spans="1:13" x14ac:dyDescent="0.25">
      <c r="A754" s="195"/>
      <c r="B754" s="195"/>
      <c r="C754" s="195"/>
      <c r="D754" s="211"/>
      <c r="E754" s="195"/>
      <c r="F754" s="195"/>
      <c r="G754" s="195"/>
      <c r="H754" s="688"/>
      <c r="I754" s="195"/>
      <c r="J754" s="195"/>
      <c r="K754" s="195"/>
      <c r="L754" s="195"/>
      <c r="M754" s="195"/>
    </row>
    <row r="755" spans="1:13" x14ac:dyDescent="0.25">
      <c r="A755" s="195"/>
      <c r="B755" s="195"/>
      <c r="C755" s="195"/>
      <c r="D755" s="211"/>
      <c r="E755" s="195"/>
      <c r="F755" s="195"/>
      <c r="G755" s="195"/>
      <c r="H755" s="688"/>
      <c r="I755" s="195"/>
      <c r="J755" s="195"/>
      <c r="K755" s="195"/>
      <c r="L755" s="195"/>
      <c r="M755" s="195"/>
    </row>
    <row r="756" spans="1:13" x14ac:dyDescent="0.25">
      <c r="A756" s="195"/>
      <c r="B756" s="195"/>
      <c r="C756" s="195"/>
      <c r="D756" s="211"/>
      <c r="E756" s="195"/>
      <c r="F756" s="195"/>
      <c r="G756" s="195"/>
      <c r="H756" s="688"/>
      <c r="I756" s="195"/>
      <c r="J756" s="195"/>
      <c r="K756" s="195"/>
      <c r="L756" s="195"/>
      <c r="M756" s="195"/>
    </row>
    <row r="757" spans="1:13" x14ac:dyDescent="0.25">
      <c r="A757" s="195"/>
      <c r="B757" s="195"/>
      <c r="C757" s="195"/>
      <c r="D757" s="211"/>
      <c r="E757" s="195"/>
      <c r="F757" s="195"/>
      <c r="G757" s="195"/>
      <c r="H757" s="688"/>
      <c r="I757" s="195"/>
      <c r="J757" s="195"/>
      <c r="K757" s="195"/>
      <c r="L757" s="195"/>
      <c r="M757" s="195"/>
    </row>
    <row r="758" spans="1:13" x14ac:dyDescent="0.25">
      <c r="A758" s="195"/>
      <c r="B758" s="195"/>
      <c r="C758" s="195"/>
      <c r="D758" s="211"/>
      <c r="E758" s="195"/>
      <c r="F758" s="195"/>
      <c r="G758" s="195"/>
      <c r="H758" s="688"/>
      <c r="I758" s="195"/>
      <c r="J758" s="195"/>
      <c r="K758" s="195"/>
      <c r="L758" s="195"/>
      <c r="M758" s="195"/>
    </row>
    <row r="759" spans="1:13" x14ac:dyDescent="0.25">
      <c r="A759" s="195"/>
      <c r="B759" s="195"/>
      <c r="C759" s="195"/>
      <c r="D759" s="211"/>
      <c r="E759" s="195"/>
      <c r="F759" s="195"/>
      <c r="G759" s="195"/>
      <c r="H759" s="688"/>
      <c r="I759" s="195"/>
      <c r="J759" s="195"/>
      <c r="K759" s="195"/>
      <c r="L759" s="195"/>
      <c r="M759" s="195"/>
    </row>
    <row r="760" spans="1:13" x14ac:dyDescent="0.25">
      <c r="A760" s="195"/>
      <c r="B760" s="195"/>
      <c r="C760" s="195"/>
      <c r="D760" s="211"/>
      <c r="E760" s="195"/>
      <c r="F760" s="195"/>
      <c r="G760" s="195"/>
      <c r="H760" s="688"/>
      <c r="I760" s="195"/>
      <c r="J760" s="195"/>
      <c r="K760" s="195"/>
      <c r="L760" s="195"/>
      <c r="M760" s="195"/>
    </row>
    <row r="761" spans="1:13" x14ac:dyDescent="0.25">
      <c r="A761" s="195"/>
      <c r="B761" s="195"/>
      <c r="C761" s="195"/>
      <c r="D761" s="211"/>
      <c r="E761" s="195"/>
      <c r="F761" s="195"/>
      <c r="G761" s="195"/>
      <c r="H761" s="688"/>
      <c r="I761" s="195"/>
      <c r="J761" s="195"/>
      <c r="K761" s="195"/>
      <c r="L761" s="195"/>
      <c r="M761" s="195"/>
    </row>
    <row r="762" spans="1:13" x14ac:dyDescent="0.25">
      <c r="A762" s="195"/>
      <c r="B762" s="195"/>
      <c r="C762" s="195"/>
      <c r="D762" s="211"/>
      <c r="E762" s="195"/>
      <c r="F762" s="195"/>
      <c r="G762" s="195"/>
      <c r="H762" s="688"/>
      <c r="I762" s="195"/>
      <c r="J762" s="195"/>
      <c r="K762" s="195"/>
      <c r="L762" s="195"/>
      <c r="M762" s="195"/>
    </row>
    <row r="763" spans="1:13" x14ac:dyDescent="0.25">
      <c r="A763" s="195"/>
      <c r="B763" s="195"/>
      <c r="C763" s="195"/>
      <c r="D763" s="211"/>
      <c r="E763" s="195"/>
      <c r="F763" s="195"/>
      <c r="G763" s="195"/>
      <c r="H763" s="688"/>
      <c r="I763" s="195"/>
      <c r="J763" s="195"/>
      <c r="K763" s="195"/>
      <c r="L763" s="195"/>
      <c r="M763" s="195"/>
    </row>
    <row r="764" spans="1:13" x14ac:dyDescent="0.25">
      <c r="A764" s="195"/>
      <c r="B764" s="195"/>
      <c r="C764" s="195"/>
      <c r="D764" s="211"/>
      <c r="E764" s="195"/>
      <c r="F764" s="195"/>
      <c r="G764" s="195"/>
      <c r="H764" s="688"/>
      <c r="I764" s="195"/>
      <c r="J764" s="195"/>
      <c r="K764" s="195"/>
      <c r="L764" s="195"/>
      <c r="M764" s="195"/>
    </row>
    <row r="765" spans="1:13" x14ac:dyDescent="0.25">
      <c r="A765" s="195"/>
      <c r="B765" s="195"/>
      <c r="C765" s="195"/>
      <c r="D765" s="211"/>
      <c r="E765" s="195"/>
      <c r="F765" s="195"/>
      <c r="G765" s="195"/>
      <c r="H765" s="688"/>
      <c r="I765" s="195"/>
      <c r="J765" s="195"/>
      <c r="K765" s="195"/>
      <c r="L765" s="195"/>
      <c r="M765" s="195"/>
    </row>
    <row r="766" spans="1:13" x14ac:dyDescent="0.25">
      <c r="A766" s="195"/>
      <c r="B766" s="195"/>
      <c r="C766" s="195"/>
      <c r="D766" s="211"/>
      <c r="E766" s="195"/>
      <c r="F766" s="195"/>
      <c r="G766" s="195"/>
      <c r="H766" s="688"/>
      <c r="I766" s="195"/>
      <c r="J766" s="195"/>
      <c r="K766" s="195"/>
      <c r="L766" s="195"/>
      <c r="M766" s="195"/>
    </row>
    <row r="767" spans="1:13" x14ac:dyDescent="0.25">
      <c r="A767" s="195"/>
      <c r="B767" s="195"/>
      <c r="C767" s="195"/>
      <c r="D767" s="211"/>
      <c r="E767" s="195"/>
      <c r="F767" s="195"/>
      <c r="G767" s="195"/>
      <c r="H767" s="688"/>
      <c r="I767" s="195"/>
      <c r="J767" s="195"/>
      <c r="K767" s="195"/>
      <c r="L767" s="195"/>
      <c r="M767" s="195"/>
    </row>
    <row r="768" spans="1:13" x14ac:dyDescent="0.25">
      <c r="A768" s="195"/>
      <c r="B768" s="195"/>
      <c r="C768" s="195"/>
      <c r="D768" s="211"/>
      <c r="E768" s="195"/>
      <c r="F768" s="195"/>
      <c r="G768" s="195"/>
      <c r="H768" s="688"/>
      <c r="I768" s="195"/>
      <c r="J768" s="195"/>
      <c r="K768" s="195"/>
      <c r="L768" s="195"/>
      <c r="M768" s="195"/>
    </row>
    <row r="769" spans="1:13" x14ac:dyDescent="0.25">
      <c r="A769" s="195"/>
      <c r="B769" s="195"/>
      <c r="C769" s="195"/>
      <c r="D769" s="211"/>
      <c r="E769" s="195"/>
      <c r="F769" s="195"/>
      <c r="G769" s="195"/>
      <c r="H769" s="688"/>
      <c r="I769" s="195"/>
      <c r="J769" s="195"/>
      <c r="K769" s="195"/>
      <c r="L769" s="195"/>
      <c r="M769" s="195"/>
    </row>
    <row r="770" spans="1:13" x14ac:dyDescent="0.25">
      <c r="A770" s="195"/>
      <c r="B770" s="195"/>
      <c r="C770" s="195"/>
      <c r="D770" s="211"/>
      <c r="E770" s="195"/>
      <c r="F770" s="195"/>
      <c r="G770" s="195"/>
      <c r="H770" s="688"/>
      <c r="I770" s="195"/>
      <c r="J770" s="195"/>
      <c r="K770" s="195"/>
      <c r="L770" s="195"/>
      <c r="M770" s="195"/>
    </row>
    <row r="771" spans="1:13" x14ac:dyDescent="0.25">
      <c r="A771" s="195"/>
      <c r="B771" s="195"/>
      <c r="C771" s="195"/>
      <c r="D771" s="211"/>
      <c r="E771" s="195"/>
      <c r="F771" s="195"/>
      <c r="G771" s="195"/>
      <c r="H771" s="688"/>
      <c r="I771" s="195"/>
      <c r="J771" s="195"/>
      <c r="K771" s="195"/>
      <c r="L771" s="195"/>
      <c r="M771" s="195"/>
    </row>
    <row r="772" spans="1:13" x14ac:dyDescent="0.25">
      <c r="A772" s="195"/>
      <c r="B772" s="195"/>
      <c r="C772" s="195"/>
      <c r="D772" s="211"/>
      <c r="E772" s="195"/>
      <c r="F772" s="195"/>
      <c r="G772" s="195"/>
      <c r="H772" s="688"/>
      <c r="I772" s="195"/>
      <c r="J772" s="195"/>
      <c r="K772" s="195"/>
      <c r="L772" s="195"/>
      <c r="M772" s="195"/>
    </row>
    <row r="773" spans="1:13" x14ac:dyDescent="0.25">
      <c r="A773" s="195"/>
      <c r="B773" s="195"/>
      <c r="C773" s="195"/>
      <c r="D773" s="211"/>
      <c r="E773" s="195"/>
      <c r="F773" s="195"/>
      <c r="G773" s="195"/>
      <c r="H773" s="688"/>
      <c r="I773" s="195"/>
      <c r="J773" s="195"/>
      <c r="K773" s="195"/>
      <c r="L773" s="195"/>
      <c r="M773" s="195"/>
    </row>
    <row r="774" spans="1:13" x14ac:dyDescent="0.25">
      <c r="A774" s="195"/>
      <c r="B774" s="195"/>
      <c r="C774" s="195"/>
      <c r="D774" s="211"/>
      <c r="E774" s="195"/>
      <c r="F774" s="195"/>
      <c r="G774" s="195"/>
      <c r="H774" s="688"/>
      <c r="I774" s="195"/>
      <c r="J774" s="195"/>
      <c r="K774" s="195"/>
      <c r="L774" s="195"/>
      <c r="M774" s="195"/>
    </row>
    <row r="775" spans="1:13" x14ac:dyDescent="0.25">
      <c r="A775" s="195"/>
      <c r="B775" s="195"/>
      <c r="C775" s="195"/>
      <c r="D775" s="211"/>
      <c r="E775" s="195"/>
      <c r="F775" s="195"/>
      <c r="G775" s="195"/>
      <c r="H775" s="688"/>
      <c r="I775" s="195"/>
      <c r="J775" s="195"/>
      <c r="K775" s="195"/>
      <c r="L775" s="195"/>
      <c r="M775" s="195"/>
    </row>
    <row r="776" spans="1:13" x14ac:dyDescent="0.25">
      <c r="A776" s="195"/>
      <c r="B776" s="195"/>
      <c r="C776" s="195"/>
      <c r="D776" s="211"/>
      <c r="E776" s="195"/>
      <c r="F776" s="195"/>
      <c r="G776" s="195"/>
      <c r="H776" s="688"/>
      <c r="I776" s="195"/>
      <c r="J776" s="195"/>
      <c r="K776" s="195"/>
      <c r="L776" s="195"/>
      <c r="M776" s="195"/>
    </row>
    <row r="777" spans="1:13" x14ac:dyDescent="0.25">
      <c r="A777" s="195"/>
      <c r="B777" s="195"/>
      <c r="C777" s="195"/>
      <c r="D777" s="211"/>
      <c r="E777" s="195"/>
      <c r="F777" s="195"/>
      <c r="G777" s="195"/>
      <c r="H777" s="688"/>
      <c r="I777" s="195"/>
      <c r="J777" s="195"/>
      <c r="K777" s="195"/>
      <c r="L777" s="195"/>
      <c r="M777" s="195"/>
    </row>
    <row r="778" spans="1:13" x14ac:dyDescent="0.25">
      <c r="A778" s="195"/>
      <c r="B778" s="195"/>
      <c r="C778" s="195"/>
      <c r="D778" s="211"/>
      <c r="E778" s="195"/>
      <c r="F778" s="195"/>
      <c r="G778" s="195"/>
      <c r="H778" s="688"/>
      <c r="I778" s="195"/>
      <c r="J778" s="195"/>
      <c r="K778" s="195"/>
      <c r="L778" s="195"/>
      <c r="M778" s="195"/>
    </row>
    <row r="779" spans="1:13" x14ac:dyDescent="0.25">
      <c r="A779" s="195"/>
      <c r="B779" s="195"/>
      <c r="C779" s="195"/>
      <c r="D779" s="211"/>
      <c r="E779" s="195"/>
      <c r="F779" s="195"/>
      <c r="G779" s="195"/>
      <c r="H779" s="688"/>
      <c r="I779" s="195"/>
      <c r="J779" s="195"/>
      <c r="K779" s="195"/>
      <c r="L779" s="195"/>
      <c r="M779" s="195"/>
    </row>
    <row r="780" spans="1:13" x14ac:dyDescent="0.25">
      <c r="A780" s="195"/>
      <c r="B780" s="195"/>
      <c r="C780" s="195"/>
      <c r="D780" s="211"/>
      <c r="E780" s="195"/>
      <c r="F780" s="195"/>
      <c r="G780" s="195"/>
      <c r="H780" s="688"/>
      <c r="I780" s="195"/>
      <c r="J780" s="195"/>
      <c r="K780" s="195"/>
      <c r="L780" s="195"/>
      <c r="M780" s="195"/>
    </row>
    <row r="781" spans="1:13" x14ac:dyDescent="0.25">
      <c r="A781" s="195"/>
      <c r="B781" s="195"/>
      <c r="C781" s="195"/>
      <c r="D781" s="211"/>
      <c r="E781" s="195"/>
      <c r="F781" s="195"/>
      <c r="G781" s="195"/>
      <c r="H781" s="688"/>
      <c r="I781" s="195"/>
      <c r="J781" s="195"/>
      <c r="K781" s="195"/>
      <c r="L781" s="195"/>
      <c r="M781" s="195"/>
    </row>
    <row r="782" spans="1:13" x14ac:dyDescent="0.25">
      <c r="A782" s="195"/>
      <c r="B782" s="195"/>
      <c r="C782" s="195"/>
      <c r="D782" s="211"/>
      <c r="E782" s="195"/>
      <c r="F782" s="195"/>
      <c r="G782" s="195"/>
      <c r="H782" s="688"/>
      <c r="I782" s="195"/>
      <c r="J782" s="195"/>
      <c r="K782" s="195"/>
      <c r="L782" s="195"/>
      <c r="M782" s="195"/>
    </row>
    <row r="783" spans="1:13" x14ac:dyDescent="0.25">
      <c r="A783" s="195"/>
      <c r="B783" s="195"/>
      <c r="C783" s="195"/>
      <c r="D783" s="211"/>
      <c r="E783" s="195"/>
      <c r="F783" s="195"/>
      <c r="G783" s="195"/>
      <c r="H783" s="688"/>
      <c r="I783" s="195"/>
      <c r="J783" s="195"/>
      <c r="K783" s="195"/>
      <c r="L783" s="195"/>
      <c r="M783" s="195"/>
    </row>
    <row r="784" spans="1:13" x14ac:dyDescent="0.25">
      <c r="A784" s="195"/>
      <c r="B784" s="195"/>
      <c r="C784" s="195"/>
      <c r="D784" s="211"/>
      <c r="E784" s="195"/>
      <c r="F784" s="195"/>
      <c r="G784" s="195"/>
      <c r="H784" s="688"/>
      <c r="I784" s="195"/>
      <c r="J784" s="195"/>
      <c r="K784" s="195"/>
      <c r="L784" s="195"/>
      <c r="M784" s="195"/>
    </row>
    <row r="785" spans="1:13" x14ac:dyDescent="0.25">
      <c r="A785" s="195"/>
      <c r="B785" s="195"/>
      <c r="C785" s="195"/>
      <c r="D785" s="211"/>
      <c r="E785" s="195"/>
      <c r="F785" s="195"/>
      <c r="G785" s="195"/>
      <c r="H785" s="688"/>
      <c r="I785" s="195"/>
      <c r="J785" s="195"/>
      <c r="K785" s="195"/>
      <c r="L785" s="195"/>
      <c r="M785" s="195"/>
    </row>
    <row r="786" spans="1:13" x14ac:dyDescent="0.25">
      <c r="A786" s="195"/>
      <c r="B786" s="195"/>
      <c r="C786" s="195"/>
      <c r="D786" s="211"/>
      <c r="E786" s="195"/>
      <c r="F786" s="195"/>
      <c r="G786" s="195"/>
      <c r="H786" s="688"/>
      <c r="I786" s="195"/>
      <c r="J786" s="195"/>
      <c r="K786" s="195"/>
      <c r="L786" s="195"/>
      <c r="M786" s="195"/>
    </row>
    <row r="787" spans="1:13" x14ac:dyDescent="0.25">
      <c r="A787" s="195"/>
      <c r="B787" s="195"/>
      <c r="C787" s="195"/>
      <c r="D787" s="211"/>
      <c r="E787" s="195"/>
      <c r="F787" s="195"/>
      <c r="G787" s="195"/>
      <c r="H787" s="688"/>
      <c r="I787" s="195"/>
      <c r="J787" s="195"/>
      <c r="K787" s="195"/>
      <c r="L787" s="195"/>
      <c r="M787" s="195"/>
    </row>
    <row r="788" spans="1:13" x14ac:dyDescent="0.25">
      <c r="A788" s="195"/>
      <c r="B788" s="195"/>
      <c r="C788" s="195"/>
      <c r="D788" s="211"/>
      <c r="E788" s="195"/>
      <c r="F788" s="195"/>
      <c r="G788" s="195"/>
      <c r="H788" s="688"/>
      <c r="I788" s="195"/>
      <c r="J788" s="195"/>
      <c r="K788" s="195"/>
      <c r="L788" s="195"/>
      <c r="M788" s="195"/>
    </row>
    <row r="789" spans="1:13" x14ac:dyDescent="0.25">
      <c r="A789" s="195"/>
      <c r="B789" s="195"/>
      <c r="C789" s="195"/>
      <c r="D789" s="211"/>
      <c r="E789" s="195"/>
      <c r="F789" s="195"/>
      <c r="G789" s="195"/>
      <c r="H789" s="688"/>
      <c r="I789" s="195"/>
      <c r="J789" s="195"/>
      <c r="K789" s="195"/>
      <c r="L789" s="195"/>
      <c r="M789" s="195"/>
    </row>
    <row r="790" spans="1:13" x14ac:dyDescent="0.25">
      <c r="A790" s="195"/>
      <c r="B790" s="195"/>
      <c r="C790" s="195"/>
      <c r="D790" s="211"/>
      <c r="E790" s="195"/>
      <c r="F790" s="195"/>
      <c r="G790" s="195"/>
      <c r="H790" s="688"/>
      <c r="I790" s="195"/>
      <c r="J790" s="195"/>
      <c r="K790" s="195"/>
      <c r="L790" s="195"/>
      <c r="M790" s="195"/>
    </row>
    <row r="791" spans="1:13" x14ac:dyDescent="0.25">
      <c r="A791" s="195"/>
      <c r="B791" s="195"/>
      <c r="C791" s="195"/>
      <c r="D791" s="211"/>
      <c r="E791" s="195"/>
      <c r="F791" s="195"/>
      <c r="G791" s="195"/>
      <c r="H791" s="688"/>
      <c r="I791" s="195"/>
      <c r="J791" s="195"/>
      <c r="K791" s="195"/>
      <c r="L791" s="195"/>
      <c r="M791" s="195"/>
    </row>
    <row r="792" spans="1:13" x14ac:dyDescent="0.25">
      <c r="A792" s="195"/>
      <c r="B792" s="195"/>
      <c r="C792" s="195"/>
      <c r="D792" s="211"/>
      <c r="E792" s="195"/>
      <c r="F792" s="195"/>
      <c r="G792" s="195"/>
      <c r="H792" s="688"/>
      <c r="I792" s="195"/>
      <c r="J792" s="195"/>
      <c r="K792" s="195"/>
      <c r="L792" s="195"/>
      <c r="M792" s="195"/>
    </row>
    <row r="793" spans="1:13" x14ac:dyDescent="0.25">
      <c r="A793" s="195"/>
      <c r="B793" s="195"/>
      <c r="C793" s="195"/>
      <c r="D793" s="211"/>
      <c r="E793" s="195"/>
      <c r="F793" s="195"/>
      <c r="G793" s="195"/>
      <c r="H793" s="688"/>
      <c r="I793" s="195"/>
      <c r="J793" s="195"/>
      <c r="K793" s="195"/>
      <c r="L793" s="195"/>
      <c r="M793" s="195"/>
    </row>
    <row r="794" spans="1:13" x14ac:dyDescent="0.25">
      <c r="A794" s="195"/>
      <c r="B794" s="195"/>
      <c r="C794" s="195"/>
      <c r="D794" s="211"/>
      <c r="E794" s="195"/>
      <c r="F794" s="195"/>
      <c r="G794" s="195"/>
      <c r="H794" s="688"/>
      <c r="I794" s="195"/>
      <c r="J794" s="195"/>
      <c r="K794" s="195"/>
      <c r="L794" s="195"/>
      <c r="M794" s="195"/>
    </row>
    <row r="795" spans="1:13" x14ac:dyDescent="0.25">
      <c r="A795" s="195"/>
      <c r="B795" s="195"/>
      <c r="C795" s="195"/>
      <c r="D795" s="211"/>
      <c r="E795" s="195"/>
      <c r="F795" s="195"/>
      <c r="G795" s="195"/>
      <c r="H795" s="688"/>
      <c r="I795" s="195"/>
      <c r="J795" s="195"/>
      <c r="K795" s="195"/>
      <c r="L795" s="195"/>
      <c r="M795" s="195"/>
    </row>
    <row r="796" spans="1:13" x14ac:dyDescent="0.25">
      <c r="A796" s="195"/>
      <c r="B796" s="195"/>
      <c r="C796" s="195"/>
      <c r="D796" s="211"/>
      <c r="E796" s="195"/>
      <c r="F796" s="195"/>
      <c r="G796" s="195"/>
      <c r="H796" s="688"/>
      <c r="I796" s="195"/>
      <c r="J796" s="195"/>
      <c r="K796" s="195"/>
      <c r="L796" s="195"/>
      <c r="M796" s="195"/>
    </row>
    <row r="797" spans="1:13" x14ac:dyDescent="0.25">
      <c r="A797" s="195"/>
      <c r="B797" s="195"/>
      <c r="C797" s="195"/>
      <c r="D797" s="211"/>
      <c r="E797" s="195"/>
      <c r="F797" s="195"/>
      <c r="G797" s="195"/>
      <c r="H797" s="688"/>
      <c r="I797" s="195"/>
      <c r="J797" s="195"/>
      <c r="K797" s="195"/>
      <c r="L797" s="195"/>
      <c r="M797" s="195"/>
    </row>
    <row r="798" spans="1:13" x14ac:dyDescent="0.25">
      <c r="A798" s="195"/>
      <c r="B798" s="195"/>
      <c r="C798" s="195"/>
      <c r="D798" s="211"/>
      <c r="E798" s="195"/>
      <c r="F798" s="195"/>
      <c r="G798" s="195"/>
      <c r="H798" s="688"/>
      <c r="I798" s="195"/>
      <c r="J798" s="195"/>
      <c r="K798" s="195"/>
      <c r="L798" s="195"/>
      <c r="M798" s="195"/>
    </row>
    <row r="799" spans="1:13" x14ac:dyDescent="0.25">
      <c r="A799" s="195"/>
      <c r="B799" s="195"/>
      <c r="C799" s="195"/>
      <c r="D799" s="211"/>
      <c r="E799" s="195"/>
      <c r="F799" s="195"/>
      <c r="G799" s="195"/>
      <c r="H799" s="688"/>
      <c r="I799" s="195"/>
      <c r="J799" s="195"/>
      <c r="K799" s="195"/>
      <c r="L799" s="195"/>
      <c r="M799" s="195"/>
    </row>
    <row r="800" spans="1:13" x14ac:dyDescent="0.25">
      <c r="A800" s="195"/>
      <c r="B800" s="195"/>
      <c r="C800" s="195"/>
      <c r="D800" s="211"/>
      <c r="E800" s="195"/>
      <c r="F800" s="195"/>
      <c r="G800" s="195"/>
      <c r="H800" s="688"/>
      <c r="I800" s="195"/>
      <c r="J800" s="195"/>
      <c r="K800" s="195"/>
      <c r="L800" s="195"/>
      <c r="M800" s="195"/>
    </row>
    <row r="801" spans="1:13" x14ac:dyDescent="0.25">
      <c r="A801" s="195"/>
      <c r="B801" s="195"/>
      <c r="C801" s="195"/>
      <c r="D801" s="211"/>
      <c r="E801" s="195"/>
      <c r="F801" s="195"/>
      <c r="G801" s="195"/>
      <c r="H801" s="688"/>
      <c r="I801" s="195"/>
      <c r="J801" s="195"/>
      <c r="K801" s="195"/>
      <c r="L801" s="195"/>
      <c r="M801" s="195"/>
    </row>
    <row r="802" spans="1:13" x14ac:dyDescent="0.25">
      <c r="A802" s="195"/>
      <c r="B802" s="195"/>
      <c r="C802" s="195"/>
      <c r="D802" s="211"/>
      <c r="E802" s="195"/>
      <c r="F802" s="195"/>
      <c r="G802" s="195"/>
      <c r="H802" s="688"/>
      <c r="I802" s="195"/>
      <c r="J802" s="195"/>
      <c r="K802" s="195"/>
      <c r="L802" s="195"/>
      <c r="M802" s="195"/>
    </row>
    <row r="803" spans="1:13" x14ac:dyDescent="0.25">
      <c r="A803" s="195"/>
      <c r="B803" s="195"/>
      <c r="C803" s="195"/>
      <c r="D803" s="211"/>
      <c r="E803" s="195"/>
      <c r="F803" s="195"/>
      <c r="G803" s="195"/>
      <c r="H803" s="688"/>
      <c r="I803" s="195"/>
      <c r="J803" s="195"/>
      <c r="K803" s="195"/>
      <c r="L803" s="195"/>
      <c r="M803" s="195"/>
    </row>
    <row r="804" spans="1:13" x14ac:dyDescent="0.25">
      <c r="A804" s="195"/>
      <c r="B804" s="195"/>
      <c r="C804" s="195"/>
      <c r="D804" s="211"/>
      <c r="E804" s="195"/>
      <c r="F804" s="195"/>
      <c r="G804" s="195"/>
      <c r="H804" s="688"/>
      <c r="I804" s="195"/>
      <c r="J804" s="195"/>
      <c r="K804" s="195"/>
      <c r="L804" s="195"/>
      <c r="M804" s="195"/>
    </row>
    <row r="805" spans="1:13" x14ac:dyDescent="0.25">
      <c r="A805" s="195"/>
      <c r="B805" s="195"/>
      <c r="C805" s="195"/>
      <c r="D805" s="211"/>
      <c r="E805" s="195"/>
      <c r="F805" s="195"/>
      <c r="G805" s="195"/>
      <c r="H805" s="688"/>
      <c r="I805" s="195"/>
      <c r="J805" s="195"/>
      <c r="K805" s="195"/>
      <c r="L805" s="195"/>
      <c r="M805" s="195"/>
    </row>
    <row r="806" spans="1:13" x14ac:dyDescent="0.25">
      <c r="A806" s="195"/>
      <c r="B806" s="195"/>
      <c r="C806" s="195"/>
      <c r="D806" s="211"/>
      <c r="E806" s="195"/>
      <c r="F806" s="195"/>
      <c r="G806" s="195"/>
      <c r="H806" s="688"/>
      <c r="I806" s="195"/>
      <c r="J806" s="195"/>
      <c r="K806" s="195"/>
      <c r="L806" s="195"/>
      <c r="M806" s="195"/>
    </row>
  </sheetData>
  <sheetProtection selectLockedCells="1"/>
  <mergeCells count="16">
    <mergeCell ref="F454:G454"/>
    <mergeCell ref="F498:G498"/>
    <mergeCell ref="F533:G533"/>
    <mergeCell ref="F581:G581"/>
    <mergeCell ref="F618:G618"/>
    <mergeCell ref="F417:G417"/>
    <mergeCell ref="E6:F6"/>
    <mergeCell ref="E41:F41"/>
    <mergeCell ref="E89:F89"/>
    <mergeCell ref="E126:F126"/>
    <mergeCell ref="F170:G170"/>
    <mergeCell ref="F205:G205"/>
    <mergeCell ref="F253:G253"/>
    <mergeCell ref="F290:G290"/>
    <mergeCell ref="F334:G334"/>
    <mergeCell ref="F369:G369"/>
  </mergeCells>
  <phoneticPr fontId="0" type="noConversion"/>
  <printOptions horizontalCentered="1"/>
  <pageMargins left="0.2" right="0.28000000000000003" top="0.67" bottom="0.49" header="0.26" footer="0.32"/>
  <pageSetup scale="71" fitToHeight="16" orientation="landscape" horizontalDpi="300" verticalDpi="300" r:id="rId1"/>
  <headerFooter alignWithMargins="0">
    <oddFooter>&amp;C&amp;9Rev. 12/01/11</oddFooter>
  </headerFooter>
  <rowBreaks count="15" manualBreakCount="15">
    <brk id="34" max="10" man="1"/>
    <brk id="82" max="10" man="1"/>
    <brk id="119" max="10" man="1"/>
    <brk id="163" max="10" man="1"/>
    <brk id="198" max="10" man="1"/>
    <brk id="246" max="10" man="1"/>
    <brk id="283" max="10" man="1"/>
    <brk id="327" max="10" man="1"/>
    <brk id="362" max="10" man="1"/>
    <brk id="410" max="10" man="1"/>
    <brk id="447" max="10" man="1"/>
    <brk id="491" max="10" man="1"/>
    <brk id="526" max="10" man="1"/>
    <brk id="574" max="10" man="1"/>
    <brk id="611"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N666"/>
  <sheetViews>
    <sheetView showOutlineSymbols="0" zoomScale="70" zoomScaleNormal="70" workbookViewId="0">
      <selection activeCell="E15" sqref="E15"/>
    </sheetView>
  </sheetViews>
  <sheetFormatPr defaultColWidth="9.6328125" defaultRowHeight="15" x14ac:dyDescent="0.25"/>
  <cols>
    <col min="1" max="1" width="4.6328125" style="844" customWidth="1"/>
    <col min="2" max="2" width="26.08984375" style="844" customWidth="1"/>
    <col min="3" max="3" width="17.54296875" style="213" customWidth="1"/>
    <col min="4" max="5" width="10.6328125" style="213" customWidth="1"/>
    <col min="6" max="6" width="12.6328125" style="213" customWidth="1"/>
    <col min="7" max="7" width="11.453125" style="213" customWidth="1"/>
    <col min="8" max="9" width="9.6328125" style="213" customWidth="1"/>
    <col min="10" max="10" width="12.6328125" style="213" customWidth="1"/>
    <col min="11" max="11" width="12.08984375" style="213" bestFit="1" customWidth="1"/>
    <col min="12" max="12" width="14.36328125" style="213" customWidth="1"/>
    <col min="13" max="13" width="12.1796875" style="213" customWidth="1"/>
    <col min="14" max="14" width="11.90625" style="213" customWidth="1"/>
    <col min="15" max="34" width="9.6328125" style="213" customWidth="1"/>
    <col min="35" max="35" width="12.6328125" style="213" bestFit="1" customWidth="1"/>
    <col min="36" max="16384" width="9.6328125" style="213"/>
  </cols>
  <sheetData>
    <row r="1" spans="1:39" ht="15.6" x14ac:dyDescent="0.3">
      <c r="A1" s="842" t="s">
        <v>157</v>
      </c>
      <c r="B1" s="843"/>
      <c r="C1" s="718"/>
      <c r="D1" s="718"/>
      <c r="E1" s="718"/>
      <c r="F1" s="718"/>
      <c r="G1" s="718"/>
      <c r="H1" s="718"/>
      <c r="I1" s="718"/>
      <c r="J1" s="718"/>
      <c r="K1" s="718"/>
      <c r="L1" s="214"/>
      <c r="M1" s="718"/>
      <c r="N1" s="716" t="s">
        <v>156</v>
      </c>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row>
    <row r="2" spans="1:39" ht="15.6" x14ac:dyDescent="0.3">
      <c r="A2" s="842" t="s">
        <v>565</v>
      </c>
      <c r="B2" s="843"/>
      <c r="C2" s="718"/>
      <c r="D2" s="718"/>
      <c r="E2" s="718"/>
      <c r="F2" s="718"/>
      <c r="G2" s="718"/>
      <c r="H2" s="718"/>
      <c r="I2" s="718"/>
      <c r="J2" s="718"/>
      <c r="K2" s="718"/>
      <c r="L2" s="214"/>
      <c r="M2" s="718"/>
      <c r="N2" s="717" t="s">
        <v>425</v>
      </c>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row>
    <row r="3" spans="1:39" x14ac:dyDescent="0.25">
      <c r="B3" s="845"/>
      <c r="C3" s="214"/>
      <c r="D3" s="214"/>
      <c r="E3" s="214"/>
      <c r="F3" s="214"/>
      <c r="G3" s="214"/>
      <c r="H3" s="214"/>
      <c r="I3" s="214"/>
      <c r="J3" s="214"/>
      <c r="K3" s="214"/>
      <c r="M3" s="212"/>
      <c r="N3" s="717" t="s">
        <v>158</v>
      </c>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row>
    <row r="4" spans="1:39" x14ac:dyDescent="0.25">
      <c r="B4" s="845"/>
      <c r="C4" s="214"/>
      <c r="D4" s="214"/>
      <c r="E4" s="214"/>
      <c r="F4" s="214"/>
      <c r="G4" s="214"/>
      <c r="H4" s="214"/>
      <c r="I4" s="214"/>
      <c r="J4" s="214"/>
      <c r="K4" s="214"/>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row>
    <row r="5" spans="1:39" x14ac:dyDescent="0.25">
      <c r="A5" s="844" t="s">
        <v>363</v>
      </c>
      <c r="B5" s="846"/>
      <c r="C5" s="212"/>
      <c r="D5" s="212"/>
      <c r="E5" s="212"/>
      <c r="F5" s="213" t="s">
        <v>451</v>
      </c>
      <c r="G5" s="212"/>
      <c r="H5" s="212"/>
      <c r="I5" s="212"/>
      <c r="J5" s="212"/>
      <c r="K5" s="212"/>
      <c r="L5" s="212"/>
      <c r="M5" s="213" t="s">
        <v>365</v>
      </c>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row>
    <row r="6" spans="1:39" x14ac:dyDescent="0.25">
      <c r="B6" s="846" t="str">
        <f>'1_1A'!$B$7</f>
        <v>Enter Hospital Name Here</v>
      </c>
      <c r="D6" s="212"/>
      <c r="E6" s="212"/>
      <c r="G6" s="212" t="str">
        <f>'1_1A'!$H$7</f>
        <v>Enter Provider Number Here</v>
      </c>
      <c r="H6" s="212"/>
      <c r="I6" s="212"/>
      <c r="J6" s="212"/>
      <c r="K6" s="212"/>
      <c r="M6" s="1477" t="str">
        <f>'1_1A'!$P$7</f>
        <v>Enter FYE Here</v>
      </c>
      <c r="N6" s="1477"/>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row>
    <row r="7" spans="1:39" x14ac:dyDescent="0.25">
      <c r="A7" s="846"/>
      <c r="B7" s="846"/>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row>
    <row r="8" spans="1:39" x14ac:dyDescent="0.25">
      <c r="A8" s="847"/>
      <c r="B8" s="847"/>
      <c r="C8" s="216"/>
      <c r="D8" s="217" t="s">
        <v>122</v>
      </c>
      <c r="E8" s="215"/>
      <c r="F8" s="217" t="s">
        <v>428</v>
      </c>
      <c r="G8" s="215"/>
      <c r="H8" s="215"/>
      <c r="I8" s="215"/>
      <c r="J8" s="215"/>
      <c r="K8" s="215"/>
      <c r="L8" s="217" t="s">
        <v>418</v>
      </c>
      <c r="M8" s="215"/>
      <c r="N8" s="217" t="s">
        <v>428</v>
      </c>
      <c r="O8" s="218"/>
      <c r="P8" s="212"/>
      <c r="Q8" s="212"/>
      <c r="R8" s="212"/>
      <c r="S8" s="212"/>
      <c r="T8" s="212"/>
      <c r="U8" s="212"/>
      <c r="V8" s="212"/>
      <c r="W8" s="212"/>
      <c r="X8" s="212"/>
      <c r="Y8" s="212"/>
      <c r="Z8" s="212"/>
      <c r="AA8" s="212"/>
      <c r="AB8" s="212"/>
      <c r="AC8" s="212"/>
      <c r="AD8" s="212"/>
      <c r="AE8" s="212"/>
      <c r="AF8" s="212"/>
      <c r="AG8" s="212"/>
      <c r="AH8" s="212"/>
      <c r="AI8" s="212"/>
      <c r="AJ8" s="212"/>
      <c r="AK8" s="212"/>
      <c r="AL8" s="212"/>
      <c r="AM8" s="212"/>
    </row>
    <row r="9" spans="1:39" ht="15.6" x14ac:dyDescent="0.3">
      <c r="A9" s="848"/>
      <c r="B9" s="849" t="s">
        <v>95</v>
      </c>
      <c r="C9" s="214"/>
      <c r="D9" s="219" t="s">
        <v>124</v>
      </c>
      <c r="E9" s="219" t="s">
        <v>427</v>
      </c>
      <c r="F9" s="219" t="s">
        <v>159</v>
      </c>
      <c r="G9" s="219" t="s">
        <v>367</v>
      </c>
      <c r="H9" s="219" t="s">
        <v>160</v>
      </c>
      <c r="I9" s="219" t="s">
        <v>430</v>
      </c>
      <c r="J9" s="219" t="s">
        <v>161</v>
      </c>
      <c r="K9" s="219" t="s">
        <v>162</v>
      </c>
      <c r="L9" s="219" t="s">
        <v>162</v>
      </c>
      <c r="M9" s="219" t="s">
        <v>161</v>
      </c>
      <c r="N9" s="219" t="s">
        <v>159</v>
      </c>
      <c r="O9" s="218"/>
      <c r="P9" s="212"/>
      <c r="Q9" s="212"/>
      <c r="R9" s="212"/>
      <c r="S9" s="212"/>
      <c r="T9" s="212"/>
      <c r="U9" s="212"/>
      <c r="V9" s="212"/>
      <c r="W9" s="212"/>
      <c r="X9" s="212"/>
      <c r="Y9" s="212"/>
      <c r="Z9" s="212"/>
      <c r="AA9" s="212"/>
      <c r="AB9" s="212"/>
      <c r="AC9" s="212"/>
      <c r="AD9" s="212"/>
      <c r="AE9" s="212"/>
      <c r="AF9" s="212"/>
      <c r="AG9" s="212"/>
      <c r="AH9" s="212"/>
      <c r="AI9" s="212"/>
      <c r="AJ9" s="212"/>
      <c r="AK9" s="212"/>
      <c r="AL9" s="212"/>
      <c r="AM9" s="212"/>
    </row>
    <row r="10" spans="1:39" x14ac:dyDescent="0.25">
      <c r="A10" s="848"/>
      <c r="B10" s="848"/>
      <c r="C10" s="212"/>
      <c r="D10" s="219" t="s">
        <v>125</v>
      </c>
      <c r="E10" s="219" t="s">
        <v>163</v>
      </c>
      <c r="F10" s="219" t="s">
        <v>164</v>
      </c>
      <c r="G10" s="219" t="s">
        <v>436</v>
      </c>
      <c r="H10" s="219" t="s">
        <v>165</v>
      </c>
      <c r="I10" s="219" t="s">
        <v>438</v>
      </c>
      <c r="J10" s="219" t="s">
        <v>166</v>
      </c>
      <c r="K10" s="219" t="s">
        <v>167</v>
      </c>
      <c r="L10" s="219" t="s">
        <v>168</v>
      </c>
      <c r="M10" s="219" t="s">
        <v>166</v>
      </c>
      <c r="N10" s="219" t="s">
        <v>164</v>
      </c>
      <c r="O10" s="218"/>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row>
    <row r="11" spans="1:39" x14ac:dyDescent="0.25">
      <c r="A11" s="848"/>
      <c r="B11" s="848"/>
      <c r="C11" s="212"/>
      <c r="D11" s="219" t="s">
        <v>126</v>
      </c>
      <c r="E11" s="219" t="s">
        <v>169</v>
      </c>
      <c r="F11" s="219" t="s">
        <v>170</v>
      </c>
      <c r="G11" s="218"/>
      <c r="H11" s="219" t="s">
        <v>171</v>
      </c>
      <c r="I11" s="219" t="s">
        <v>445</v>
      </c>
      <c r="J11" s="219" t="s">
        <v>172</v>
      </c>
      <c r="K11" s="218"/>
      <c r="L11" s="219" t="s">
        <v>173</v>
      </c>
      <c r="M11" s="219" t="s">
        <v>174</v>
      </c>
      <c r="N11" s="219" t="s">
        <v>175</v>
      </c>
      <c r="O11" s="218"/>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row>
    <row r="12" spans="1:39" x14ac:dyDescent="0.25">
      <c r="A12" s="848"/>
      <c r="B12" s="848"/>
      <c r="C12" s="212"/>
      <c r="D12" s="218"/>
      <c r="E12" s="219" t="s">
        <v>97</v>
      </c>
      <c r="F12" s="219" t="s">
        <v>97</v>
      </c>
      <c r="G12" s="219" t="s">
        <v>97</v>
      </c>
      <c r="H12" s="219" t="s">
        <v>97</v>
      </c>
      <c r="I12" s="219" t="s">
        <v>97</v>
      </c>
      <c r="J12" s="219" t="s">
        <v>97</v>
      </c>
      <c r="K12" s="219" t="s">
        <v>97</v>
      </c>
      <c r="L12" s="219" t="s">
        <v>97</v>
      </c>
      <c r="M12" s="219" t="s">
        <v>97</v>
      </c>
      <c r="N12" s="219" t="s">
        <v>97</v>
      </c>
      <c r="O12" s="218"/>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row>
    <row r="13" spans="1:39" x14ac:dyDescent="0.25">
      <c r="A13" s="848"/>
      <c r="B13" s="848"/>
      <c r="C13" s="212"/>
      <c r="D13" s="218"/>
      <c r="E13" s="219" t="s">
        <v>384</v>
      </c>
      <c r="F13" s="219" t="s">
        <v>385</v>
      </c>
      <c r="G13" s="219" t="s">
        <v>386</v>
      </c>
      <c r="H13" s="219" t="s">
        <v>387</v>
      </c>
      <c r="I13" s="219" t="s">
        <v>388</v>
      </c>
      <c r="J13" s="219" t="s">
        <v>389</v>
      </c>
      <c r="K13" s="219" t="s">
        <v>390</v>
      </c>
      <c r="L13" s="219" t="s">
        <v>391</v>
      </c>
      <c r="M13" s="219" t="s">
        <v>392</v>
      </c>
      <c r="N13" s="219" t="s">
        <v>393</v>
      </c>
      <c r="O13" s="218"/>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row>
    <row r="14" spans="1:39" x14ac:dyDescent="0.25">
      <c r="A14" s="806"/>
      <c r="B14" s="806" t="s">
        <v>508</v>
      </c>
      <c r="C14" s="593"/>
      <c r="D14" s="677"/>
      <c r="E14" s="678"/>
      <c r="F14" s="677"/>
      <c r="G14" s="677"/>
      <c r="H14" s="677"/>
      <c r="I14" s="677"/>
      <c r="J14" s="677"/>
      <c r="K14" s="677"/>
      <c r="L14" s="678" t="s">
        <v>367</v>
      </c>
      <c r="M14" s="677"/>
      <c r="N14" s="677"/>
      <c r="O14" s="218"/>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row>
    <row r="15" spans="1:39" x14ac:dyDescent="0.25">
      <c r="A15" s="807">
        <v>30</v>
      </c>
      <c r="B15" s="808" t="s">
        <v>744</v>
      </c>
      <c r="C15" s="558"/>
      <c r="D15" s="414">
        <f>'6C'!$G$13</f>
        <v>0</v>
      </c>
      <c r="E15" s="223"/>
      <c r="F15" s="223"/>
      <c r="G15" s="223"/>
      <c r="H15" s="223"/>
      <c r="I15" s="223"/>
      <c r="J15" s="223"/>
      <c r="K15" s="223"/>
      <c r="L15" s="221">
        <f t="shared" ref="L15:L32" si="0">SUM(E15:K15)</f>
        <v>0</v>
      </c>
      <c r="M15" s="223"/>
      <c r="N15" s="223"/>
      <c r="O15" s="218"/>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row>
    <row r="16" spans="1:39" x14ac:dyDescent="0.25">
      <c r="A16" s="807">
        <v>31</v>
      </c>
      <c r="B16" s="807" t="s">
        <v>405</v>
      </c>
      <c r="C16" s="553"/>
      <c r="D16" s="414">
        <f>'6C'!$G$14</f>
        <v>0</v>
      </c>
      <c r="E16" s="223"/>
      <c r="F16" s="223"/>
      <c r="G16" s="223"/>
      <c r="H16" s="223"/>
      <c r="I16" s="223"/>
      <c r="J16" s="223"/>
      <c r="K16" s="223"/>
      <c r="L16" s="221">
        <f t="shared" si="0"/>
        <v>0</v>
      </c>
      <c r="M16" s="223"/>
      <c r="N16" s="223"/>
      <c r="O16" s="218"/>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row>
    <row r="17" spans="1:39" x14ac:dyDescent="0.25">
      <c r="A17" s="807"/>
      <c r="B17" s="807" t="s">
        <v>406</v>
      </c>
      <c r="C17" s="553"/>
      <c r="D17" s="414">
        <f>'6C'!$G$15</f>
        <v>0</v>
      </c>
      <c r="E17" s="223"/>
      <c r="F17" s="223"/>
      <c r="G17" s="223"/>
      <c r="H17" s="223"/>
      <c r="I17" s="223"/>
      <c r="J17" s="223"/>
      <c r="K17" s="223"/>
      <c r="L17" s="221">
        <f t="shared" si="0"/>
        <v>0</v>
      </c>
      <c r="M17" s="223"/>
      <c r="N17" s="223"/>
      <c r="O17" s="218"/>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row>
    <row r="18" spans="1:39" x14ac:dyDescent="0.25">
      <c r="A18" s="807"/>
      <c r="B18" s="807" t="s">
        <v>407</v>
      </c>
      <c r="C18" s="553"/>
      <c r="D18" s="414">
        <f>'6C'!$G$16</f>
        <v>0</v>
      </c>
      <c r="E18" s="223"/>
      <c r="F18" s="223"/>
      <c r="G18" s="223"/>
      <c r="H18" s="223"/>
      <c r="I18" s="223"/>
      <c r="J18" s="223"/>
      <c r="K18" s="223"/>
      <c r="L18" s="221">
        <f t="shared" si="0"/>
        <v>0</v>
      </c>
      <c r="M18" s="223"/>
      <c r="N18" s="223"/>
      <c r="O18" s="218"/>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row>
    <row r="19" spans="1:39" x14ac:dyDescent="0.25">
      <c r="A19" s="807">
        <v>32</v>
      </c>
      <c r="B19" s="807" t="s">
        <v>408</v>
      </c>
      <c r="C19" s="553"/>
      <c r="D19" s="414">
        <f>'6C'!$G$17</f>
        <v>0</v>
      </c>
      <c r="E19" s="223"/>
      <c r="F19" s="223"/>
      <c r="G19" s="223"/>
      <c r="H19" s="223"/>
      <c r="I19" s="223"/>
      <c r="J19" s="223"/>
      <c r="K19" s="223"/>
      <c r="L19" s="221">
        <f t="shared" si="0"/>
        <v>0</v>
      </c>
      <c r="M19" s="223"/>
      <c r="N19" s="223"/>
      <c r="O19" s="218"/>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row>
    <row r="20" spans="1:39" x14ac:dyDescent="0.25">
      <c r="A20" s="807">
        <v>33</v>
      </c>
      <c r="B20" s="807" t="s">
        <v>409</v>
      </c>
      <c r="C20" s="553"/>
      <c r="D20" s="414">
        <f>'6C'!$G$18</f>
        <v>0</v>
      </c>
      <c r="E20" s="223"/>
      <c r="F20" s="223"/>
      <c r="G20" s="223"/>
      <c r="H20" s="223"/>
      <c r="I20" s="223"/>
      <c r="J20" s="223"/>
      <c r="K20" s="223"/>
      <c r="L20" s="221">
        <f t="shared" si="0"/>
        <v>0</v>
      </c>
      <c r="M20" s="223"/>
      <c r="N20" s="223"/>
      <c r="O20" s="218"/>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row>
    <row r="21" spans="1:39" x14ac:dyDescent="0.25">
      <c r="A21" s="807">
        <v>34</v>
      </c>
      <c r="B21" s="807" t="s">
        <v>410</v>
      </c>
      <c r="C21" s="553"/>
      <c r="D21" s="414">
        <f>'6C'!$G$19</f>
        <v>0</v>
      </c>
      <c r="E21" s="223"/>
      <c r="F21" s="223"/>
      <c r="G21" s="223"/>
      <c r="H21" s="223"/>
      <c r="I21" s="223"/>
      <c r="J21" s="223"/>
      <c r="K21" s="223"/>
      <c r="L21" s="221">
        <f t="shared" si="0"/>
        <v>0</v>
      </c>
      <c r="M21" s="223"/>
      <c r="N21" s="223"/>
      <c r="O21" s="218"/>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row>
    <row r="22" spans="1:39" x14ac:dyDescent="0.25">
      <c r="A22" s="807">
        <v>35</v>
      </c>
      <c r="B22" s="809" t="s">
        <v>822</v>
      </c>
      <c r="C22" s="706" t="str">
        <f>'5'!C$61</f>
        <v>(Specify here)</v>
      </c>
      <c r="D22" s="414">
        <f>'6C'!$G$20</f>
        <v>0</v>
      </c>
      <c r="E22" s="223"/>
      <c r="F22" s="223"/>
      <c r="G22" s="223"/>
      <c r="H22" s="223"/>
      <c r="I22" s="223"/>
      <c r="J22" s="223"/>
      <c r="K22" s="223"/>
      <c r="L22" s="221">
        <f t="shared" si="0"/>
        <v>0</v>
      </c>
      <c r="M22" s="223"/>
      <c r="N22" s="223"/>
      <c r="O22" s="218"/>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row>
    <row r="23" spans="1:39" x14ac:dyDescent="0.25">
      <c r="A23" s="810"/>
      <c r="B23" s="806" t="s">
        <v>804</v>
      </c>
      <c r="C23" s="593"/>
      <c r="D23" s="679">
        <f>'6C'!$G$21</f>
        <v>0</v>
      </c>
      <c r="E23" s="680">
        <f>SUM(E15:E22)</f>
        <v>0</v>
      </c>
      <c r="F23" s="680">
        <f t="shared" ref="F23:N23" si="1">SUM(F15:F22)</f>
        <v>0</v>
      </c>
      <c r="G23" s="680">
        <f t="shared" si="1"/>
        <v>0</v>
      </c>
      <c r="H23" s="680">
        <f t="shared" si="1"/>
        <v>0</v>
      </c>
      <c r="I23" s="680">
        <f t="shared" si="1"/>
        <v>0</v>
      </c>
      <c r="J23" s="680">
        <f t="shared" si="1"/>
        <v>0</v>
      </c>
      <c r="K23" s="680">
        <f t="shared" si="1"/>
        <v>0</v>
      </c>
      <c r="L23" s="680">
        <f t="shared" si="1"/>
        <v>0</v>
      </c>
      <c r="M23" s="680">
        <f t="shared" si="1"/>
        <v>0</v>
      </c>
      <c r="N23" s="680">
        <f t="shared" si="1"/>
        <v>0</v>
      </c>
      <c r="O23" s="218"/>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row>
    <row r="24" spans="1:39" x14ac:dyDescent="0.25">
      <c r="A24" s="811"/>
      <c r="B24" s="812" t="s">
        <v>748</v>
      </c>
      <c r="C24" s="596"/>
      <c r="D24" s="679"/>
      <c r="E24" s="681"/>
      <c r="F24" s="681"/>
      <c r="G24" s="681"/>
      <c r="H24" s="681"/>
      <c r="I24" s="681"/>
      <c r="J24" s="681"/>
      <c r="K24" s="681"/>
      <c r="L24" s="678">
        <f t="shared" si="0"/>
        <v>0</v>
      </c>
      <c r="M24" s="681"/>
      <c r="N24" s="681"/>
      <c r="O24" s="218"/>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row>
    <row r="25" spans="1:39" x14ac:dyDescent="0.25">
      <c r="A25" s="813">
        <v>40</v>
      </c>
      <c r="B25" s="338" t="s">
        <v>882</v>
      </c>
      <c r="C25" s="546"/>
      <c r="D25" s="414">
        <f>'6C'!$G$23</f>
        <v>0</v>
      </c>
      <c r="E25" s="223"/>
      <c r="F25" s="223"/>
      <c r="G25" s="223"/>
      <c r="H25" s="223"/>
      <c r="I25" s="223"/>
      <c r="J25" s="223"/>
      <c r="K25" s="223"/>
      <c r="L25" s="221">
        <f t="shared" si="0"/>
        <v>0</v>
      </c>
      <c r="M25" s="223"/>
      <c r="N25" s="223"/>
      <c r="O25" s="218"/>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row>
    <row r="26" spans="1:39" x14ac:dyDescent="0.25">
      <c r="A26" s="813">
        <v>41</v>
      </c>
      <c r="B26" s="338" t="s">
        <v>883</v>
      </c>
      <c r="C26" s="546"/>
      <c r="D26" s="414">
        <f>'6C'!$G$24</f>
        <v>0</v>
      </c>
      <c r="E26" s="223"/>
      <c r="F26" s="223"/>
      <c r="G26" s="223"/>
      <c r="H26" s="223"/>
      <c r="I26" s="223"/>
      <c r="J26" s="223"/>
      <c r="K26" s="223"/>
      <c r="L26" s="221">
        <f t="shared" si="0"/>
        <v>0</v>
      </c>
      <c r="M26" s="223"/>
      <c r="N26" s="223"/>
      <c r="O26" s="218"/>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row>
    <row r="27" spans="1:39" x14ac:dyDescent="0.25">
      <c r="A27" s="457">
        <v>42</v>
      </c>
      <c r="B27" s="457" t="s">
        <v>884</v>
      </c>
      <c r="C27" s="706" t="str">
        <f>'5'!C$66</f>
        <v>(Specify here)</v>
      </c>
      <c r="D27" s="414">
        <f>'6C'!$G$25</f>
        <v>0</v>
      </c>
      <c r="E27" s="223"/>
      <c r="F27" s="223"/>
      <c r="G27" s="223"/>
      <c r="H27" s="223"/>
      <c r="I27" s="223"/>
      <c r="J27" s="223"/>
      <c r="K27" s="223"/>
      <c r="L27" s="221">
        <f t="shared" si="0"/>
        <v>0</v>
      </c>
      <c r="M27" s="223"/>
      <c r="N27" s="223"/>
      <c r="O27" s="218"/>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row>
    <row r="28" spans="1:39" x14ac:dyDescent="0.25">
      <c r="A28" s="813">
        <v>43</v>
      </c>
      <c r="B28" s="338" t="s">
        <v>416</v>
      </c>
      <c r="C28" s="550"/>
      <c r="D28" s="414">
        <f>'6C'!$G$26</f>
        <v>0</v>
      </c>
      <c r="E28" s="223"/>
      <c r="F28" s="223"/>
      <c r="G28" s="223"/>
      <c r="H28" s="223"/>
      <c r="I28" s="223"/>
      <c r="J28" s="223"/>
      <c r="K28" s="223"/>
      <c r="L28" s="221">
        <f t="shared" si="0"/>
        <v>0</v>
      </c>
      <c r="M28" s="223"/>
      <c r="N28" s="223"/>
      <c r="O28" s="218"/>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row>
    <row r="29" spans="1:39" x14ac:dyDescent="0.25">
      <c r="A29" s="457">
        <v>44</v>
      </c>
      <c r="B29" s="238" t="s">
        <v>885</v>
      </c>
      <c r="C29" s="545"/>
      <c r="D29" s="414">
        <f>'6C'!$G$27</f>
        <v>0</v>
      </c>
      <c r="E29" s="223"/>
      <c r="F29" s="223"/>
      <c r="G29" s="223"/>
      <c r="H29" s="223"/>
      <c r="I29" s="223"/>
      <c r="J29" s="223"/>
      <c r="K29" s="223"/>
      <c r="L29" s="221">
        <f t="shared" si="0"/>
        <v>0</v>
      </c>
      <c r="M29" s="223"/>
      <c r="N29" s="223"/>
      <c r="O29" s="218"/>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row>
    <row r="30" spans="1:39" x14ac:dyDescent="0.25">
      <c r="A30" s="457"/>
      <c r="B30" s="17" t="s">
        <v>778</v>
      </c>
      <c r="C30" s="545"/>
      <c r="D30" s="414">
        <f>'6C'!$G$28</f>
        <v>0</v>
      </c>
      <c r="E30" s="223"/>
      <c r="F30" s="223"/>
      <c r="G30" s="223"/>
      <c r="H30" s="223"/>
      <c r="I30" s="223"/>
      <c r="J30" s="223"/>
      <c r="K30" s="223"/>
      <c r="L30" s="221">
        <f t="shared" si="0"/>
        <v>0</v>
      </c>
      <c r="M30" s="223"/>
      <c r="N30" s="223"/>
      <c r="O30" s="218"/>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row>
    <row r="31" spans="1:39" x14ac:dyDescent="0.25">
      <c r="A31" s="813">
        <v>45</v>
      </c>
      <c r="B31" s="87" t="s">
        <v>886</v>
      </c>
      <c r="C31" s="547"/>
      <c r="D31" s="414">
        <f>'6C'!$G$29</f>
        <v>0</v>
      </c>
      <c r="E31" s="223"/>
      <c r="F31" s="223"/>
      <c r="G31" s="223"/>
      <c r="H31" s="223"/>
      <c r="I31" s="223"/>
      <c r="J31" s="223"/>
      <c r="K31" s="223"/>
      <c r="L31" s="221">
        <f t="shared" si="0"/>
        <v>0</v>
      </c>
      <c r="M31" s="223"/>
      <c r="N31" s="223"/>
      <c r="O31" s="218"/>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row>
    <row r="32" spans="1:39" x14ac:dyDescent="0.25">
      <c r="A32" s="818">
        <v>46</v>
      </c>
      <c r="B32" s="1191" t="s">
        <v>417</v>
      </c>
      <c r="C32" s="706" t="str">
        <f>'5'!C$71</f>
        <v>(Specify here)</v>
      </c>
      <c r="D32" s="414">
        <f>'6C'!$G$30</f>
        <v>0</v>
      </c>
      <c r="E32" s="223"/>
      <c r="F32" s="223"/>
      <c r="G32" s="223"/>
      <c r="H32" s="223"/>
      <c r="I32" s="223"/>
      <c r="J32" s="223"/>
      <c r="K32" s="223"/>
      <c r="L32" s="221">
        <f t="shared" si="0"/>
        <v>0</v>
      </c>
      <c r="M32" s="223"/>
      <c r="N32" s="223"/>
      <c r="O32" s="218"/>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row>
    <row r="33" spans="1:39" x14ac:dyDescent="0.25">
      <c r="A33" s="844" t="s">
        <v>419</v>
      </c>
      <c r="B33" s="850"/>
      <c r="C33" s="220"/>
      <c r="D33" s="224"/>
      <c r="E33" s="220"/>
      <c r="F33" s="220"/>
      <c r="G33" s="220"/>
      <c r="H33" s="220"/>
      <c r="I33" s="220"/>
      <c r="J33" s="220"/>
      <c r="K33" s="220"/>
      <c r="L33" s="220"/>
      <c r="M33" s="220"/>
      <c r="N33" s="220"/>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row>
    <row r="34" spans="1:39" x14ac:dyDescent="0.25">
      <c r="A34" s="844" t="s">
        <v>900</v>
      </c>
      <c r="B34" s="846"/>
      <c r="C34" s="212"/>
      <c r="D34" s="225"/>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row>
    <row r="35" spans="1:39" x14ac:dyDescent="0.25">
      <c r="A35" s="844" t="s">
        <v>422</v>
      </c>
      <c r="B35" s="846"/>
      <c r="C35" s="212"/>
      <c r="D35" s="225"/>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row>
    <row r="36" spans="1:39" ht="15.6" x14ac:dyDescent="0.3">
      <c r="A36" s="842" t="s">
        <v>157</v>
      </c>
      <c r="B36" s="843"/>
      <c r="C36" s="718"/>
      <c r="D36" s="718"/>
      <c r="E36" s="718"/>
      <c r="F36" s="718"/>
      <c r="G36" s="718"/>
      <c r="H36" s="718"/>
      <c r="I36" s="718"/>
      <c r="J36" s="718"/>
      <c r="K36" s="718"/>
      <c r="L36" s="214"/>
      <c r="M36" s="718"/>
      <c r="N36" s="716" t="s">
        <v>156</v>
      </c>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row>
    <row r="37" spans="1:39" ht="15.6" x14ac:dyDescent="0.3">
      <c r="A37" s="842" t="s">
        <v>565</v>
      </c>
      <c r="B37" s="843"/>
      <c r="C37" s="718"/>
      <c r="D37" s="718"/>
      <c r="E37" s="718"/>
      <c r="F37" s="718"/>
      <c r="G37" s="718"/>
      <c r="H37" s="718"/>
      <c r="I37" s="718"/>
      <c r="J37" s="718"/>
      <c r="K37" s="718"/>
      <c r="L37" s="214"/>
      <c r="M37" s="718"/>
      <c r="N37" s="717" t="s">
        <v>425</v>
      </c>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row>
    <row r="38" spans="1:39" x14ac:dyDescent="0.25">
      <c r="B38" s="845"/>
      <c r="C38" s="214"/>
      <c r="D38" s="214"/>
      <c r="E38" s="214"/>
      <c r="F38" s="214"/>
      <c r="G38" s="214"/>
      <c r="H38" s="214"/>
      <c r="I38" s="214"/>
      <c r="J38" s="214"/>
      <c r="K38" s="214"/>
      <c r="M38" s="212"/>
      <c r="N38" s="717" t="s">
        <v>176</v>
      </c>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row>
    <row r="39" spans="1:39" x14ac:dyDescent="0.25">
      <c r="B39" s="845"/>
      <c r="C39" s="214"/>
      <c r="D39" s="214"/>
      <c r="E39" s="214"/>
      <c r="F39" s="214"/>
      <c r="G39" s="214"/>
      <c r="H39" s="214"/>
      <c r="I39" s="214"/>
      <c r="J39" s="214"/>
      <c r="K39" s="214"/>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row>
    <row r="40" spans="1:39" x14ac:dyDescent="0.25">
      <c r="A40" s="844" t="s">
        <v>363</v>
      </c>
      <c r="B40" s="846"/>
      <c r="C40" s="212"/>
      <c r="D40" s="212"/>
      <c r="E40" s="212"/>
      <c r="F40" s="213" t="s">
        <v>451</v>
      </c>
      <c r="G40" s="212"/>
      <c r="H40" s="212"/>
      <c r="I40" s="212"/>
      <c r="J40" s="212"/>
      <c r="K40" s="212"/>
      <c r="L40" s="212"/>
      <c r="M40" s="213" t="s">
        <v>365</v>
      </c>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row>
    <row r="41" spans="1:39" x14ac:dyDescent="0.25">
      <c r="B41" s="846" t="str">
        <f>'1_1A'!$B$7</f>
        <v>Enter Hospital Name Here</v>
      </c>
      <c r="D41" s="212"/>
      <c r="E41" s="212"/>
      <c r="G41" s="212" t="str">
        <f>'1_1A'!$H$7</f>
        <v>Enter Provider Number Here</v>
      </c>
      <c r="H41" s="212"/>
      <c r="I41" s="212"/>
      <c r="J41" s="212"/>
      <c r="K41" s="212"/>
      <c r="M41" s="1477" t="str">
        <f>'1_1A'!$P$7</f>
        <v>Enter FYE Here</v>
      </c>
      <c r="N41" s="1477"/>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row>
    <row r="42" spans="1:39" x14ac:dyDescent="0.25">
      <c r="A42" s="846"/>
      <c r="B42" s="846"/>
      <c r="C42" s="212"/>
      <c r="D42" s="225"/>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row>
    <row r="43" spans="1:39" x14ac:dyDescent="0.25">
      <c r="A43" s="847"/>
      <c r="B43" s="847"/>
      <c r="C43" s="216"/>
      <c r="D43" s="227" t="s">
        <v>122</v>
      </c>
      <c r="E43" s="215"/>
      <c r="F43" s="217" t="s">
        <v>428</v>
      </c>
      <c r="G43" s="215"/>
      <c r="H43" s="215"/>
      <c r="I43" s="215"/>
      <c r="J43" s="215"/>
      <c r="K43" s="215"/>
      <c r="L43" s="217" t="s">
        <v>418</v>
      </c>
      <c r="M43" s="215"/>
      <c r="N43" s="217" t="s">
        <v>428</v>
      </c>
      <c r="O43" s="218"/>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row>
    <row r="44" spans="1:39" ht="15.6" x14ac:dyDescent="0.3">
      <c r="A44" s="848"/>
      <c r="B44" s="849" t="s">
        <v>95</v>
      </c>
      <c r="C44" s="214"/>
      <c r="D44" s="228" t="s">
        <v>124</v>
      </c>
      <c r="E44" s="219" t="s">
        <v>427</v>
      </c>
      <c r="F44" s="219" t="s">
        <v>159</v>
      </c>
      <c r="G44" s="219" t="s">
        <v>367</v>
      </c>
      <c r="H44" s="219" t="s">
        <v>160</v>
      </c>
      <c r="I44" s="219" t="s">
        <v>430</v>
      </c>
      <c r="J44" s="219" t="s">
        <v>161</v>
      </c>
      <c r="K44" s="219" t="s">
        <v>162</v>
      </c>
      <c r="L44" s="219" t="s">
        <v>162</v>
      </c>
      <c r="M44" s="219" t="s">
        <v>161</v>
      </c>
      <c r="N44" s="219" t="s">
        <v>159</v>
      </c>
      <c r="O44" s="218"/>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row>
    <row r="45" spans="1:39" x14ac:dyDescent="0.25">
      <c r="A45" s="848"/>
      <c r="B45" s="848"/>
      <c r="C45" s="212"/>
      <c r="D45" s="228" t="s">
        <v>125</v>
      </c>
      <c r="E45" s="219" t="s">
        <v>163</v>
      </c>
      <c r="F45" s="219" t="s">
        <v>164</v>
      </c>
      <c r="G45" s="219" t="s">
        <v>436</v>
      </c>
      <c r="H45" s="219" t="s">
        <v>165</v>
      </c>
      <c r="I45" s="219" t="s">
        <v>438</v>
      </c>
      <c r="J45" s="219" t="s">
        <v>166</v>
      </c>
      <c r="K45" s="219" t="s">
        <v>167</v>
      </c>
      <c r="L45" s="219" t="s">
        <v>168</v>
      </c>
      <c r="M45" s="219" t="s">
        <v>166</v>
      </c>
      <c r="N45" s="219" t="s">
        <v>164</v>
      </c>
      <c r="O45" s="218"/>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row>
    <row r="46" spans="1:39" x14ac:dyDescent="0.25">
      <c r="A46" s="848"/>
      <c r="B46" s="848"/>
      <c r="C46" s="212"/>
      <c r="D46" s="228" t="s">
        <v>126</v>
      </c>
      <c r="E46" s="219" t="s">
        <v>169</v>
      </c>
      <c r="F46" s="219" t="s">
        <v>170</v>
      </c>
      <c r="G46" s="218"/>
      <c r="H46" s="219" t="s">
        <v>171</v>
      </c>
      <c r="I46" s="219" t="s">
        <v>445</v>
      </c>
      <c r="J46" s="219" t="s">
        <v>172</v>
      </c>
      <c r="K46" s="218"/>
      <c r="L46" s="219" t="s">
        <v>173</v>
      </c>
      <c r="M46" s="219" t="s">
        <v>174</v>
      </c>
      <c r="N46" s="219" t="s">
        <v>175</v>
      </c>
      <c r="O46" s="218"/>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row>
    <row r="47" spans="1:39" x14ac:dyDescent="0.25">
      <c r="A47" s="848"/>
      <c r="B47" s="848"/>
      <c r="C47" s="212"/>
      <c r="D47" s="229"/>
      <c r="E47" s="219" t="s">
        <v>97</v>
      </c>
      <c r="F47" s="219" t="s">
        <v>97</v>
      </c>
      <c r="G47" s="219" t="s">
        <v>97</v>
      </c>
      <c r="H47" s="219" t="s">
        <v>97</v>
      </c>
      <c r="I47" s="219" t="s">
        <v>97</v>
      </c>
      <c r="J47" s="219" t="s">
        <v>97</v>
      </c>
      <c r="K47" s="219" t="s">
        <v>97</v>
      </c>
      <c r="L47" s="219" t="s">
        <v>97</v>
      </c>
      <c r="M47" s="219" t="s">
        <v>97</v>
      </c>
      <c r="N47" s="219" t="s">
        <v>97</v>
      </c>
      <c r="O47" s="218"/>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row>
    <row r="48" spans="1:39" x14ac:dyDescent="0.25">
      <c r="A48" s="848"/>
      <c r="B48" s="848"/>
      <c r="C48" s="212"/>
      <c r="D48" s="229"/>
      <c r="E48" s="219" t="s">
        <v>384</v>
      </c>
      <c r="F48" s="219" t="s">
        <v>385</v>
      </c>
      <c r="G48" s="219" t="s">
        <v>386</v>
      </c>
      <c r="H48" s="219" t="s">
        <v>387</v>
      </c>
      <c r="I48" s="219" t="s">
        <v>388</v>
      </c>
      <c r="J48" s="219" t="s">
        <v>389</v>
      </c>
      <c r="K48" s="219" t="s">
        <v>390</v>
      </c>
      <c r="L48" s="219" t="s">
        <v>391</v>
      </c>
      <c r="M48" s="219" t="s">
        <v>392</v>
      </c>
      <c r="N48" s="219" t="s">
        <v>393</v>
      </c>
      <c r="O48" s="218"/>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row>
    <row r="49" spans="1:39" x14ac:dyDescent="0.25">
      <c r="A49" s="800"/>
      <c r="B49" s="801" t="s">
        <v>511</v>
      </c>
      <c r="C49" s="587"/>
      <c r="D49" s="719" t="s">
        <v>367</v>
      </c>
      <c r="E49" s="677"/>
      <c r="F49" s="677"/>
      <c r="G49" s="677"/>
      <c r="H49" s="677"/>
      <c r="I49" s="677"/>
      <c r="J49" s="677"/>
      <c r="K49" s="677"/>
      <c r="L49" s="677"/>
      <c r="M49" s="677"/>
      <c r="N49" s="677"/>
      <c r="O49" s="218"/>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row>
    <row r="50" spans="1:39" x14ac:dyDescent="0.25">
      <c r="A50" s="457">
        <v>50</v>
      </c>
      <c r="B50" s="815" t="s">
        <v>749</v>
      </c>
      <c r="C50" s="547"/>
      <c r="D50" s="414">
        <f>'6C'!$G$32</f>
        <v>0</v>
      </c>
      <c r="E50" s="223"/>
      <c r="F50" s="223"/>
      <c r="G50" s="223"/>
      <c r="H50" s="223"/>
      <c r="I50" s="223"/>
      <c r="J50" s="223"/>
      <c r="K50" s="223"/>
      <c r="L50" s="221">
        <f t="shared" ref="L50:L81" si="2">SUM(E50:K50)</f>
        <v>0</v>
      </c>
      <c r="M50" s="223"/>
      <c r="N50" s="223"/>
      <c r="O50" s="218"/>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9" x14ac:dyDescent="0.25">
      <c r="A51" s="457">
        <v>51</v>
      </c>
      <c r="B51" s="815" t="s">
        <v>750</v>
      </c>
      <c r="C51" s="547"/>
      <c r="D51" s="414">
        <f>'6C'!$G$33</f>
        <v>0</v>
      </c>
      <c r="E51" s="223"/>
      <c r="F51" s="223"/>
      <c r="G51" s="223"/>
      <c r="H51" s="223"/>
      <c r="I51" s="223"/>
      <c r="J51" s="223"/>
      <c r="K51" s="223"/>
      <c r="L51" s="221">
        <f t="shared" si="2"/>
        <v>0</v>
      </c>
      <c r="M51" s="223"/>
      <c r="N51" s="223"/>
      <c r="O51" s="218"/>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row>
    <row r="52" spans="1:39" x14ac:dyDescent="0.25">
      <c r="A52" s="813">
        <v>52</v>
      </c>
      <c r="B52" s="457" t="s">
        <v>512</v>
      </c>
      <c r="C52" s="548"/>
      <c r="D52" s="414">
        <f>'6C'!$G$34</f>
        <v>0</v>
      </c>
      <c r="E52" s="223"/>
      <c r="F52" s="223"/>
      <c r="G52" s="223"/>
      <c r="H52" s="223"/>
      <c r="I52" s="223"/>
      <c r="J52" s="223"/>
      <c r="K52" s="223"/>
      <c r="L52" s="221">
        <f t="shared" si="2"/>
        <v>0</v>
      </c>
      <c r="M52" s="223"/>
      <c r="N52" s="223"/>
      <c r="O52" s="218"/>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row>
    <row r="53" spans="1:39" x14ac:dyDescent="0.25">
      <c r="A53" s="457">
        <f>A52+1</f>
        <v>53</v>
      </c>
      <c r="B53" s="457" t="s">
        <v>513</v>
      </c>
      <c r="C53" s="548"/>
      <c r="D53" s="414">
        <f>'6C'!$G$35</f>
        <v>0</v>
      </c>
      <c r="E53" s="223"/>
      <c r="F53" s="223"/>
      <c r="G53" s="223"/>
      <c r="H53" s="223"/>
      <c r="I53" s="223"/>
      <c r="J53" s="223"/>
      <c r="K53" s="223"/>
      <c r="L53" s="221">
        <f t="shared" si="2"/>
        <v>0</v>
      </c>
      <c r="M53" s="223"/>
      <c r="N53" s="223"/>
      <c r="O53" s="218"/>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row>
    <row r="54" spans="1:39" x14ac:dyDescent="0.25">
      <c r="A54" s="457">
        <f t="shared" ref="A54:A76" si="3">A53+1</f>
        <v>54</v>
      </c>
      <c r="B54" s="457" t="s">
        <v>514</v>
      </c>
      <c r="C54" s="548"/>
      <c r="D54" s="414">
        <f>'6C'!$G$36</f>
        <v>0</v>
      </c>
      <c r="E54" s="223"/>
      <c r="F54" s="223"/>
      <c r="G54" s="223"/>
      <c r="H54" s="223"/>
      <c r="I54" s="223"/>
      <c r="J54" s="223"/>
      <c r="K54" s="223"/>
      <c r="L54" s="221">
        <f t="shared" si="2"/>
        <v>0</v>
      </c>
      <c r="M54" s="223"/>
      <c r="N54" s="223"/>
      <c r="O54" s="218"/>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row>
    <row r="55" spans="1:39" x14ac:dyDescent="0.25">
      <c r="A55" s="457">
        <f t="shared" si="3"/>
        <v>55</v>
      </c>
      <c r="B55" s="457" t="s">
        <v>515</v>
      </c>
      <c r="C55" s="548"/>
      <c r="D55" s="414">
        <f>'6C'!$G$37</f>
        <v>0</v>
      </c>
      <c r="E55" s="223"/>
      <c r="F55" s="223"/>
      <c r="G55" s="223"/>
      <c r="H55" s="223"/>
      <c r="I55" s="223"/>
      <c r="J55" s="223"/>
      <c r="K55" s="223"/>
      <c r="L55" s="221">
        <f t="shared" si="2"/>
        <v>0</v>
      </c>
      <c r="M55" s="223"/>
      <c r="N55" s="223"/>
      <c r="O55" s="218"/>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row>
    <row r="56" spans="1:39" x14ac:dyDescent="0.25">
      <c r="A56" s="457">
        <f t="shared" si="3"/>
        <v>56</v>
      </c>
      <c r="B56" s="815" t="s">
        <v>751</v>
      </c>
      <c r="C56" s="547"/>
      <c r="D56" s="414">
        <f>'6C'!$G$38</f>
        <v>0</v>
      </c>
      <c r="E56" s="223"/>
      <c r="F56" s="223"/>
      <c r="G56" s="223"/>
      <c r="H56" s="223"/>
      <c r="I56" s="223"/>
      <c r="J56" s="223"/>
      <c r="K56" s="223"/>
      <c r="L56" s="221">
        <f t="shared" si="2"/>
        <v>0</v>
      </c>
      <c r="M56" s="223"/>
      <c r="N56" s="223"/>
      <c r="O56" s="218"/>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row>
    <row r="57" spans="1:39" x14ac:dyDescent="0.25">
      <c r="A57" s="457">
        <f t="shared" si="3"/>
        <v>57</v>
      </c>
      <c r="B57" s="815" t="s">
        <v>768</v>
      </c>
      <c r="C57" s="547"/>
      <c r="D57" s="414">
        <f>'6C'!$G$39</f>
        <v>0</v>
      </c>
      <c r="E57" s="223"/>
      <c r="F57" s="223"/>
      <c r="G57" s="223"/>
      <c r="H57" s="223"/>
      <c r="I57" s="223"/>
      <c r="J57" s="223"/>
      <c r="K57" s="223"/>
      <c r="L57" s="221">
        <f t="shared" si="2"/>
        <v>0</v>
      </c>
      <c r="M57" s="223"/>
      <c r="N57" s="223"/>
      <c r="O57" s="218"/>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row>
    <row r="58" spans="1:39" x14ac:dyDescent="0.25">
      <c r="A58" s="457">
        <f t="shared" si="3"/>
        <v>58</v>
      </c>
      <c r="B58" s="815" t="s">
        <v>752</v>
      </c>
      <c r="C58" s="547"/>
      <c r="D58" s="414">
        <f>'6C'!$G$40</f>
        <v>0</v>
      </c>
      <c r="E58" s="223"/>
      <c r="F58" s="223"/>
      <c r="G58" s="223"/>
      <c r="H58" s="223"/>
      <c r="I58" s="223"/>
      <c r="J58" s="223"/>
      <c r="K58" s="223"/>
      <c r="L58" s="221">
        <f t="shared" si="2"/>
        <v>0</v>
      </c>
      <c r="M58" s="223"/>
      <c r="N58" s="223"/>
      <c r="O58" s="218"/>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row>
    <row r="59" spans="1:39" x14ac:dyDescent="0.25">
      <c r="A59" s="457">
        <f t="shared" si="3"/>
        <v>59</v>
      </c>
      <c r="B59" s="815" t="s">
        <v>769</v>
      </c>
      <c r="C59" s="547"/>
      <c r="D59" s="414">
        <f>'6C'!$G$41</f>
        <v>0</v>
      </c>
      <c r="E59" s="223"/>
      <c r="F59" s="223"/>
      <c r="G59" s="223"/>
      <c r="H59" s="223"/>
      <c r="I59" s="223"/>
      <c r="J59" s="223"/>
      <c r="K59" s="223"/>
      <c r="L59" s="221">
        <f t="shared" si="2"/>
        <v>0</v>
      </c>
      <c r="M59" s="223"/>
      <c r="N59" s="223"/>
      <c r="O59" s="218"/>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row>
    <row r="60" spans="1:39" x14ac:dyDescent="0.25">
      <c r="A60" s="457">
        <f t="shared" si="3"/>
        <v>60</v>
      </c>
      <c r="B60" s="815" t="s">
        <v>516</v>
      </c>
      <c r="C60" s="547"/>
      <c r="D60" s="414">
        <f>'6C'!$G$42</f>
        <v>0</v>
      </c>
      <c r="E60" s="223"/>
      <c r="F60" s="223"/>
      <c r="G60" s="223"/>
      <c r="H60" s="223"/>
      <c r="I60" s="223"/>
      <c r="J60" s="223"/>
      <c r="K60" s="223"/>
      <c r="L60" s="221">
        <f t="shared" si="2"/>
        <v>0</v>
      </c>
      <c r="M60" s="223"/>
      <c r="N60" s="223"/>
      <c r="O60" s="218"/>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row>
    <row r="61" spans="1:39" x14ac:dyDescent="0.25">
      <c r="A61" s="457">
        <f t="shared" si="3"/>
        <v>61</v>
      </c>
      <c r="B61" s="457" t="s">
        <v>517</v>
      </c>
      <c r="C61" s="548"/>
      <c r="D61" s="414">
        <f>'6C'!$G$43</f>
        <v>0</v>
      </c>
      <c r="E61" s="223"/>
      <c r="F61" s="223"/>
      <c r="G61" s="223"/>
      <c r="H61" s="223"/>
      <c r="I61" s="223"/>
      <c r="J61" s="223"/>
      <c r="K61" s="223"/>
      <c r="L61" s="221">
        <f t="shared" si="2"/>
        <v>0</v>
      </c>
      <c r="M61" s="223"/>
      <c r="N61" s="223"/>
      <c r="O61" s="218"/>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row>
    <row r="62" spans="1:39" x14ac:dyDescent="0.25">
      <c r="A62" s="457">
        <f t="shared" si="3"/>
        <v>62</v>
      </c>
      <c r="B62" s="457" t="s">
        <v>518</v>
      </c>
      <c r="C62" s="548"/>
      <c r="D62" s="414">
        <f>'6C'!$G$44</f>
        <v>0</v>
      </c>
      <c r="E62" s="223"/>
      <c r="F62" s="223"/>
      <c r="G62" s="223"/>
      <c r="H62" s="223"/>
      <c r="I62" s="223"/>
      <c r="J62" s="223"/>
      <c r="K62" s="223"/>
      <c r="L62" s="221">
        <f t="shared" si="2"/>
        <v>0</v>
      </c>
      <c r="M62" s="223"/>
      <c r="N62" s="223"/>
      <c r="O62" s="218"/>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row>
    <row r="63" spans="1:39" x14ac:dyDescent="0.25">
      <c r="A63" s="457">
        <f t="shared" si="3"/>
        <v>63</v>
      </c>
      <c r="B63" s="815" t="s">
        <v>753</v>
      </c>
      <c r="C63" s="547"/>
      <c r="D63" s="414">
        <f>'6C'!$G$45</f>
        <v>0</v>
      </c>
      <c r="E63" s="223"/>
      <c r="F63" s="223"/>
      <c r="G63" s="223"/>
      <c r="H63" s="223"/>
      <c r="I63" s="223"/>
      <c r="J63" s="223"/>
      <c r="K63" s="223"/>
      <c r="L63" s="221">
        <f t="shared" si="2"/>
        <v>0</v>
      </c>
      <c r="M63" s="223"/>
      <c r="N63" s="223"/>
      <c r="O63" s="218"/>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row>
    <row r="64" spans="1:39" x14ac:dyDescent="0.25">
      <c r="A64" s="457">
        <f t="shared" si="3"/>
        <v>64</v>
      </c>
      <c r="B64" s="457" t="s">
        <v>519</v>
      </c>
      <c r="C64" s="548"/>
      <c r="D64" s="414">
        <f>'6C'!$G$46</f>
        <v>0</v>
      </c>
      <c r="E64" s="223"/>
      <c r="F64" s="223"/>
      <c r="G64" s="223"/>
      <c r="H64" s="223"/>
      <c r="I64" s="223"/>
      <c r="J64" s="223"/>
      <c r="K64" s="223"/>
      <c r="L64" s="221">
        <f t="shared" si="2"/>
        <v>0</v>
      </c>
      <c r="M64" s="223"/>
      <c r="N64" s="223"/>
      <c r="O64" s="218"/>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row>
    <row r="65" spans="1:39" x14ac:dyDescent="0.25">
      <c r="A65" s="457">
        <f t="shared" si="3"/>
        <v>65</v>
      </c>
      <c r="B65" s="457" t="s">
        <v>788</v>
      </c>
      <c r="C65" s="548"/>
      <c r="D65" s="414">
        <f>'6C'!$G$47</f>
        <v>0</v>
      </c>
      <c r="E65" s="223"/>
      <c r="F65" s="223"/>
      <c r="G65" s="223"/>
      <c r="H65" s="223"/>
      <c r="I65" s="223"/>
      <c r="J65" s="223"/>
      <c r="K65" s="223"/>
      <c r="L65" s="221">
        <f t="shared" si="2"/>
        <v>0</v>
      </c>
      <c r="M65" s="223"/>
      <c r="N65" s="223"/>
      <c r="O65" s="218"/>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row>
    <row r="66" spans="1:39" x14ac:dyDescent="0.25">
      <c r="A66" s="457">
        <f t="shared" si="3"/>
        <v>66</v>
      </c>
      <c r="B66" s="457" t="s">
        <v>520</v>
      </c>
      <c r="C66" s="548"/>
      <c r="D66" s="414">
        <f>'6C'!$G$48</f>
        <v>0</v>
      </c>
      <c r="E66" s="223"/>
      <c r="F66" s="223"/>
      <c r="G66" s="223"/>
      <c r="H66" s="223"/>
      <c r="I66" s="223"/>
      <c r="J66" s="223"/>
      <c r="K66" s="223"/>
      <c r="L66" s="221">
        <f t="shared" si="2"/>
        <v>0</v>
      </c>
      <c r="M66" s="223"/>
      <c r="N66" s="223"/>
      <c r="O66" s="218"/>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row>
    <row r="67" spans="1:39" x14ac:dyDescent="0.25">
      <c r="A67" s="457">
        <f t="shared" si="3"/>
        <v>67</v>
      </c>
      <c r="B67" s="457" t="s">
        <v>521</v>
      </c>
      <c r="C67" s="548"/>
      <c r="D67" s="414">
        <f>'6C'!$G$49</f>
        <v>0</v>
      </c>
      <c r="E67" s="223"/>
      <c r="F67" s="223"/>
      <c r="G67" s="223"/>
      <c r="H67" s="223"/>
      <c r="I67" s="223"/>
      <c r="J67" s="223"/>
      <c r="K67" s="223"/>
      <c r="L67" s="221">
        <f t="shared" si="2"/>
        <v>0</v>
      </c>
      <c r="M67" s="223"/>
      <c r="N67" s="223"/>
      <c r="O67" s="218"/>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row>
    <row r="68" spans="1:39" x14ac:dyDescent="0.25">
      <c r="A68" s="457">
        <f t="shared" si="3"/>
        <v>68</v>
      </c>
      <c r="B68" s="815" t="s">
        <v>754</v>
      </c>
      <c r="C68" s="547"/>
      <c r="D68" s="414">
        <f>'6C'!$G$50</f>
        <v>0</v>
      </c>
      <c r="E68" s="223"/>
      <c r="F68" s="223"/>
      <c r="G68" s="223"/>
      <c r="H68" s="223"/>
      <c r="I68" s="223"/>
      <c r="J68" s="223"/>
      <c r="K68" s="223"/>
      <c r="L68" s="221">
        <f t="shared" si="2"/>
        <v>0</v>
      </c>
      <c r="M68" s="223"/>
      <c r="N68" s="223"/>
      <c r="O68" s="218"/>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row>
    <row r="69" spans="1:39" x14ac:dyDescent="0.25">
      <c r="A69" s="457">
        <f t="shared" si="3"/>
        <v>69</v>
      </c>
      <c r="B69" s="457" t="s">
        <v>522</v>
      </c>
      <c r="C69" s="548"/>
      <c r="D69" s="414">
        <f>'6C'!$G$51</f>
        <v>0</v>
      </c>
      <c r="E69" s="223"/>
      <c r="F69" s="223"/>
      <c r="G69" s="223"/>
      <c r="H69" s="223"/>
      <c r="I69" s="223"/>
      <c r="J69" s="223"/>
      <c r="K69" s="223"/>
      <c r="L69" s="221">
        <f t="shared" si="2"/>
        <v>0</v>
      </c>
      <c r="M69" s="223"/>
      <c r="N69" s="223"/>
      <c r="O69" s="218"/>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row>
    <row r="70" spans="1:39" x14ac:dyDescent="0.25">
      <c r="A70" s="457">
        <f t="shared" si="3"/>
        <v>70</v>
      </c>
      <c r="B70" s="457" t="s">
        <v>523</v>
      </c>
      <c r="C70" s="548"/>
      <c r="D70" s="414">
        <f>'6C'!$G$52</f>
        <v>0</v>
      </c>
      <c r="E70" s="223"/>
      <c r="F70" s="223"/>
      <c r="G70" s="223"/>
      <c r="H70" s="223"/>
      <c r="I70" s="223"/>
      <c r="J70" s="223"/>
      <c r="K70" s="223"/>
      <c r="L70" s="221">
        <f t="shared" si="2"/>
        <v>0</v>
      </c>
      <c r="M70" s="223"/>
      <c r="N70" s="223"/>
      <c r="O70" s="218"/>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row>
    <row r="71" spans="1:39" x14ac:dyDescent="0.25">
      <c r="A71" s="457">
        <f t="shared" si="3"/>
        <v>71</v>
      </c>
      <c r="B71" s="457" t="s">
        <v>524</v>
      </c>
      <c r="C71" s="548"/>
      <c r="D71" s="414">
        <f>'6C'!$G$53</f>
        <v>0</v>
      </c>
      <c r="E71" s="223"/>
      <c r="F71" s="223"/>
      <c r="G71" s="223"/>
      <c r="H71" s="223"/>
      <c r="I71" s="223"/>
      <c r="J71" s="223"/>
      <c r="K71" s="223"/>
      <c r="L71" s="221">
        <f t="shared" si="2"/>
        <v>0</v>
      </c>
      <c r="M71" s="223"/>
      <c r="N71" s="223"/>
      <c r="O71" s="218"/>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row>
    <row r="72" spans="1:39" x14ac:dyDescent="0.25">
      <c r="A72" s="457">
        <f t="shared" si="3"/>
        <v>72</v>
      </c>
      <c r="B72" s="815" t="s">
        <v>755</v>
      </c>
      <c r="C72" s="547"/>
      <c r="D72" s="414">
        <f>'6C'!$G$54</f>
        <v>0</v>
      </c>
      <c r="E72" s="223"/>
      <c r="F72" s="223"/>
      <c r="G72" s="223"/>
      <c r="H72" s="223"/>
      <c r="I72" s="223"/>
      <c r="J72" s="223"/>
      <c r="K72" s="223"/>
      <c r="L72" s="221">
        <f t="shared" si="2"/>
        <v>0</v>
      </c>
      <c r="M72" s="223"/>
      <c r="N72" s="223"/>
      <c r="O72" s="218"/>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row>
    <row r="73" spans="1:39" x14ac:dyDescent="0.25">
      <c r="A73" s="457">
        <f t="shared" si="3"/>
        <v>73</v>
      </c>
      <c r="B73" s="457" t="s">
        <v>525</v>
      </c>
      <c r="C73" s="548"/>
      <c r="D73" s="414">
        <f>'6C'!$G$55</f>
        <v>0</v>
      </c>
      <c r="E73" s="223"/>
      <c r="F73" s="223"/>
      <c r="G73" s="223"/>
      <c r="H73" s="223"/>
      <c r="I73" s="223"/>
      <c r="J73" s="223"/>
      <c r="K73" s="223"/>
      <c r="L73" s="221">
        <f t="shared" si="2"/>
        <v>0</v>
      </c>
      <c r="M73" s="223"/>
      <c r="N73" s="223"/>
      <c r="O73" s="218"/>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row>
    <row r="74" spans="1:39" x14ac:dyDescent="0.25">
      <c r="A74" s="457">
        <f t="shared" si="3"/>
        <v>74</v>
      </c>
      <c r="B74" s="457" t="s">
        <v>469</v>
      </c>
      <c r="C74" s="548"/>
      <c r="D74" s="414">
        <f>'6C'!$G$56</f>
        <v>0</v>
      </c>
      <c r="E74" s="223"/>
      <c r="F74" s="223"/>
      <c r="G74" s="223"/>
      <c r="H74" s="223"/>
      <c r="I74" s="223"/>
      <c r="J74" s="223"/>
      <c r="K74" s="223"/>
      <c r="L74" s="221">
        <f t="shared" si="2"/>
        <v>0</v>
      </c>
      <c r="M74" s="223"/>
      <c r="N74" s="223"/>
      <c r="O74" s="218"/>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row>
    <row r="75" spans="1:39" x14ac:dyDescent="0.25">
      <c r="A75" s="457">
        <f t="shared" si="3"/>
        <v>75</v>
      </c>
      <c r="B75" s="457" t="s">
        <v>625</v>
      </c>
      <c r="C75" s="548"/>
      <c r="D75" s="414">
        <f>'6C'!$G$57</f>
        <v>0</v>
      </c>
      <c r="E75" s="223"/>
      <c r="F75" s="223"/>
      <c r="G75" s="223"/>
      <c r="H75" s="223"/>
      <c r="I75" s="223"/>
      <c r="J75" s="223"/>
      <c r="K75" s="223"/>
      <c r="L75" s="221">
        <f t="shared" si="2"/>
        <v>0</v>
      </c>
      <c r="M75" s="223"/>
      <c r="N75" s="223"/>
      <c r="O75" s="218"/>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row>
    <row r="76" spans="1:39" x14ac:dyDescent="0.25">
      <c r="A76" s="457">
        <f t="shared" si="3"/>
        <v>76</v>
      </c>
      <c r="B76" s="457" t="s">
        <v>812</v>
      </c>
      <c r="C76" s="607"/>
      <c r="D76" s="414">
        <f>'6C'!$G$58</f>
        <v>0</v>
      </c>
      <c r="E76" s="223"/>
      <c r="F76" s="223"/>
      <c r="G76" s="223"/>
      <c r="H76" s="223"/>
      <c r="I76" s="223"/>
      <c r="J76" s="223"/>
      <c r="K76" s="223"/>
      <c r="L76" s="221">
        <f t="shared" si="2"/>
        <v>0</v>
      </c>
      <c r="M76" s="223"/>
      <c r="N76" s="223"/>
      <c r="O76" s="218"/>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row>
    <row r="77" spans="1:39" x14ac:dyDescent="0.25">
      <c r="A77" s="816" t="s">
        <v>367</v>
      </c>
      <c r="B77" s="815" t="s">
        <v>807</v>
      </c>
      <c r="C77" s="706" t="str">
        <f>'5'!C$117</f>
        <v>(Specify here)</v>
      </c>
      <c r="D77" s="414">
        <f>'6C'!$G$59</f>
        <v>0</v>
      </c>
      <c r="E77" s="223"/>
      <c r="F77" s="223"/>
      <c r="G77" s="223"/>
      <c r="H77" s="223"/>
      <c r="I77" s="223"/>
      <c r="J77" s="223"/>
      <c r="K77" s="223"/>
      <c r="L77" s="221">
        <f t="shared" si="2"/>
        <v>0</v>
      </c>
      <c r="M77" s="223"/>
      <c r="N77" s="223"/>
      <c r="O77" s="218"/>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row>
    <row r="78" spans="1:39" x14ac:dyDescent="0.25">
      <c r="A78" s="813"/>
      <c r="B78" s="815" t="s">
        <v>808</v>
      </c>
      <c r="C78" s="706" t="str">
        <f>'5'!C$118</f>
        <v>(Specify here)</v>
      </c>
      <c r="D78" s="414">
        <f>'6C'!$G$60</f>
        <v>0</v>
      </c>
      <c r="E78" s="223"/>
      <c r="F78" s="223"/>
      <c r="G78" s="223"/>
      <c r="H78" s="223"/>
      <c r="I78" s="223"/>
      <c r="J78" s="223"/>
      <c r="K78" s="223"/>
      <c r="L78" s="221">
        <f t="shared" si="2"/>
        <v>0</v>
      </c>
      <c r="M78" s="223"/>
      <c r="N78" s="223"/>
      <c r="O78" s="218"/>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row>
    <row r="79" spans="1:39" x14ac:dyDescent="0.25">
      <c r="A79" s="813"/>
      <c r="B79" s="815" t="s">
        <v>809</v>
      </c>
      <c r="C79" s="706" t="str">
        <f>'5'!C$119</f>
        <v>(Specify here)</v>
      </c>
      <c r="D79" s="414">
        <f>'6C'!$G$61</f>
        <v>0</v>
      </c>
      <c r="E79" s="223"/>
      <c r="F79" s="223"/>
      <c r="G79" s="223"/>
      <c r="H79" s="223"/>
      <c r="I79" s="223"/>
      <c r="J79" s="223"/>
      <c r="K79" s="223"/>
      <c r="L79" s="221">
        <f t="shared" si="2"/>
        <v>0</v>
      </c>
      <c r="M79" s="223"/>
      <c r="N79" s="223"/>
      <c r="O79" s="218"/>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row>
    <row r="80" spans="1:39" x14ac:dyDescent="0.25">
      <c r="A80" s="813"/>
      <c r="B80" s="457" t="s">
        <v>810</v>
      </c>
      <c r="C80" s="706" t="str">
        <f>'5'!C$120</f>
        <v>(Specify here)</v>
      </c>
      <c r="D80" s="414">
        <f>'6C'!$G$62</f>
        <v>0</v>
      </c>
      <c r="E80" s="223"/>
      <c r="F80" s="223"/>
      <c r="G80" s="223"/>
      <c r="H80" s="223"/>
      <c r="I80" s="223"/>
      <c r="J80" s="223"/>
      <c r="K80" s="223"/>
      <c r="L80" s="221">
        <f t="shared" si="2"/>
        <v>0</v>
      </c>
      <c r="M80" s="223"/>
      <c r="N80" s="412"/>
      <c r="O80" s="411"/>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row>
    <row r="81" spans="1:39" x14ac:dyDescent="0.25">
      <c r="A81" s="817"/>
      <c r="B81" s="818" t="s">
        <v>811</v>
      </c>
      <c r="C81" s="706" t="str">
        <f>'5'!C$121</f>
        <v>(Specify here)</v>
      </c>
      <c r="D81" s="414">
        <f>'6C'!$G$63</f>
        <v>0</v>
      </c>
      <c r="E81" s="223"/>
      <c r="F81" s="223"/>
      <c r="G81" s="223"/>
      <c r="H81" s="223"/>
      <c r="I81" s="223"/>
      <c r="J81" s="223"/>
      <c r="K81" s="223"/>
      <c r="L81" s="221">
        <f t="shared" si="2"/>
        <v>0</v>
      </c>
      <c r="M81" s="223"/>
      <c r="N81" s="412"/>
      <c r="O81" s="411"/>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row>
    <row r="82" spans="1:39" x14ac:dyDescent="0.25">
      <c r="A82" s="844" t="s">
        <v>419</v>
      </c>
      <c r="B82" s="850"/>
      <c r="C82" s="220"/>
      <c r="D82" s="224"/>
      <c r="E82" s="220"/>
      <c r="F82" s="220"/>
      <c r="G82" s="220"/>
      <c r="H82" s="220"/>
      <c r="I82" s="220"/>
      <c r="J82" s="220"/>
      <c r="K82" s="220"/>
      <c r="L82" s="220"/>
      <c r="M82" s="220"/>
      <c r="N82" s="411"/>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row>
    <row r="83" spans="1:39" x14ac:dyDescent="0.25">
      <c r="A83" s="844" t="s">
        <v>900</v>
      </c>
      <c r="B83" s="846"/>
      <c r="C83" s="212"/>
      <c r="D83" s="225"/>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row>
    <row r="84" spans="1:39" x14ac:dyDescent="0.25">
      <c r="A84" s="844" t="s">
        <v>422</v>
      </c>
      <c r="B84" s="846"/>
      <c r="C84" s="212"/>
      <c r="D84" s="225"/>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39" ht="15.6" x14ac:dyDescent="0.3">
      <c r="A85" s="842" t="s">
        <v>157</v>
      </c>
      <c r="B85" s="843"/>
      <c r="C85" s="718"/>
      <c r="D85" s="718"/>
      <c r="E85" s="718"/>
      <c r="F85" s="718"/>
      <c r="G85" s="718"/>
      <c r="H85" s="718"/>
      <c r="I85" s="718"/>
      <c r="J85" s="718"/>
      <c r="K85" s="718"/>
      <c r="L85" s="214"/>
      <c r="M85" s="718"/>
      <c r="N85" s="716" t="s">
        <v>156</v>
      </c>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39" ht="15.6" x14ac:dyDescent="0.3">
      <c r="A86" s="842" t="s">
        <v>565</v>
      </c>
      <c r="B86" s="843"/>
      <c r="C86" s="718"/>
      <c r="D86" s="718"/>
      <c r="E86" s="718"/>
      <c r="F86" s="718"/>
      <c r="G86" s="718"/>
      <c r="H86" s="718"/>
      <c r="I86" s="718"/>
      <c r="J86" s="718"/>
      <c r="K86" s="718"/>
      <c r="L86" s="214"/>
      <c r="M86" s="718"/>
      <c r="N86" s="717" t="s">
        <v>425</v>
      </c>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row>
    <row r="87" spans="1:39" x14ac:dyDescent="0.25">
      <c r="B87" s="845"/>
      <c r="C87" s="214"/>
      <c r="D87" s="214"/>
      <c r="E87" s="214"/>
      <c r="F87" s="214"/>
      <c r="G87" s="214"/>
      <c r="H87" s="214"/>
      <c r="I87" s="214"/>
      <c r="J87" s="214"/>
      <c r="K87" s="214"/>
      <c r="M87" s="212"/>
      <c r="N87" s="717" t="s">
        <v>177</v>
      </c>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row>
    <row r="88" spans="1:39" x14ac:dyDescent="0.25">
      <c r="B88" s="845"/>
      <c r="C88" s="214"/>
      <c r="D88" s="214"/>
      <c r="E88" s="214"/>
      <c r="F88" s="214"/>
      <c r="G88" s="214"/>
      <c r="H88" s="214"/>
      <c r="I88" s="214"/>
      <c r="J88" s="214"/>
      <c r="K88" s="214"/>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row>
    <row r="89" spans="1:39" x14ac:dyDescent="0.25">
      <c r="A89" s="844" t="s">
        <v>363</v>
      </c>
      <c r="B89" s="846"/>
      <c r="C89" s="212"/>
      <c r="D89" s="212"/>
      <c r="E89" s="212"/>
      <c r="F89" s="213" t="s">
        <v>451</v>
      </c>
      <c r="G89" s="212"/>
      <c r="H89" s="212"/>
      <c r="I89" s="212"/>
      <c r="J89" s="212"/>
      <c r="K89" s="212"/>
      <c r="L89" s="212"/>
      <c r="M89" s="213" t="s">
        <v>365</v>
      </c>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row>
    <row r="90" spans="1:39" x14ac:dyDescent="0.25">
      <c r="B90" s="846" t="str">
        <f>'1_1A'!$B$7</f>
        <v>Enter Hospital Name Here</v>
      </c>
      <c r="D90" s="212"/>
      <c r="E90" s="212"/>
      <c r="G90" s="212" t="str">
        <f>'1_1A'!$H$7</f>
        <v>Enter Provider Number Here</v>
      </c>
      <c r="H90" s="212"/>
      <c r="I90" s="212"/>
      <c r="J90" s="212"/>
      <c r="K90" s="212"/>
      <c r="M90" s="1477" t="str">
        <f>'1_1A'!$P$7</f>
        <v>Enter FYE Here</v>
      </c>
      <c r="N90" s="1477"/>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row>
    <row r="91" spans="1:39" x14ac:dyDescent="0.25">
      <c r="A91" s="846"/>
      <c r="B91" s="846"/>
      <c r="C91" s="212"/>
      <c r="D91" s="225"/>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row>
    <row r="92" spans="1:39" x14ac:dyDescent="0.25">
      <c r="A92" s="847"/>
      <c r="B92" s="847"/>
      <c r="C92" s="216"/>
      <c r="D92" s="227" t="s">
        <v>122</v>
      </c>
      <c r="E92" s="215"/>
      <c r="F92" s="217" t="s">
        <v>428</v>
      </c>
      <c r="G92" s="215"/>
      <c r="H92" s="215"/>
      <c r="I92" s="215"/>
      <c r="J92" s="215"/>
      <c r="K92" s="215"/>
      <c r="L92" s="217" t="s">
        <v>418</v>
      </c>
      <c r="M92" s="215"/>
      <c r="N92" s="217" t="s">
        <v>428</v>
      </c>
      <c r="O92" s="218"/>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row>
    <row r="93" spans="1:39" ht="15.6" x14ac:dyDescent="0.3">
      <c r="A93" s="848"/>
      <c r="B93" s="849" t="s">
        <v>95</v>
      </c>
      <c r="C93" s="214"/>
      <c r="D93" s="228" t="s">
        <v>124</v>
      </c>
      <c r="E93" s="219" t="s">
        <v>427</v>
      </c>
      <c r="F93" s="219" t="s">
        <v>159</v>
      </c>
      <c r="G93" s="219" t="s">
        <v>367</v>
      </c>
      <c r="H93" s="219" t="s">
        <v>160</v>
      </c>
      <c r="I93" s="219" t="s">
        <v>430</v>
      </c>
      <c r="J93" s="219" t="s">
        <v>161</v>
      </c>
      <c r="K93" s="219" t="s">
        <v>162</v>
      </c>
      <c r="L93" s="219" t="s">
        <v>162</v>
      </c>
      <c r="M93" s="219" t="s">
        <v>161</v>
      </c>
      <c r="N93" s="219" t="s">
        <v>159</v>
      </c>
      <c r="O93" s="218"/>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row>
    <row r="94" spans="1:39" x14ac:dyDescent="0.25">
      <c r="A94" s="848"/>
      <c r="B94" s="848"/>
      <c r="C94" s="212"/>
      <c r="D94" s="228" t="s">
        <v>125</v>
      </c>
      <c r="E94" s="219" t="s">
        <v>163</v>
      </c>
      <c r="F94" s="219" t="s">
        <v>164</v>
      </c>
      <c r="G94" s="219" t="s">
        <v>436</v>
      </c>
      <c r="H94" s="219" t="s">
        <v>165</v>
      </c>
      <c r="I94" s="219" t="s">
        <v>438</v>
      </c>
      <c r="J94" s="219" t="s">
        <v>166</v>
      </c>
      <c r="K94" s="219" t="s">
        <v>167</v>
      </c>
      <c r="L94" s="219" t="s">
        <v>168</v>
      </c>
      <c r="M94" s="219" t="s">
        <v>166</v>
      </c>
      <c r="N94" s="219" t="s">
        <v>164</v>
      </c>
      <c r="O94" s="218"/>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row>
    <row r="95" spans="1:39" x14ac:dyDescent="0.25">
      <c r="A95" s="848"/>
      <c r="B95" s="848"/>
      <c r="C95" s="212"/>
      <c r="D95" s="228" t="s">
        <v>126</v>
      </c>
      <c r="E95" s="219" t="s">
        <v>169</v>
      </c>
      <c r="F95" s="219" t="s">
        <v>170</v>
      </c>
      <c r="G95" s="218"/>
      <c r="H95" s="219" t="s">
        <v>171</v>
      </c>
      <c r="I95" s="219" t="s">
        <v>445</v>
      </c>
      <c r="J95" s="219" t="s">
        <v>172</v>
      </c>
      <c r="K95" s="218"/>
      <c r="L95" s="219" t="s">
        <v>173</v>
      </c>
      <c r="M95" s="219" t="s">
        <v>174</v>
      </c>
      <c r="N95" s="219" t="s">
        <v>175</v>
      </c>
      <c r="O95" s="218"/>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row>
    <row r="96" spans="1:39" x14ac:dyDescent="0.25">
      <c r="A96" s="848"/>
      <c r="B96" s="848"/>
      <c r="C96" s="212"/>
      <c r="D96" s="229"/>
      <c r="E96" s="219" t="s">
        <v>97</v>
      </c>
      <c r="F96" s="219" t="s">
        <v>97</v>
      </c>
      <c r="G96" s="219" t="s">
        <v>97</v>
      </c>
      <c r="H96" s="219" t="s">
        <v>97</v>
      </c>
      <c r="I96" s="219" t="s">
        <v>97</v>
      </c>
      <c r="J96" s="219" t="s">
        <v>97</v>
      </c>
      <c r="K96" s="219" t="s">
        <v>97</v>
      </c>
      <c r="L96" s="219" t="s">
        <v>97</v>
      </c>
      <c r="M96" s="219" t="s">
        <v>97</v>
      </c>
      <c r="N96" s="219" t="s">
        <v>97</v>
      </c>
      <c r="O96" s="218"/>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row>
    <row r="97" spans="1:39" x14ac:dyDescent="0.25">
      <c r="A97" s="848"/>
      <c r="B97" s="848"/>
      <c r="C97" s="212"/>
      <c r="D97" s="229"/>
      <c r="E97" s="219" t="s">
        <v>384</v>
      </c>
      <c r="F97" s="219" t="s">
        <v>385</v>
      </c>
      <c r="G97" s="219" t="s">
        <v>386</v>
      </c>
      <c r="H97" s="219" t="s">
        <v>387</v>
      </c>
      <c r="I97" s="219" t="s">
        <v>388</v>
      </c>
      <c r="J97" s="219" t="s">
        <v>389</v>
      </c>
      <c r="K97" s="219" t="s">
        <v>390</v>
      </c>
      <c r="L97" s="219" t="s">
        <v>391</v>
      </c>
      <c r="M97" s="219" t="s">
        <v>392</v>
      </c>
      <c r="N97" s="219" t="s">
        <v>393</v>
      </c>
      <c r="O97" s="218"/>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row>
    <row r="98" spans="1:39" x14ac:dyDescent="0.25">
      <c r="A98" s="800"/>
      <c r="B98" s="801" t="s">
        <v>528</v>
      </c>
      <c r="C98" s="587"/>
      <c r="D98" s="679" t="s">
        <v>367</v>
      </c>
      <c r="E98" s="677"/>
      <c r="F98" s="677"/>
      <c r="G98" s="677"/>
      <c r="H98" s="677"/>
      <c r="I98" s="677"/>
      <c r="J98" s="677"/>
      <c r="K98" s="677"/>
      <c r="L98" s="677"/>
      <c r="M98" s="677"/>
      <c r="N98" s="677"/>
      <c r="O98" s="218"/>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row>
    <row r="99" spans="1:39" x14ac:dyDescent="0.25">
      <c r="A99" s="457">
        <v>88</v>
      </c>
      <c r="B99" s="87" t="s">
        <v>864</v>
      </c>
      <c r="C99" s="706" t="str">
        <f>'5'!C$140</f>
        <v>(Specify here)</v>
      </c>
      <c r="D99" s="414">
        <f>'6C'!$G77</f>
        <v>0</v>
      </c>
      <c r="E99" s="720"/>
      <c r="F99" s="720"/>
      <c r="G99" s="720"/>
      <c r="H99" s="720"/>
      <c r="I99" s="720"/>
      <c r="J99" s="720"/>
      <c r="K99" s="720"/>
      <c r="L99" s="721">
        <f t="shared" ref="L99:L117" si="4">SUM(E99:K99)</f>
        <v>0</v>
      </c>
      <c r="M99" s="720"/>
      <c r="N99" s="720"/>
      <c r="O99" s="218"/>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row>
    <row r="100" spans="1:39" x14ac:dyDescent="0.25">
      <c r="A100" s="457">
        <f>A99+1</f>
        <v>89</v>
      </c>
      <c r="B100" s="858" t="s">
        <v>757</v>
      </c>
      <c r="C100" s="706" t="str">
        <f>'5'!C$141</f>
        <v>(Specify here)</v>
      </c>
      <c r="D100" s="414">
        <f>'6C'!$G78</f>
        <v>0</v>
      </c>
      <c r="E100" s="720"/>
      <c r="F100" s="720"/>
      <c r="G100" s="720"/>
      <c r="H100" s="720"/>
      <c r="I100" s="720"/>
      <c r="J100" s="720"/>
      <c r="K100" s="720"/>
      <c r="L100" s="721">
        <f t="shared" si="4"/>
        <v>0</v>
      </c>
      <c r="M100" s="720"/>
      <c r="N100" s="720"/>
      <c r="O100" s="218"/>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row>
    <row r="101" spans="1:39" x14ac:dyDescent="0.25">
      <c r="A101" s="457">
        <f>A100+1</f>
        <v>90</v>
      </c>
      <c r="B101" s="87" t="s">
        <v>529</v>
      </c>
      <c r="C101" s="706" t="str">
        <f>'5'!C$142</f>
        <v>(Specify here)</v>
      </c>
      <c r="D101" s="414">
        <f>'6C'!$G79</f>
        <v>0</v>
      </c>
      <c r="E101" s="720"/>
      <c r="F101" s="720"/>
      <c r="G101" s="720"/>
      <c r="H101" s="720"/>
      <c r="I101" s="720"/>
      <c r="J101" s="720"/>
      <c r="K101" s="720"/>
      <c r="L101" s="721">
        <f t="shared" si="4"/>
        <v>0</v>
      </c>
      <c r="M101" s="720"/>
      <c r="N101" s="720"/>
      <c r="O101" s="218"/>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row>
    <row r="102" spans="1:39" x14ac:dyDescent="0.25">
      <c r="A102" s="457">
        <f>A101+1</f>
        <v>91</v>
      </c>
      <c r="B102" s="457" t="s">
        <v>530</v>
      </c>
      <c r="C102" s="548"/>
      <c r="D102" s="414">
        <f>'6C'!$G80</f>
        <v>0</v>
      </c>
      <c r="E102" s="720"/>
      <c r="F102" s="722"/>
      <c r="G102" s="720"/>
      <c r="H102" s="720"/>
      <c r="I102" s="720"/>
      <c r="J102" s="720"/>
      <c r="K102" s="720"/>
      <c r="L102" s="721">
        <f t="shared" si="4"/>
        <v>0</v>
      </c>
      <c r="M102" s="720"/>
      <c r="N102" s="720"/>
      <c r="O102" s="218"/>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row>
    <row r="103" spans="1:39" x14ac:dyDescent="0.25">
      <c r="A103" s="457">
        <f>A102+1</f>
        <v>92</v>
      </c>
      <c r="B103" s="457" t="s">
        <v>471</v>
      </c>
      <c r="C103" s="563"/>
      <c r="D103" s="414">
        <f>'6C'!$G81</f>
        <v>0</v>
      </c>
      <c r="E103" s="720"/>
      <c r="F103" s="720"/>
      <c r="G103" s="720"/>
      <c r="H103" s="720"/>
      <c r="I103" s="720"/>
      <c r="J103" s="720"/>
      <c r="K103" s="720"/>
      <c r="L103" s="721">
        <f t="shared" si="4"/>
        <v>0</v>
      </c>
      <c r="M103" s="720"/>
      <c r="N103" s="720"/>
      <c r="O103" s="218"/>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row>
    <row r="104" spans="1:39" x14ac:dyDescent="0.25">
      <c r="A104" s="457">
        <f>A103+1</f>
        <v>93</v>
      </c>
      <c r="B104" s="815" t="s">
        <v>813</v>
      </c>
      <c r="C104" s="706" t="str">
        <f>'5'!C$145</f>
        <v>(Specify here)</v>
      </c>
      <c r="D104" s="414">
        <f>'6C'!$G82</f>
        <v>0</v>
      </c>
      <c r="E104" s="720"/>
      <c r="F104" s="720"/>
      <c r="G104" s="720"/>
      <c r="H104" s="720"/>
      <c r="I104" s="720"/>
      <c r="J104" s="720"/>
      <c r="K104" s="720"/>
      <c r="L104" s="721">
        <f t="shared" si="4"/>
        <v>0</v>
      </c>
      <c r="M104" s="720"/>
      <c r="N104" s="720"/>
      <c r="O104" s="218"/>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row>
    <row r="105" spans="1:39" x14ac:dyDescent="0.25">
      <c r="A105" s="816" t="s">
        <v>367</v>
      </c>
      <c r="B105" s="815" t="s">
        <v>814</v>
      </c>
      <c r="C105" s="706" t="str">
        <f>'5'!C$146</f>
        <v>(Specify here)</v>
      </c>
      <c r="D105" s="414">
        <f>'6C'!$G83</f>
        <v>0</v>
      </c>
      <c r="E105" s="720"/>
      <c r="F105" s="720"/>
      <c r="G105" s="720"/>
      <c r="H105" s="720"/>
      <c r="I105" s="720"/>
      <c r="J105" s="720"/>
      <c r="K105" s="720"/>
      <c r="L105" s="721">
        <f t="shared" si="4"/>
        <v>0</v>
      </c>
      <c r="M105" s="720"/>
      <c r="N105" s="720"/>
      <c r="O105" s="218"/>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row>
    <row r="106" spans="1:39" x14ac:dyDescent="0.25">
      <c r="A106" s="816" t="s">
        <v>367</v>
      </c>
      <c r="B106" s="815" t="s">
        <v>815</v>
      </c>
      <c r="C106" s="706" t="str">
        <f>'5'!C$147</f>
        <v>(Specify here)</v>
      </c>
      <c r="D106" s="414">
        <f>'6C'!$G84</f>
        <v>0</v>
      </c>
      <c r="E106" s="720"/>
      <c r="F106" s="720"/>
      <c r="G106" s="720"/>
      <c r="H106" s="720"/>
      <c r="I106" s="720"/>
      <c r="J106" s="720"/>
      <c r="K106" s="720"/>
      <c r="L106" s="721">
        <f t="shared" si="4"/>
        <v>0</v>
      </c>
      <c r="M106" s="720"/>
      <c r="N106" s="720"/>
      <c r="O106" s="218"/>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row>
    <row r="107" spans="1:39" x14ac:dyDescent="0.25">
      <c r="A107" s="816"/>
      <c r="B107" s="457" t="s">
        <v>825</v>
      </c>
      <c r="C107" s="706" t="str">
        <f>'5'!C$148</f>
        <v>(Specify here)</v>
      </c>
      <c r="D107" s="414">
        <f>'6C'!$G85</f>
        <v>0</v>
      </c>
      <c r="E107" s="720"/>
      <c r="F107" s="720"/>
      <c r="G107" s="720"/>
      <c r="H107" s="720"/>
      <c r="I107" s="720"/>
      <c r="J107" s="720"/>
      <c r="K107" s="720"/>
      <c r="L107" s="721">
        <f t="shared" si="4"/>
        <v>0</v>
      </c>
      <c r="M107" s="720"/>
      <c r="N107" s="720"/>
      <c r="O107" s="218"/>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row>
    <row r="108" spans="1:39" x14ac:dyDescent="0.25">
      <c r="A108" s="816"/>
      <c r="B108" s="457" t="s">
        <v>826</v>
      </c>
      <c r="C108" s="706" t="str">
        <f>'5'!C$149</f>
        <v>(Specify here)</v>
      </c>
      <c r="D108" s="414">
        <f>'6C'!$G86</f>
        <v>0</v>
      </c>
      <c r="E108" s="720"/>
      <c r="F108" s="720"/>
      <c r="G108" s="720"/>
      <c r="H108" s="720"/>
      <c r="I108" s="720"/>
      <c r="J108" s="720"/>
      <c r="K108" s="720"/>
      <c r="L108" s="721">
        <f t="shared" si="4"/>
        <v>0</v>
      </c>
      <c r="M108" s="720"/>
      <c r="N108" s="720"/>
      <c r="O108" s="218"/>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row>
    <row r="109" spans="1:39" x14ac:dyDescent="0.25">
      <c r="A109" s="800"/>
      <c r="B109" s="801" t="s">
        <v>531</v>
      </c>
      <c r="C109" s="591"/>
      <c r="D109" s="679">
        <f>'6C'!$G87</f>
        <v>0</v>
      </c>
      <c r="E109" s="681"/>
      <c r="F109" s="681"/>
      <c r="G109" s="681"/>
      <c r="H109" s="681"/>
      <c r="I109" s="681"/>
      <c r="J109" s="681"/>
      <c r="K109" s="681"/>
      <c r="L109" s="678">
        <f t="shared" si="4"/>
        <v>0</v>
      </c>
      <c r="M109" s="681"/>
      <c r="N109" s="681"/>
      <c r="O109" s="218"/>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row>
    <row r="110" spans="1:39" x14ac:dyDescent="0.25">
      <c r="A110" s="457">
        <v>94</v>
      </c>
      <c r="B110" s="457" t="s">
        <v>627</v>
      </c>
      <c r="C110" s="548"/>
      <c r="D110" s="414">
        <f>'6C'!$G88</f>
        <v>0</v>
      </c>
      <c r="E110" s="720"/>
      <c r="F110" s="720"/>
      <c r="G110" s="720"/>
      <c r="H110" s="720"/>
      <c r="I110" s="720"/>
      <c r="J110" s="720"/>
      <c r="K110" s="720"/>
      <c r="L110" s="721">
        <f t="shared" si="4"/>
        <v>0</v>
      </c>
      <c r="M110" s="720"/>
      <c r="N110" s="720"/>
      <c r="O110" s="218"/>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row>
    <row r="111" spans="1:39" x14ac:dyDescent="0.25">
      <c r="A111" s="457">
        <f>A110+1</f>
        <v>95</v>
      </c>
      <c r="B111" s="457" t="s">
        <v>532</v>
      </c>
      <c r="C111" s="548"/>
      <c r="D111" s="414">
        <f>'6C'!$G89</f>
        <v>0</v>
      </c>
      <c r="E111" s="720"/>
      <c r="F111" s="720"/>
      <c r="G111" s="720"/>
      <c r="H111" s="720"/>
      <c r="I111" s="720"/>
      <c r="J111" s="720"/>
      <c r="K111" s="720"/>
      <c r="L111" s="721">
        <f t="shared" si="4"/>
        <v>0</v>
      </c>
      <c r="M111" s="720"/>
      <c r="N111" s="720"/>
      <c r="O111" s="218"/>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row>
    <row r="112" spans="1:39" x14ac:dyDescent="0.25">
      <c r="A112" s="457">
        <f t="shared" ref="A112:A117" si="5">A111+1</f>
        <v>96</v>
      </c>
      <c r="B112" s="457" t="s">
        <v>533</v>
      </c>
      <c r="C112" s="548"/>
      <c r="D112" s="414">
        <f>'6C'!$G90</f>
        <v>0</v>
      </c>
      <c r="E112" s="720"/>
      <c r="F112" s="720"/>
      <c r="G112" s="720"/>
      <c r="H112" s="720"/>
      <c r="I112" s="720"/>
      <c r="J112" s="720"/>
      <c r="K112" s="720"/>
      <c r="L112" s="721">
        <f t="shared" si="4"/>
        <v>0</v>
      </c>
      <c r="M112" s="720"/>
      <c r="N112" s="720"/>
      <c r="O112" s="218"/>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row>
    <row r="113" spans="1:39" x14ac:dyDescent="0.25">
      <c r="A113" s="457">
        <f t="shared" si="5"/>
        <v>97</v>
      </c>
      <c r="B113" s="457" t="s">
        <v>534</v>
      </c>
      <c r="C113" s="563"/>
      <c r="D113" s="414">
        <f>'6C'!$G91</f>
        <v>0</v>
      </c>
      <c r="E113" s="720"/>
      <c r="F113" s="720"/>
      <c r="G113" s="720"/>
      <c r="H113" s="720"/>
      <c r="I113" s="720"/>
      <c r="J113" s="720"/>
      <c r="K113" s="720"/>
      <c r="L113" s="721">
        <f t="shared" si="4"/>
        <v>0</v>
      </c>
      <c r="M113" s="720"/>
      <c r="N113" s="720"/>
      <c r="O113" s="218"/>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row>
    <row r="114" spans="1:39" x14ac:dyDescent="0.25">
      <c r="A114" s="457">
        <f t="shared" si="5"/>
        <v>98</v>
      </c>
      <c r="B114" s="457" t="s">
        <v>816</v>
      </c>
      <c r="C114" s="706" t="str">
        <f>'5'!C$155</f>
        <v>(Specify here)</v>
      </c>
      <c r="D114" s="414">
        <f>'6C'!$G92</f>
        <v>0</v>
      </c>
      <c r="E114" s="720"/>
      <c r="F114" s="720"/>
      <c r="G114" s="720"/>
      <c r="H114" s="720"/>
      <c r="I114" s="720"/>
      <c r="J114" s="720"/>
      <c r="K114" s="720"/>
      <c r="L114" s="721">
        <f t="shared" si="4"/>
        <v>0</v>
      </c>
      <c r="M114" s="720"/>
      <c r="N114" s="720"/>
      <c r="O114" s="218"/>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row>
    <row r="115" spans="1:39" x14ac:dyDescent="0.25">
      <c r="A115" s="457">
        <f t="shared" si="5"/>
        <v>99</v>
      </c>
      <c r="B115" s="457" t="s">
        <v>817</v>
      </c>
      <c r="C115" s="706" t="str">
        <f>'5'!C$156</f>
        <v>(Specify here)</v>
      </c>
      <c r="D115" s="414">
        <f>'6C'!$G93</f>
        <v>0</v>
      </c>
      <c r="E115" s="720"/>
      <c r="F115" s="720"/>
      <c r="G115" s="720"/>
      <c r="H115" s="720"/>
      <c r="I115" s="720"/>
      <c r="J115" s="720"/>
      <c r="K115" s="720"/>
      <c r="L115" s="721">
        <f t="shared" si="4"/>
        <v>0</v>
      </c>
      <c r="M115" s="720"/>
      <c r="N115" s="720"/>
      <c r="O115" s="218"/>
      <c r="P115" s="212"/>
      <c r="Q115" s="212"/>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row>
    <row r="116" spans="1:39" x14ac:dyDescent="0.25">
      <c r="A116" s="457">
        <f t="shared" si="5"/>
        <v>100</v>
      </c>
      <c r="B116" s="457" t="s">
        <v>821</v>
      </c>
      <c r="C116" s="564"/>
      <c r="D116" s="414">
        <f>'6C'!$G94</f>
        <v>0</v>
      </c>
      <c r="E116" s="720"/>
      <c r="F116" s="720"/>
      <c r="G116" s="720"/>
      <c r="H116" s="720"/>
      <c r="I116" s="720"/>
      <c r="J116" s="720"/>
      <c r="K116" s="720"/>
      <c r="L116" s="721">
        <f t="shared" si="4"/>
        <v>0</v>
      </c>
      <c r="M116" s="720"/>
      <c r="N116" s="720"/>
      <c r="O116" s="218"/>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row>
    <row r="117" spans="1:39" x14ac:dyDescent="0.25">
      <c r="A117" s="457">
        <f t="shared" si="5"/>
        <v>101</v>
      </c>
      <c r="B117" s="815" t="s">
        <v>758</v>
      </c>
      <c r="C117" s="547"/>
      <c r="D117" s="414">
        <f>'6C'!$G95</f>
        <v>0</v>
      </c>
      <c r="E117" s="720"/>
      <c r="F117" s="720"/>
      <c r="G117" s="720"/>
      <c r="H117" s="720"/>
      <c r="I117" s="720"/>
      <c r="J117" s="720"/>
      <c r="K117" s="720"/>
      <c r="L117" s="721">
        <f t="shared" si="4"/>
        <v>0</v>
      </c>
      <c r="M117" s="720"/>
      <c r="N117" s="720"/>
      <c r="O117" s="218"/>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row>
    <row r="118" spans="1:39" x14ac:dyDescent="0.25">
      <c r="A118" s="1261"/>
      <c r="B118" s="1260" t="s">
        <v>823</v>
      </c>
      <c r="C118" s="590"/>
      <c r="D118" s="679">
        <f>'6C'!$G96</f>
        <v>0</v>
      </c>
      <c r="E118" s="678">
        <f>SUM(E99:E117)+SUM(E50:E81)+SUM(E25:E32)+E23</f>
        <v>0</v>
      </c>
      <c r="F118" s="678">
        <f t="shared" ref="F118:N118" si="6">SUM(F99:F117)+SUM(F50:F81)+SUM(F25:F32)+F23</f>
        <v>0</v>
      </c>
      <c r="G118" s="678">
        <f t="shared" si="6"/>
        <v>0</v>
      </c>
      <c r="H118" s="678">
        <f t="shared" si="6"/>
        <v>0</v>
      </c>
      <c r="I118" s="678">
        <f t="shared" si="6"/>
        <v>0</v>
      </c>
      <c r="J118" s="678">
        <f t="shared" si="6"/>
        <v>0</v>
      </c>
      <c r="K118" s="678">
        <f t="shared" si="6"/>
        <v>0</v>
      </c>
      <c r="L118" s="678">
        <f t="shared" si="6"/>
        <v>0</v>
      </c>
      <c r="M118" s="678">
        <f t="shared" si="6"/>
        <v>0</v>
      </c>
      <c r="N118" s="678">
        <f t="shared" si="6"/>
        <v>0</v>
      </c>
      <c r="O118" s="218"/>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row>
    <row r="119" spans="1:39" x14ac:dyDescent="0.25">
      <c r="A119" s="844" t="s">
        <v>419</v>
      </c>
      <c r="B119" s="850"/>
      <c r="C119" s="220"/>
      <c r="D119" s="224"/>
      <c r="E119" s="220"/>
      <c r="F119" s="220"/>
      <c r="G119" s="220"/>
      <c r="H119" s="220"/>
      <c r="I119" s="220"/>
      <c r="J119" s="220"/>
      <c r="K119" s="220"/>
      <c r="L119" s="220"/>
      <c r="M119" s="220"/>
      <c r="N119" s="220"/>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row>
    <row r="120" spans="1:39" x14ac:dyDescent="0.25">
      <c r="A120" s="844" t="s">
        <v>900</v>
      </c>
      <c r="B120" s="846"/>
      <c r="C120" s="212"/>
      <c r="D120" s="225"/>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row>
    <row r="121" spans="1:39" x14ac:dyDescent="0.25">
      <c r="A121" s="844" t="s">
        <v>422</v>
      </c>
      <c r="B121" s="846"/>
      <c r="C121" s="212"/>
      <c r="D121" s="225"/>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row>
    <row r="122" spans="1:39" ht="15.6" x14ac:dyDescent="0.3">
      <c r="A122" s="842" t="s">
        <v>157</v>
      </c>
      <c r="B122" s="843"/>
      <c r="C122" s="718"/>
      <c r="D122" s="718"/>
      <c r="E122" s="718"/>
      <c r="F122" s="718"/>
      <c r="G122" s="718"/>
      <c r="H122" s="718"/>
      <c r="I122" s="718"/>
      <c r="J122" s="718"/>
      <c r="K122" s="718"/>
      <c r="L122" s="214"/>
      <c r="M122" s="718"/>
      <c r="N122" s="716" t="s">
        <v>156</v>
      </c>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row>
    <row r="123" spans="1:39" ht="15.6" x14ac:dyDescent="0.3">
      <c r="A123" s="842" t="s">
        <v>565</v>
      </c>
      <c r="B123" s="843"/>
      <c r="C123" s="718"/>
      <c r="D123" s="718"/>
      <c r="E123" s="718"/>
      <c r="F123" s="718"/>
      <c r="G123" s="718"/>
      <c r="H123" s="718"/>
      <c r="I123" s="718"/>
      <c r="J123" s="718"/>
      <c r="K123" s="718"/>
      <c r="L123" s="214"/>
      <c r="M123" s="718"/>
      <c r="N123" s="717" t="s">
        <v>425</v>
      </c>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row>
    <row r="124" spans="1:39" x14ac:dyDescent="0.25">
      <c r="B124" s="845"/>
      <c r="C124" s="214"/>
      <c r="D124" s="214"/>
      <c r="E124" s="214"/>
      <c r="F124" s="214"/>
      <c r="G124" s="214"/>
      <c r="H124" s="214"/>
      <c r="I124" s="214"/>
      <c r="J124" s="214"/>
      <c r="K124" s="214"/>
      <c r="M124" s="212"/>
      <c r="N124" s="717" t="s">
        <v>178</v>
      </c>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row>
    <row r="125" spans="1:39" x14ac:dyDescent="0.25">
      <c r="B125" s="845"/>
      <c r="C125" s="214"/>
      <c r="D125" s="214"/>
      <c r="E125" s="214"/>
      <c r="F125" s="214"/>
      <c r="G125" s="214"/>
      <c r="H125" s="214"/>
      <c r="I125" s="214"/>
      <c r="J125" s="214"/>
      <c r="K125" s="214"/>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row>
    <row r="126" spans="1:39" x14ac:dyDescent="0.25">
      <c r="A126" s="844" t="s">
        <v>363</v>
      </c>
      <c r="B126" s="846"/>
      <c r="C126" s="212"/>
      <c r="D126" s="212"/>
      <c r="E126" s="212"/>
      <c r="F126" s="213" t="s">
        <v>451</v>
      </c>
      <c r="G126" s="212"/>
      <c r="H126" s="212"/>
      <c r="I126" s="212"/>
      <c r="J126" s="212"/>
      <c r="K126" s="212"/>
      <c r="L126" s="212"/>
      <c r="M126" s="213" t="s">
        <v>365</v>
      </c>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row>
    <row r="127" spans="1:39" x14ac:dyDescent="0.25">
      <c r="B127" s="846" t="str">
        <f>'1_1A'!$B$7</f>
        <v>Enter Hospital Name Here</v>
      </c>
      <c r="D127" s="212"/>
      <c r="E127" s="212"/>
      <c r="G127" s="212" t="str">
        <f>'1_1A'!$H$7</f>
        <v>Enter Provider Number Here</v>
      </c>
      <c r="H127" s="212"/>
      <c r="I127" s="212"/>
      <c r="J127" s="212"/>
      <c r="K127" s="212"/>
      <c r="M127" s="1477" t="str">
        <f>'1_1A'!$P$7</f>
        <v>Enter FYE Here</v>
      </c>
      <c r="N127" s="1477"/>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row>
    <row r="128" spans="1:39" x14ac:dyDescent="0.25">
      <c r="A128" s="846"/>
      <c r="B128" s="846"/>
      <c r="C128" s="212"/>
      <c r="D128" s="225"/>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row>
    <row r="129" spans="1:39" x14ac:dyDescent="0.25">
      <c r="A129" s="847"/>
      <c r="B129" s="847"/>
      <c r="C129" s="216"/>
      <c r="D129" s="227" t="s">
        <v>122</v>
      </c>
      <c r="E129" s="215"/>
      <c r="F129" s="217" t="s">
        <v>428</v>
      </c>
      <c r="G129" s="215"/>
      <c r="H129" s="215"/>
      <c r="I129" s="215"/>
      <c r="J129" s="215"/>
      <c r="K129" s="215"/>
      <c r="L129" s="217" t="s">
        <v>418</v>
      </c>
      <c r="M129" s="215"/>
      <c r="N129" s="217" t="s">
        <v>428</v>
      </c>
      <c r="O129" s="218"/>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row>
    <row r="130" spans="1:39" ht="15.6" x14ac:dyDescent="0.3">
      <c r="A130" s="848"/>
      <c r="B130" s="849" t="s">
        <v>95</v>
      </c>
      <c r="C130" s="214"/>
      <c r="D130" s="228" t="s">
        <v>124</v>
      </c>
      <c r="E130" s="219" t="s">
        <v>427</v>
      </c>
      <c r="F130" s="219" t="s">
        <v>159</v>
      </c>
      <c r="G130" s="219" t="s">
        <v>367</v>
      </c>
      <c r="H130" s="219" t="s">
        <v>160</v>
      </c>
      <c r="I130" s="219" t="s">
        <v>430</v>
      </c>
      <c r="J130" s="219" t="s">
        <v>161</v>
      </c>
      <c r="K130" s="219" t="s">
        <v>162</v>
      </c>
      <c r="L130" s="219" t="s">
        <v>162</v>
      </c>
      <c r="M130" s="219" t="s">
        <v>161</v>
      </c>
      <c r="N130" s="219" t="s">
        <v>159</v>
      </c>
      <c r="O130" s="218"/>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row>
    <row r="131" spans="1:39" x14ac:dyDescent="0.25">
      <c r="A131" s="848"/>
      <c r="B131" s="848"/>
      <c r="C131" s="212"/>
      <c r="D131" s="228" t="s">
        <v>125</v>
      </c>
      <c r="E131" s="219" t="s">
        <v>163</v>
      </c>
      <c r="F131" s="219" t="s">
        <v>164</v>
      </c>
      <c r="G131" s="219" t="s">
        <v>436</v>
      </c>
      <c r="H131" s="219" t="s">
        <v>165</v>
      </c>
      <c r="I131" s="219" t="s">
        <v>438</v>
      </c>
      <c r="J131" s="219" t="s">
        <v>166</v>
      </c>
      <c r="K131" s="219" t="s">
        <v>167</v>
      </c>
      <c r="L131" s="219" t="s">
        <v>168</v>
      </c>
      <c r="M131" s="219" t="s">
        <v>166</v>
      </c>
      <c r="N131" s="219" t="s">
        <v>164</v>
      </c>
      <c r="O131" s="218"/>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row>
    <row r="132" spans="1:39" x14ac:dyDescent="0.25">
      <c r="A132" s="848"/>
      <c r="B132" s="848"/>
      <c r="C132" s="212"/>
      <c r="D132" s="228" t="s">
        <v>126</v>
      </c>
      <c r="E132" s="219" t="s">
        <v>169</v>
      </c>
      <c r="F132" s="219" t="s">
        <v>170</v>
      </c>
      <c r="G132" s="218"/>
      <c r="H132" s="219" t="s">
        <v>171</v>
      </c>
      <c r="I132" s="219" t="s">
        <v>445</v>
      </c>
      <c r="J132" s="219" t="s">
        <v>172</v>
      </c>
      <c r="K132" s="218"/>
      <c r="L132" s="219" t="s">
        <v>173</v>
      </c>
      <c r="M132" s="219" t="s">
        <v>174</v>
      </c>
      <c r="N132" s="219" t="s">
        <v>175</v>
      </c>
      <c r="O132" s="218"/>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row>
    <row r="133" spans="1:39" x14ac:dyDescent="0.25">
      <c r="A133" s="848"/>
      <c r="B133" s="848"/>
      <c r="C133" s="212"/>
      <c r="D133" s="229"/>
      <c r="E133" s="219" t="s">
        <v>97</v>
      </c>
      <c r="F133" s="219" t="s">
        <v>97</v>
      </c>
      <c r="G133" s="219" t="s">
        <v>97</v>
      </c>
      <c r="H133" s="219" t="s">
        <v>97</v>
      </c>
      <c r="I133" s="219" t="s">
        <v>97</v>
      </c>
      <c r="J133" s="219" t="s">
        <v>97</v>
      </c>
      <c r="K133" s="219" t="s">
        <v>97</v>
      </c>
      <c r="L133" s="219" t="s">
        <v>97</v>
      </c>
      <c r="M133" s="219" t="s">
        <v>97</v>
      </c>
      <c r="N133" s="219" t="s">
        <v>97</v>
      </c>
      <c r="O133" s="218"/>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row>
    <row r="134" spans="1:39" x14ac:dyDescent="0.25">
      <c r="A134" s="848"/>
      <c r="B134" s="848"/>
      <c r="C134" s="212"/>
      <c r="D134" s="229"/>
      <c r="E134" s="219" t="s">
        <v>384</v>
      </c>
      <c r="F134" s="219" t="s">
        <v>385</v>
      </c>
      <c r="G134" s="219" t="s">
        <v>386</v>
      </c>
      <c r="H134" s="219" t="s">
        <v>387</v>
      </c>
      <c r="I134" s="219" t="s">
        <v>388</v>
      </c>
      <c r="J134" s="219" t="s">
        <v>389</v>
      </c>
      <c r="K134" s="219" t="s">
        <v>390</v>
      </c>
      <c r="L134" s="219" t="s">
        <v>391</v>
      </c>
      <c r="M134" s="219" t="s">
        <v>392</v>
      </c>
      <c r="N134" s="219" t="s">
        <v>393</v>
      </c>
      <c r="O134" s="218"/>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row>
    <row r="135" spans="1:39" x14ac:dyDescent="0.25">
      <c r="A135" s="806"/>
      <c r="B135" s="806" t="s">
        <v>536</v>
      </c>
      <c r="C135" s="593"/>
      <c r="D135" s="719" t="s">
        <v>367</v>
      </c>
      <c r="E135" s="677"/>
      <c r="F135" s="677"/>
      <c r="G135" s="677"/>
      <c r="H135" s="677"/>
      <c r="I135" s="677"/>
      <c r="J135" s="677"/>
      <c r="K135" s="677"/>
      <c r="L135" s="677"/>
      <c r="M135" s="677"/>
      <c r="N135" s="677"/>
      <c r="O135" s="218"/>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row>
    <row r="136" spans="1:39" x14ac:dyDescent="0.25">
      <c r="A136" s="457">
        <v>105</v>
      </c>
      <c r="B136" s="457" t="s">
        <v>537</v>
      </c>
      <c r="C136" s="548"/>
      <c r="D136" s="414">
        <f>'6C'!$G$98</f>
        <v>0</v>
      </c>
      <c r="E136" s="720"/>
      <c r="F136" s="720"/>
      <c r="G136" s="720"/>
      <c r="H136" s="720"/>
      <c r="I136" s="720"/>
      <c r="J136" s="720"/>
      <c r="K136" s="720"/>
      <c r="L136" s="721">
        <f t="shared" ref="L136:L160" si="7">SUM(E136:K136)</f>
        <v>0</v>
      </c>
      <c r="M136" s="720"/>
      <c r="N136" s="720"/>
      <c r="O136" s="218"/>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row>
    <row r="137" spans="1:39" x14ac:dyDescent="0.25">
      <c r="A137" s="457">
        <f t="shared" ref="A137:A148" si="8">A136+1</f>
        <v>106</v>
      </c>
      <c r="B137" s="457" t="s">
        <v>539</v>
      </c>
      <c r="C137" s="548"/>
      <c r="D137" s="414">
        <f>'6C'!$G$99</f>
        <v>0</v>
      </c>
      <c r="E137" s="720"/>
      <c r="F137" s="720"/>
      <c r="G137" s="720"/>
      <c r="H137" s="720"/>
      <c r="I137" s="720"/>
      <c r="J137" s="720"/>
      <c r="K137" s="720"/>
      <c r="L137" s="721">
        <f t="shared" si="7"/>
        <v>0</v>
      </c>
      <c r="M137" s="720"/>
      <c r="N137" s="720"/>
      <c r="O137" s="218"/>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row>
    <row r="138" spans="1:39" x14ac:dyDescent="0.25">
      <c r="A138" s="457">
        <f t="shared" si="8"/>
        <v>107</v>
      </c>
      <c r="B138" s="457" t="s">
        <v>538</v>
      </c>
      <c r="C138" s="548"/>
      <c r="D138" s="414">
        <f>'6C'!$G$100</f>
        <v>0</v>
      </c>
      <c r="E138" s="720"/>
      <c r="F138" s="720"/>
      <c r="G138" s="720"/>
      <c r="H138" s="720"/>
      <c r="I138" s="720"/>
      <c r="J138" s="720"/>
      <c r="K138" s="720"/>
      <c r="L138" s="721">
        <f t="shared" si="7"/>
        <v>0</v>
      </c>
      <c r="M138" s="720"/>
      <c r="N138" s="720"/>
      <c r="O138" s="218"/>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row>
    <row r="139" spans="1:39" x14ac:dyDescent="0.25">
      <c r="A139" s="457">
        <f t="shared" si="8"/>
        <v>108</v>
      </c>
      <c r="B139" s="815" t="s">
        <v>759</v>
      </c>
      <c r="C139" s="547"/>
      <c r="D139" s="414">
        <f>'6C'!$G$101</f>
        <v>0</v>
      </c>
      <c r="E139" s="720"/>
      <c r="F139" s="720"/>
      <c r="G139" s="720"/>
      <c r="H139" s="720"/>
      <c r="I139" s="720"/>
      <c r="J139" s="720"/>
      <c r="K139" s="720"/>
      <c r="L139" s="721">
        <f t="shared" si="7"/>
        <v>0</v>
      </c>
      <c r="M139" s="720"/>
      <c r="N139" s="720"/>
      <c r="O139" s="218"/>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row>
    <row r="140" spans="1:39" x14ac:dyDescent="0.25">
      <c r="A140" s="457">
        <f t="shared" si="8"/>
        <v>109</v>
      </c>
      <c r="B140" s="815" t="s">
        <v>760</v>
      </c>
      <c r="C140" s="547"/>
      <c r="D140" s="414">
        <f>'6C'!$G$102</f>
        <v>0</v>
      </c>
      <c r="E140" s="720"/>
      <c r="F140" s="720"/>
      <c r="G140" s="720"/>
      <c r="H140" s="720"/>
      <c r="I140" s="720"/>
      <c r="J140" s="720"/>
      <c r="K140" s="720"/>
      <c r="L140" s="721">
        <f t="shared" si="7"/>
        <v>0</v>
      </c>
      <c r="M140" s="720"/>
      <c r="N140" s="720"/>
      <c r="O140" s="218"/>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row>
    <row r="141" spans="1:39" x14ac:dyDescent="0.25">
      <c r="A141" s="457">
        <f t="shared" si="8"/>
        <v>110</v>
      </c>
      <c r="B141" s="815" t="s">
        <v>761</v>
      </c>
      <c r="C141" s="547"/>
      <c r="D141" s="414">
        <f>'6C'!$G$103</f>
        <v>0</v>
      </c>
      <c r="E141" s="720"/>
      <c r="F141" s="720"/>
      <c r="G141" s="720"/>
      <c r="H141" s="720"/>
      <c r="I141" s="720"/>
      <c r="J141" s="720"/>
      <c r="K141" s="720"/>
      <c r="L141" s="721">
        <f t="shared" si="7"/>
        <v>0</v>
      </c>
      <c r="M141" s="720"/>
      <c r="N141" s="720"/>
      <c r="O141" s="218"/>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row>
    <row r="142" spans="1:39" x14ac:dyDescent="0.25">
      <c r="A142" s="457">
        <f t="shared" si="8"/>
        <v>111</v>
      </c>
      <c r="B142" s="815" t="s">
        <v>762</v>
      </c>
      <c r="C142" s="547"/>
      <c r="D142" s="414">
        <f>'6C'!$G$104</f>
        <v>0</v>
      </c>
      <c r="E142" s="720"/>
      <c r="F142" s="720"/>
      <c r="G142" s="720"/>
      <c r="H142" s="720"/>
      <c r="I142" s="720"/>
      <c r="J142" s="720"/>
      <c r="K142" s="720"/>
      <c r="L142" s="721">
        <f t="shared" si="7"/>
        <v>0</v>
      </c>
      <c r="M142" s="720"/>
      <c r="N142" s="720"/>
      <c r="O142" s="218"/>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row>
    <row r="143" spans="1:39" x14ac:dyDescent="0.25">
      <c r="A143" s="457">
        <f t="shared" si="8"/>
        <v>112</v>
      </c>
      <c r="B143" s="457" t="s">
        <v>824</v>
      </c>
      <c r="C143" s="551" t="str">
        <f>'5'!C$186</f>
        <v>(Specify here)</v>
      </c>
      <c r="D143" s="414">
        <f>'6C'!$G$105</f>
        <v>0</v>
      </c>
      <c r="E143" s="720"/>
      <c r="F143" s="720"/>
      <c r="G143" s="720"/>
      <c r="H143" s="720"/>
      <c r="I143" s="720"/>
      <c r="J143" s="720"/>
      <c r="K143" s="720"/>
      <c r="L143" s="721">
        <f t="shared" si="7"/>
        <v>0</v>
      </c>
      <c r="M143" s="720"/>
      <c r="N143" s="720"/>
      <c r="O143" s="218"/>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row>
    <row r="144" spans="1:39" x14ac:dyDescent="0.25">
      <c r="A144" s="457">
        <f t="shared" si="8"/>
        <v>113</v>
      </c>
      <c r="B144" s="457" t="s">
        <v>540</v>
      </c>
      <c r="C144" s="548"/>
      <c r="D144" s="414">
        <f>'6C'!$G$106</f>
        <v>0</v>
      </c>
      <c r="E144" s="720"/>
      <c r="F144" s="720"/>
      <c r="G144" s="720"/>
      <c r="H144" s="720"/>
      <c r="I144" s="720"/>
      <c r="J144" s="720"/>
      <c r="K144" s="720"/>
      <c r="L144" s="721">
        <f t="shared" si="7"/>
        <v>0</v>
      </c>
      <c r="M144" s="720"/>
      <c r="N144" s="720"/>
      <c r="O144" s="218"/>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row>
    <row r="145" spans="1:39" x14ac:dyDescent="0.25">
      <c r="A145" s="457">
        <f t="shared" si="8"/>
        <v>114</v>
      </c>
      <c r="B145" s="457" t="s">
        <v>629</v>
      </c>
      <c r="C145" s="548"/>
      <c r="D145" s="414">
        <f>'6C'!$G$107</f>
        <v>0</v>
      </c>
      <c r="E145" s="720"/>
      <c r="F145" s="720"/>
      <c r="G145" s="720"/>
      <c r="H145" s="720"/>
      <c r="I145" s="720"/>
      <c r="J145" s="720"/>
      <c r="K145" s="720"/>
      <c r="L145" s="721">
        <f t="shared" si="7"/>
        <v>0</v>
      </c>
      <c r="M145" s="720"/>
      <c r="N145" s="720"/>
      <c r="O145" s="218"/>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row>
    <row r="146" spans="1:39" x14ac:dyDescent="0.25">
      <c r="A146" s="457">
        <f t="shared" si="8"/>
        <v>115</v>
      </c>
      <c r="B146" s="815" t="s">
        <v>630</v>
      </c>
      <c r="C146" s="547"/>
      <c r="D146" s="414">
        <f>'6C'!$G$108</f>
        <v>0</v>
      </c>
      <c r="E146" s="720"/>
      <c r="F146" s="720"/>
      <c r="G146" s="720"/>
      <c r="H146" s="720"/>
      <c r="I146" s="720"/>
      <c r="J146" s="720"/>
      <c r="K146" s="720"/>
      <c r="L146" s="721">
        <f t="shared" si="7"/>
        <v>0</v>
      </c>
      <c r="M146" s="720"/>
      <c r="N146" s="720"/>
      <c r="O146" s="218"/>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row>
    <row r="147" spans="1:39" x14ac:dyDescent="0.25">
      <c r="A147" s="457">
        <f t="shared" si="8"/>
        <v>116</v>
      </c>
      <c r="B147" s="457" t="s">
        <v>541</v>
      </c>
      <c r="C147" s="548"/>
      <c r="D147" s="414">
        <f>'6C'!$G$109</f>
        <v>0</v>
      </c>
      <c r="E147" s="720"/>
      <c r="F147" s="720"/>
      <c r="G147" s="720"/>
      <c r="H147" s="720"/>
      <c r="I147" s="720"/>
      <c r="J147" s="720"/>
      <c r="K147" s="720"/>
      <c r="L147" s="721">
        <f t="shared" si="7"/>
        <v>0</v>
      </c>
      <c r="M147" s="720"/>
      <c r="N147" s="720"/>
      <c r="O147" s="218"/>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row>
    <row r="148" spans="1:39" x14ac:dyDescent="0.25">
      <c r="A148" s="457">
        <f t="shared" si="8"/>
        <v>117</v>
      </c>
      <c r="B148" s="457" t="s">
        <v>827</v>
      </c>
      <c r="C148" s="551" t="str">
        <f>'5'!C$191</f>
        <v>(Specify here)</v>
      </c>
      <c r="D148" s="414">
        <f>'6C'!$G$110</f>
        <v>0</v>
      </c>
      <c r="E148" s="720"/>
      <c r="F148" s="720"/>
      <c r="G148" s="720"/>
      <c r="H148" s="720"/>
      <c r="I148" s="720"/>
      <c r="J148" s="720"/>
      <c r="K148" s="720"/>
      <c r="L148" s="721">
        <f t="shared" si="7"/>
        <v>0</v>
      </c>
      <c r="M148" s="720"/>
      <c r="N148" s="720"/>
      <c r="O148" s="218"/>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row>
    <row r="149" spans="1:39" x14ac:dyDescent="0.25">
      <c r="A149" s="801"/>
      <c r="B149" s="801" t="s">
        <v>805</v>
      </c>
      <c r="C149" s="587"/>
      <c r="D149" s="679">
        <f>'6C'!$G$111</f>
        <v>0</v>
      </c>
      <c r="E149" s="678">
        <f>SUM(E136:E148)+E118</f>
        <v>0</v>
      </c>
      <c r="F149" s="678">
        <f t="shared" ref="F149:N149" si="9">SUM(F136:F148)+F118</f>
        <v>0</v>
      </c>
      <c r="G149" s="678">
        <f t="shared" si="9"/>
        <v>0</v>
      </c>
      <c r="H149" s="678">
        <f t="shared" si="9"/>
        <v>0</v>
      </c>
      <c r="I149" s="678">
        <f t="shared" si="9"/>
        <v>0</v>
      </c>
      <c r="J149" s="678">
        <f t="shared" si="9"/>
        <v>0</v>
      </c>
      <c r="K149" s="678">
        <f t="shared" si="9"/>
        <v>0</v>
      </c>
      <c r="L149" s="678">
        <f t="shared" si="9"/>
        <v>0</v>
      </c>
      <c r="M149" s="678">
        <f t="shared" si="9"/>
        <v>0</v>
      </c>
      <c r="N149" s="678">
        <f t="shared" si="9"/>
        <v>0</v>
      </c>
      <c r="O149" s="218"/>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row>
    <row r="150" spans="1:39" x14ac:dyDescent="0.25">
      <c r="A150" s="800"/>
      <c r="B150" s="586" t="s">
        <v>911</v>
      </c>
      <c r="C150" s="587"/>
      <c r="D150" s="679"/>
      <c r="E150" s="678"/>
      <c r="F150" s="678"/>
      <c r="G150" s="678"/>
      <c r="H150" s="678"/>
      <c r="I150" s="678"/>
      <c r="J150" s="678"/>
      <c r="K150" s="678"/>
      <c r="L150" s="678">
        <f t="shared" si="7"/>
        <v>0</v>
      </c>
      <c r="M150" s="678"/>
      <c r="N150" s="678"/>
      <c r="O150" s="218"/>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row>
    <row r="151" spans="1:39" x14ac:dyDescent="0.25">
      <c r="A151" s="457">
        <v>190</v>
      </c>
      <c r="B151" s="457" t="s">
        <v>542</v>
      </c>
      <c r="C151" s="548"/>
      <c r="D151" s="414">
        <f>'6C'!$G$113</f>
        <v>0</v>
      </c>
      <c r="E151" s="720"/>
      <c r="F151" s="720"/>
      <c r="G151" s="720"/>
      <c r="H151" s="720"/>
      <c r="I151" s="720"/>
      <c r="J151" s="720"/>
      <c r="K151" s="720"/>
      <c r="L151" s="721">
        <f t="shared" si="7"/>
        <v>0</v>
      </c>
      <c r="M151" s="720"/>
      <c r="N151" s="720"/>
      <c r="O151" s="218"/>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row>
    <row r="152" spans="1:39" x14ac:dyDescent="0.25">
      <c r="A152" s="457">
        <v>191</v>
      </c>
      <c r="B152" s="802" t="s">
        <v>133</v>
      </c>
      <c r="C152" s="546"/>
      <c r="D152" s="414">
        <f>'6C'!$G$114</f>
        <v>0</v>
      </c>
      <c r="E152" s="720"/>
      <c r="F152" s="720"/>
      <c r="G152" s="720"/>
      <c r="H152" s="720"/>
      <c r="I152" s="720"/>
      <c r="J152" s="720"/>
      <c r="K152" s="720"/>
      <c r="L152" s="721">
        <f t="shared" si="7"/>
        <v>0</v>
      </c>
      <c r="M152" s="720"/>
      <c r="N152" s="720"/>
      <c r="O152" s="218"/>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row>
    <row r="153" spans="1:39" x14ac:dyDescent="0.25">
      <c r="A153" s="457">
        <v>192</v>
      </c>
      <c r="B153" s="802" t="s">
        <v>134</v>
      </c>
      <c r="C153" s="546"/>
      <c r="D153" s="414">
        <f>'6C'!$G$115</f>
        <v>0</v>
      </c>
      <c r="E153" s="720"/>
      <c r="F153" s="720"/>
      <c r="G153" s="720"/>
      <c r="H153" s="720"/>
      <c r="I153" s="720"/>
      <c r="J153" s="720"/>
      <c r="K153" s="720"/>
      <c r="L153" s="721">
        <f t="shared" si="7"/>
        <v>0</v>
      </c>
      <c r="M153" s="720"/>
      <c r="N153" s="720"/>
      <c r="O153" s="218"/>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row>
    <row r="154" spans="1:39" x14ac:dyDescent="0.25">
      <c r="A154" s="457">
        <v>193</v>
      </c>
      <c r="B154" s="802" t="s">
        <v>135</v>
      </c>
      <c r="C154" s="546"/>
      <c r="D154" s="414">
        <f>'6C'!$G$116</f>
        <v>0</v>
      </c>
      <c r="E154" s="720"/>
      <c r="F154" s="720"/>
      <c r="G154" s="720"/>
      <c r="H154" s="720"/>
      <c r="I154" s="720"/>
      <c r="J154" s="720"/>
      <c r="K154" s="720"/>
      <c r="L154" s="721">
        <f t="shared" si="7"/>
        <v>0</v>
      </c>
      <c r="M154" s="720"/>
      <c r="N154" s="720"/>
      <c r="O154" s="218"/>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row>
    <row r="155" spans="1:39" x14ac:dyDescent="0.25">
      <c r="A155" s="457">
        <v>194</v>
      </c>
      <c r="B155" s="457" t="s">
        <v>820</v>
      </c>
      <c r="C155" s="546"/>
      <c r="D155" s="414">
        <f>'6C'!$G$117</f>
        <v>0</v>
      </c>
      <c r="E155" s="720"/>
      <c r="F155" s="720"/>
      <c r="G155" s="720"/>
      <c r="H155" s="720"/>
      <c r="I155" s="720"/>
      <c r="J155" s="720"/>
      <c r="K155" s="720"/>
      <c r="L155" s="721">
        <f t="shared" si="7"/>
        <v>0</v>
      </c>
      <c r="M155" s="720"/>
      <c r="N155" s="720"/>
      <c r="O155" s="218"/>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row>
    <row r="156" spans="1:39" x14ac:dyDescent="0.25">
      <c r="A156" s="457"/>
      <c r="B156" s="802" t="s">
        <v>772</v>
      </c>
      <c r="C156" s="551" t="str">
        <f>'5'!C$199</f>
        <v>(Specify here)</v>
      </c>
      <c r="D156" s="414">
        <f>'6C'!$G$118</f>
        <v>0</v>
      </c>
      <c r="E156" s="720"/>
      <c r="F156" s="720"/>
      <c r="G156" s="720"/>
      <c r="H156" s="720"/>
      <c r="I156" s="720"/>
      <c r="J156" s="720"/>
      <c r="K156" s="720"/>
      <c r="L156" s="721">
        <f t="shared" si="7"/>
        <v>0</v>
      </c>
      <c r="M156" s="720"/>
      <c r="N156" s="720"/>
      <c r="O156" s="218"/>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row>
    <row r="157" spans="1:39" x14ac:dyDescent="0.25">
      <c r="A157" s="813"/>
      <c r="B157" s="802" t="s">
        <v>773</v>
      </c>
      <c r="C157" s="551" t="str">
        <f>'5'!C$200</f>
        <v>(Specify here)</v>
      </c>
      <c r="D157" s="414">
        <f>'6C'!$G$119</f>
        <v>0</v>
      </c>
      <c r="E157" s="720"/>
      <c r="F157" s="720"/>
      <c r="G157" s="720"/>
      <c r="H157" s="720"/>
      <c r="I157" s="720"/>
      <c r="J157" s="720"/>
      <c r="K157" s="720"/>
      <c r="L157" s="721">
        <f t="shared" si="7"/>
        <v>0</v>
      </c>
      <c r="M157" s="720"/>
      <c r="N157" s="720"/>
      <c r="O157" s="218"/>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row>
    <row r="158" spans="1:39" x14ac:dyDescent="0.25">
      <c r="A158" s="813"/>
      <c r="B158" s="802" t="s">
        <v>774</v>
      </c>
      <c r="C158" s="551" t="str">
        <f>'5'!C$201</f>
        <v>(Specify here)</v>
      </c>
      <c r="D158" s="414">
        <f>'6C'!$G$120</f>
        <v>0</v>
      </c>
      <c r="E158" s="720"/>
      <c r="F158" s="720"/>
      <c r="G158" s="720"/>
      <c r="H158" s="720"/>
      <c r="I158" s="720"/>
      <c r="J158" s="720"/>
      <c r="K158" s="720"/>
      <c r="L158" s="721">
        <f t="shared" si="7"/>
        <v>0</v>
      </c>
      <c r="M158" s="720"/>
      <c r="N158" s="720"/>
      <c r="O158" s="218"/>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row>
    <row r="159" spans="1:39" x14ac:dyDescent="0.25">
      <c r="A159" s="813"/>
      <c r="B159" s="802" t="s">
        <v>775</v>
      </c>
      <c r="C159" s="551" t="str">
        <f>'5'!C$202</f>
        <v>(Specify here)</v>
      </c>
      <c r="D159" s="414">
        <f>'6C'!$G$121</f>
        <v>0</v>
      </c>
      <c r="E159" s="720"/>
      <c r="F159" s="720"/>
      <c r="G159" s="720"/>
      <c r="H159" s="720"/>
      <c r="I159" s="720"/>
      <c r="J159" s="720"/>
      <c r="K159" s="720"/>
      <c r="L159" s="721">
        <f t="shared" si="7"/>
        <v>0</v>
      </c>
      <c r="M159" s="720"/>
      <c r="N159" s="720"/>
      <c r="O159" s="218"/>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row>
    <row r="160" spans="1:39" x14ac:dyDescent="0.25">
      <c r="A160" s="813"/>
      <c r="B160" s="802" t="s">
        <v>776</v>
      </c>
      <c r="C160" s="551" t="str">
        <f>'5'!C$203</f>
        <v>(Specify here)</v>
      </c>
      <c r="D160" s="414">
        <f>'6C'!$G$122</f>
        <v>0</v>
      </c>
      <c r="E160" s="720"/>
      <c r="F160" s="720"/>
      <c r="G160" s="720"/>
      <c r="H160" s="720"/>
      <c r="I160" s="720"/>
      <c r="J160" s="720"/>
      <c r="K160" s="720"/>
      <c r="L160" s="721">
        <f t="shared" si="7"/>
        <v>0</v>
      </c>
      <c r="M160" s="720"/>
      <c r="N160" s="720"/>
      <c r="O160" s="218"/>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row>
    <row r="161" spans="1:39" x14ac:dyDescent="0.25">
      <c r="A161" s="801">
        <v>200</v>
      </c>
      <c r="B161" s="801" t="s">
        <v>806</v>
      </c>
      <c r="C161" s="587"/>
      <c r="D161" s="679">
        <f>'6C'!$G$123</f>
        <v>0</v>
      </c>
      <c r="E161" s="678">
        <f t="shared" ref="E161:N161" si="10">SUM(E149:E160)</f>
        <v>0</v>
      </c>
      <c r="F161" s="678">
        <f t="shared" si="10"/>
        <v>0</v>
      </c>
      <c r="G161" s="678">
        <f t="shared" si="10"/>
        <v>0</v>
      </c>
      <c r="H161" s="678">
        <f t="shared" si="10"/>
        <v>0</v>
      </c>
      <c r="I161" s="678">
        <f t="shared" si="10"/>
        <v>0</v>
      </c>
      <c r="J161" s="678">
        <f t="shared" si="10"/>
        <v>0</v>
      </c>
      <c r="K161" s="678">
        <f t="shared" si="10"/>
        <v>0</v>
      </c>
      <c r="L161" s="678">
        <f t="shared" si="10"/>
        <v>0</v>
      </c>
      <c r="M161" s="678">
        <f t="shared" si="10"/>
        <v>0</v>
      </c>
      <c r="N161" s="678">
        <f t="shared" si="10"/>
        <v>0</v>
      </c>
      <c r="O161" s="218"/>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row>
    <row r="162" spans="1:39" x14ac:dyDescent="0.25">
      <c r="A162" s="1259"/>
      <c r="B162" s="850"/>
      <c r="C162" s="220"/>
      <c r="D162" s="414"/>
      <c r="E162" s="721"/>
      <c r="F162" s="721"/>
      <c r="G162" s="721"/>
      <c r="H162" s="721"/>
      <c r="I162" s="721"/>
      <c r="J162" s="721"/>
      <c r="K162" s="721"/>
      <c r="L162" s="721"/>
      <c r="M162" s="721"/>
      <c r="N162" s="721"/>
      <c r="O162" s="218"/>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row>
    <row r="163" spans="1:39" x14ac:dyDescent="0.25">
      <c r="A163" s="844" t="s">
        <v>419</v>
      </c>
      <c r="B163" s="850"/>
      <c r="C163" s="220"/>
      <c r="D163" s="224"/>
      <c r="E163" s="220"/>
      <c r="F163" s="220"/>
      <c r="G163" s="220"/>
      <c r="H163" s="220"/>
      <c r="I163" s="220"/>
      <c r="J163" s="220"/>
      <c r="K163" s="220"/>
      <c r="L163" s="220"/>
      <c r="M163" s="220"/>
      <c r="N163" s="220"/>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row>
    <row r="164" spans="1:39" x14ac:dyDescent="0.25">
      <c r="A164" s="844" t="s">
        <v>900</v>
      </c>
      <c r="B164" s="846"/>
      <c r="C164" s="212"/>
      <c r="D164" s="225"/>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row>
    <row r="165" spans="1:39" x14ac:dyDescent="0.25">
      <c r="A165" s="844" t="s">
        <v>422</v>
      </c>
      <c r="B165" s="846"/>
      <c r="C165" s="212"/>
      <c r="D165" s="225"/>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row>
    <row r="166" spans="1:39" ht="15.6" x14ac:dyDescent="0.3">
      <c r="A166" s="842" t="s">
        <v>157</v>
      </c>
      <c r="B166" s="843"/>
      <c r="C166" s="718"/>
      <c r="D166" s="718"/>
      <c r="E166" s="718"/>
      <c r="F166" s="718"/>
      <c r="G166" s="718"/>
      <c r="H166" s="718"/>
      <c r="I166" s="718"/>
      <c r="J166" s="718"/>
      <c r="K166" s="718"/>
      <c r="L166" s="214"/>
      <c r="M166" s="718"/>
      <c r="O166" s="716" t="s">
        <v>156</v>
      </c>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row>
    <row r="167" spans="1:39" ht="15.6" x14ac:dyDescent="0.3">
      <c r="A167" s="842" t="s">
        <v>566</v>
      </c>
      <c r="B167" s="843"/>
      <c r="C167" s="718"/>
      <c r="D167" s="718"/>
      <c r="E167" s="718"/>
      <c r="F167" s="718"/>
      <c r="G167" s="718"/>
      <c r="H167" s="718"/>
      <c r="I167" s="718"/>
      <c r="J167" s="718"/>
      <c r="K167" s="718"/>
      <c r="L167" s="214"/>
      <c r="M167" s="718"/>
      <c r="O167" s="717" t="s">
        <v>446</v>
      </c>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row>
    <row r="168" spans="1:39" x14ac:dyDescent="0.25">
      <c r="B168" s="845"/>
      <c r="C168" s="214"/>
      <c r="D168" s="214"/>
      <c r="E168" s="214"/>
      <c r="F168" s="214"/>
      <c r="G168" s="214"/>
      <c r="H168" s="214"/>
      <c r="I168" s="214"/>
      <c r="J168" s="214"/>
      <c r="K168" s="214"/>
      <c r="M168" s="212"/>
      <c r="O168" s="717" t="s">
        <v>158</v>
      </c>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row>
    <row r="169" spans="1:39" x14ac:dyDescent="0.25">
      <c r="B169" s="845"/>
      <c r="C169" s="214"/>
      <c r="D169" s="214"/>
      <c r="E169" s="214"/>
      <c r="F169" s="214"/>
      <c r="G169" s="214"/>
      <c r="H169" s="214"/>
      <c r="I169" s="214"/>
      <c r="J169" s="214"/>
      <c r="K169" s="214"/>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row>
    <row r="170" spans="1:39" x14ac:dyDescent="0.25">
      <c r="A170" s="844" t="s">
        <v>363</v>
      </c>
      <c r="B170" s="846"/>
      <c r="C170" s="212"/>
      <c r="D170" s="212"/>
      <c r="E170" s="212"/>
      <c r="G170" s="213" t="s">
        <v>451</v>
      </c>
      <c r="H170" s="212"/>
      <c r="I170" s="212"/>
      <c r="J170" s="212"/>
      <c r="K170" s="212"/>
      <c r="L170" s="212"/>
      <c r="N170" s="213" t="s">
        <v>365</v>
      </c>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row>
    <row r="171" spans="1:39" x14ac:dyDescent="0.25">
      <c r="B171" s="846" t="str">
        <f>'1_1A'!$B$7</f>
        <v>Enter Hospital Name Here</v>
      </c>
      <c r="D171" s="212"/>
      <c r="E171" s="212"/>
      <c r="H171" s="1478" t="str">
        <f>'1_1A'!$H$7</f>
        <v>Enter Provider Number Here</v>
      </c>
      <c r="I171" s="1478"/>
      <c r="J171" s="212"/>
      <c r="K171" s="212"/>
      <c r="N171" s="1477" t="str">
        <f>'1_1A'!$P$7</f>
        <v>Enter FYE Here</v>
      </c>
      <c r="O171" s="1477"/>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row>
    <row r="172" spans="1:39" x14ac:dyDescent="0.25">
      <c r="A172" s="846"/>
      <c r="B172" s="846"/>
      <c r="C172" s="212"/>
      <c r="D172" s="225"/>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row>
    <row r="173" spans="1:39" x14ac:dyDescent="0.25">
      <c r="A173" s="1417"/>
      <c r="B173" s="1418"/>
      <c r="C173" s="1419"/>
      <c r="D173" s="1420" t="s">
        <v>122</v>
      </c>
      <c r="E173" s="1421"/>
      <c r="F173" s="1422" t="s">
        <v>428</v>
      </c>
      <c r="G173" s="1421"/>
      <c r="H173" s="1421"/>
      <c r="I173" s="1421"/>
      <c r="J173" s="1421"/>
      <c r="K173" s="1421"/>
      <c r="L173" s="1422" t="s">
        <v>418</v>
      </c>
      <c r="M173" s="1422" t="s">
        <v>152</v>
      </c>
      <c r="N173" s="1421"/>
      <c r="O173" s="1423" t="s">
        <v>428</v>
      </c>
      <c r="P173" s="411"/>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row>
    <row r="174" spans="1:39" ht="15.6" x14ac:dyDescent="0.3">
      <c r="A174" s="1424"/>
      <c r="B174" s="849" t="s">
        <v>95</v>
      </c>
      <c r="C174" s="1425"/>
      <c r="D174" s="228" t="s">
        <v>124</v>
      </c>
      <c r="E174" s="219" t="s">
        <v>427</v>
      </c>
      <c r="F174" s="219" t="s">
        <v>159</v>
      </c>
      <c r="G174" s="219" t="s">
        <v>367</v>
      </c>
      <c r="H174" s="219" t="s">
        <v>160</v>
      </c>
      <c r="I174" s="219" t="s">
        <v>430</v>
      </c>
      <c r="J174" s="219" t="s">
        <v>161</v>
      </c>
      <c r="K174" s="219" t="s">
        <v>162</v>
      </c>
      <c r="L174" s="219" t="s">
        <v>162</v>
      </c>
      <c r="M174" s="219" t="s">
        <v>418</v>
      </c>
      <c r="N174" s="219" t="s">
        <v>161</v>
      </c>
      <c r="O174" s="1426" t="s">
        <v>159</v>
      </c>
      <c r="P174" s="411"/>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row>
    <row r="175" spans="1:39" x14ac:dyDescent="0.25">
      <c r="A175" s="1424"/>
      <c r="B175" s="848"/>
      <c r="C175" s="411"/>
      <c r="D175" s="228" t="s">
        <v>125</v>
      </c>
      <c r="E175" s="219" t="s">
        <v>163</v>
      </c>
      <c r="F175" s="219" t="s">
        <v>164</v>
      </c>
      <c r="G175" s="219" t="s">
        <v>436</v>
      </c>
      <c r="H175" s="219" t="s">
        <v>165</v>
      </c>
      <c r="I175" s="219" t="s">
        <v>438</v>
      </c>
      <c r="J175" s="219" t="s">
        <v>166</v>
      </c>
      <c r="K175" s="219" t="s">
        <v>167</v>
      </c>
      <c r="L175" s="219" t="s">
        <v>168</v>
      </c>
      <c r="M175" s="219" t="s">
        <v>162</v>
      </c>
      <c r="N175" s="219" t="s">
        <v>166</v>
      </c>
      <c r="O175" s="1426" t="s">
        <v>164</v>
      </c>
      <c r="P175" s="411"/>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row>
    <row r="176" spans="1:39" x14ac:dyDescent="0.25">
      <c r="A176" s="1424"/>
      <c r="B176" s="848"/>
      <c r="C176" s="411"/>
      <c r="D176" s="228" t="s">
        <v>126</v>
      </c>
      <c r="E176" s="219" t="s">
        <v>169</v>
      </c>
      <c r="F176" s="219" t="s">
        <v>170</v>
      </c>
      <c r="G176" s="218"/>
      <c r="H176" s="219" t="s">
        <v>171</v>
      </c>
      <c r="I176" s="219" t="s">
        <v>445</v>
      </c>
      <c r="J176" s="219" t="s">
        <v>172</v>
      </c>
      <c r="K176" s="218"/>
      <c r="L176" s="219" t="s">
        <v>173</v>
      </c>
      <c r="M176" s="219" t="s">
        <v>168</v>
      </c>
      <c r="N176" s="219" t="s">
        <v>174</v>
      </c>
      <c r="O176" s="1426" t="s">
        <v>175</v>
      </c>
      <c r="P176" s="411"/>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row>
    <row r="177" spans="1:39" x14ac:dyDescent="0.25">
      <c r="A177" s="1424"/>
      <c r="B177" s="848"/>
      <c r="C177" s="411"/>
      <c r="D177" s="229"/>
      <c r="E177" s="219" t="s">
        <v>98</v>
      </c>
      <c r="F177" s="219" t="s">
        <v>98</v>
      </c>
      <c r="G177" s="219" t="s">
        <v>98</v>
      </c>
      <c r="H177" s="219" t="s">
        <v>98</v>
      </c>
      <c r="I177" s="219" t="s">
        <v>98</v>
      </c>
      <c r="J177" s="219" t="s">
        <v>98</v>
      </c>
      <c r="K177" s="219" t="s">
        <v>98</v>
      </c>
      <c r="L177" s="219" t="s">
        <v>98</v>
      </c>
      <c r="M177" s="219" t="s">
        <v>173</v>
      </c>
      <c r="N177" s="219" t="s">
        <v>98</v>
      </c>
      <c r="O177" s="1426" t="s">
        <v>98</v>
      </c>
      <c r="P177" s="411"/>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row>
    <row r="178" spans="1:39" x14ac:dyDescent="0.25">
      <c r="A178" s="1424"/>
      <c r="B178" s="848"/>
      <c r="C178" s="411"/>
      <c r="D178" s="229"/>
      <c r="E178" s="219" t="s">
        <v>384</v>
      </c>
      <c r="F178" s="219" t="s">
        <v>385</v>
      </c>
      <c r="G178" s="219" t="s">
        <v>386</v>
      </c>
      <c r="H178" s="219" t="s">
        <v>387</v>
      </c>
      <c r="I178" s="219" t="s">
        <v>388</v>
      </c>
      <c r="J178" s="219" t="s">
        <v>389</v>
      </c>
      <c r="K178" s="219" t="s">
        <v>390</v>
      </c>
      <c r="L178" s="219" t="s">
        <v>391</v>
      </c>
      <c r="M178" s="219" t="s">
        <v>392</v>
      </c>
      <c r="N178" s="219" t="s">
        <v>393</v>
      </c>
      <c r="O178" s="1426" t="s">
        <v>394</v>
      </c>
      <c r="P178" s="411"/>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row>
    <row r="179" spans="1:39" x14ac:dyDescent="0.25">
      <c r="A179" s="1089"/>
      <c r="B179" s="806" t="s">
        <v>508</v>
      </c>
      <c r="C179" s="593"/>
      <c r="D179" s="677"/>
      <c r="E179" s="678"/>
      <c r="F179" s="677"/>
      <c r="G179" s="677"/>
      <c r="H179" s="677"/>
      <c r="I179" s="677"/>
      <c r="J179" s="677"/>
      <c r="K179" s="677"/>
      <c r="L179" s="678" t="s">
        <v>367</v>
      </c>
      <c r="M179" s="677"/>
      <c r="N179" s="677"/>
      <c r="O179" s="1427"/>
      <c r="P179" s="411"/>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row>
    <row r="180" spans="1:39" x14ac:dyDescent="0.25">
      <c r="A180" s="1090">
        <v>30</v>
      </c>
      <c r="B180" s="808" t="s">
        <v>744</v>
      </c>
      <c r="C180" s="558"/>
      <c r="D180" s="414">
        <f>'6C'!$G$13</f>
        <v>0</v>
      </c>
      <c r="E180" s="223"/>
      <c r="F180" s="223"/>
      <c r="G180" s="223"/>
      <c r="H180" s="223"/>
      <c r="I180" s="223"/>
      <c r="J180" s="223"/>
      <c r="K180" s="223"/>
      <c r="L180" s="221">
        <f t="shared" ref="L180:L187" si="11">SUM(E180:K180)</f>
        <v>0</v>
      </c>
      <c r="M180" s="223">
        <f t="shared" ref="M180:M187" si="12">L15+L180</f>
        <v>0</v>
      </c>
      <c r="N180" s="223"/>
      <c r="O180" s="1428"/>
      <c r="P180" s="411"/>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row>
    <row r="181" spans="1:39" x14ac:dyDescent="0.25">
      <c r="A181" s="1090">
        <v>31</v>
      </c>
      <c r="B181" s="807" t="s">
        <v>405</v>
      </c>
      <c r="C181" s="553"/>
      <c r="D181" s="414">
        <f>'6C'!$G$14</f>
        <v>0</v>
      </c>
      <c r="E181" s="223"/>
      <c r="F181" s="223"/>
      <c r="G181" s="223"/>
      <c r="H181" s="223"/>
      <c r="I181" s="223"/>
      <c r="J181" s="223"/>
      <c r="K181" s="223"/>
      <c r="L181" s="221">
        <f t="shared" si="11"/>
        <v>0</v>
      </c>
      <c r="M181" s="223">
        <f t="shared" si="12"/>
        <v>0</v>
      </c>
      <c r="N181" s="223"/>
      <c r="O181" s="1428"/>
      <c r="P181" s="411"/>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row>
    <row r="182" spans="1:39" x14ac:dyDescent="0.25">
      <c r="A182" s="1090"/>
      <c r="B182" s="807" t="s">
        <v>406</v>
      </c>
      <c r="C182" s="553"/>
      <c r="D182" s="414">
        <f>'6C'!$G$15</f>
        <v>0</v>
      </c>
      <c r="E182" s="223"/>
      <c r="F182" s="223"/>
      <c r="G182" s="223"/>
      <c r="H182" s="223"/>
      <c r="I182" s="223"/>
      <c r="J182" s="223"/>
      <c r="K182" s="223"/>
      <c r="L182" s="221">
        <f t="shared" si="11"/>
        <v>0</v>
      </c>
      <c r="M182" s="223">
        <f t="shared" si="12"/>
        <v>0</v>
      </c>
      <c r="N182" s="223"/>
      <c r="O182" s="1428"/>
      <c r="P182" s="411"/>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row>
    <row r="183" spans="1:39" x14ac:dyDescent="0.25">
      <c r="A183" s="1090"/>
      <c r="B183" s="807" t="s">
        <v>407</v>
      </c>
      <c r="C183" s="553"/>
      <c r="D183" s="414">
        <f>'6C'!$G$16</f>
        <v>0</v>
      </c>
      <c r="E183" s="223"/>
      <c r="F183" s="223"/>
      <c r="G183" s="223"/>
      <c r="H183" s="223"/>
      <c r="I183" s="223"/>
      <c r="J183" s="223"/>
      <c r="K183" s="223"/>
      <c r="L183" s="221">
        <f t="shared" si="11"/>
        <v>0</v>
      </c>
      <c r="M183" s="223">
        <f t="shared" si="12"/>
        <v>0</v>
      </c>
      <c r="N183" s="223"/>
      <c r="O183" s="1428"/>
      <c r="P183" s="411"/>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row>
    <row r="184" spans="1:39" x14ac:dyDescent="0.25">
      <c r="A184" s="1090">
        <v>32</v>
      </c>
      <c r="B184" s="807" t="s">
        <v>408</v>
      </c>
      <c r="C184" s="553"/>
      <c r="D184" s="414">
        <f>'6C'!$G$17</f>
        <v>0</v>
      </c>
      <c r="E184" s="223"/>
      <c r="F184" s="223"/>
      <c r="G184" s="223"/>
      <c r="H184" s="223"/>
      <c r="I184" s="223"/>
      <c r="J184" s="223"/>
      <c r="K184" s="223"/>
      <c r="L184" s="221">
        <f t="shared" si="11"/>
        <v>0</v>
      </c>
      <c r="M184" s="223">
        <f t="shared" si="12"/>
        <v>0</v>
      </c>
      <c r="N184" s="223"/>
      <c r="O184" s="1428"/>
      <c r="P184" s="411"/>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row>
    <row r="185" spans="1:39" x14ac:dyDescent="0.25">
      <c r="A185" s="1090">
        <v>33</v>
      </c>
      <c r="B185" s="807" t="s">
        <v>409</v>
      </c>
      <c r="C185" s="553"/>
      <c r="D185" s="414">
        <f>'6C'!$G$18</f>
        <v>0</v>
      </c>
      <c r="E185" s="223"/>
      <c r="F185" s="223"/>
      <c r="G185" s="223"/>
      <c r="H185" s="223"/>
      <c r="I185" s="223"/>
      <c r="J185" s="223"/>
      <c r="K185" s="223"/>
      <c r="L185" s="221">
        <f t="shared" si="11"/>
        <v>0</v>
      </c>
      <c r="M185" s="223">
        <f t="shared" si="12"/>
        <v>0</v>
      </c>
      <c r="N185" s="223"/>
      <c r="O185" s="1428"/>
      <c r="P185" s="411"/>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row>
    <row r="186" spans="1:39" x14ac:dyDescent="0.25">
      <c r="A186" s="1090">
        <v>34</v>
      </c>
      <c r="B186" s="807" t="s">
        <v>410</v>
      </c>
      <c r="C186" s="553"/>
      <c r="D186" s="414">
        <f>'6C'!$G$19</f>
        <v>0</v>
      </c>
      <c r="E186" s="223"/>
      <c r="F186" s="223"/>
      <c r="G186" s="223"/>
      <c r="H186" s="223"/>
      <c r="I186" s="223"/>
      <c r="J186" s="223"/>
      <c r="K186" s="223"/>
      <c r="L186" s="221">
        <f t="shared" si="11"/>
        <v>0</v>
      </c>
      <c r="M186" s="223">
        <f t="shared" si="12"/>
        <v>0</v>
      </c>
      <c r="N186" s="223"/>
      <c r="O186" s="1428"/>
      <c r="P186" s="411"/>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row>
    <row r="187" spans="1:39" x14ac:dyDescent="0.25">
      <c r="A187" s="1090">
        <v>35</v>
      </c>
      <c r="B187" s="1124" t="s">
        <v>822</v>
      </c>
      <c r="C187" s="551" t="str">
        <f>'5'!C$61</f>
        <v>(Specify here)</v>
      </c>
      <c r="D187" s="414">
        <f>'6C'!$G$20</f>
        <v>0</v>
      </c>
      <c r="E187" s="223"/>
      <c r="F187" s="223"/>
      <c r="G187" s="223"/>
      <c r="H187" s="223"/>
      <c r="I187" s="223"/>
      <c r="J187" s="223"/>
      <c r="K187" s="223"/>
      <c r="L187" s="221">
        <f t="shared" si="11"/>
        <v>0</v>
      </c>
      <c r="M187" s="223">
        <f t="shared" si="12"/>
        <v>0</v>
      </c>
      <c r="N187" s="223"/>
      <c r="O187" s="1428"/>
      <c r="P187" s="411"/>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row>
    <row r="188" spans="1:39" x14ac:dyDescent="0.25">
      <c r="A188" s="1093"/>
      <c r="B188" s="806" t="s">
        <v>804</v>
      </c>
      <c r="C188" s="593"/>
      <c r="D188" s="679">
        <f>'6C'!$G$21</f>
        <v>0</v>
      </c>
      <c r="E188" s="681">
        <f t="shared" ref="E188:O188" si="13">SUM(E180:E187)</f>
        <v>0</v>
      </c>
      <c r="F188" s="681">
        <f t="shared" si="13"/>
        <v>0</v>
      </c>
      <c r="G188" s="681">
        <f t="shared" si="13"/>
        <v>0</v>
      </c>
      <c r="H188" s="681">
        <f t="shared" si="13"/>
        <v>0</v>
      </c>
      <c r="I188" s="681">
        <f t="shared" si="13"/>
        <v>0</v>
      </c>
      <c r="J188" s="681">
        <f t="shared" si="13"/>
        <v>0</v>
      </c>
      <c r="K188" s="681">
        <f t="shared" si="13"/>
        <v>0</v>
      </c>
      <c r="L188" s="681">
        <f t="shared" si="13"/>
        <v>0</v>
      </c>
      <c r="M188" s="681">
        <f t="shared" si="13"/>
        <v>0</v>
      </c>
      <c r="N188" s="681">
        <f t="shared" si="13"/>
        <v>0</v>
      </c>
      <c r="O188" s="1429">
        <f t="shared" si="13"/>
        <v>0</v>
      </c>
      <c r="P188" s="411"/>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row>
    <row r="189" spans="1:39" x14ac:dyDescent="0.25">
      <c r="A189" s="1094"/>
      <c r="B189" s="812" t="s">
        <v>748</v>
      </c>
      <c r="C189" s="596"/>
      <c r="D189" s="679"/>
      <c r="E189" s="681"/>
      <c r="F189" s="681"/>
      <c r="G189" s="681"/>
      <c r="H189" s="681"/>
      <c r="I189" s="681"/>
      <c r="J189" s="681"/>
      <c r="K189" s="681"/>
      <c r="L189" s="678"/>
      <c r="M189" s="681"/>
      <c r="N189" s="681"/>
      <c r="O189" s="1429"/>
      <c r="P189" s="411"/>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row>
    <row r="190" spans="1:39" x14ac:dyDescent="0.25">
      <c r="A190" s="1095">
        <v>40</v>
      </c>
      <c r="B190" s="338" t="s">
        <v>882</v>
      </c>
      <c r="C190" s="546"/>
      <c r="D190" s="414">
        <f>'6C'!$G$23</f>
        <v>0</v>
      </c>
      <c r="E190" s="223"/>
      <c r="F190" s="223"/>
      <c r="G190" s="223"/>
      <c r="H190" s="223"/>
      <c r="I190" s="223"/>
      <c r="J190" s="223"/>
      <c r="K190" s="223"/>
      <c r="L190" s="221">
        <f t="shared" ref="L190:L197" si="14">SUM(E190:K190)</f>
        <v>0</v>
      </c>
      <c r="M190" s="223">
        <f t="shared" ref="M190:M197" si="15">L25+L190</f>
        <v>0</v>
      </c>
      <c r="N190" s="223"/>
      <c r="O190" s="1428"/>
      <c r="P190" s="411"/>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row>
    <row r="191" spans="1:39" x14ac:dyDescent="0.25">
      <c r="A191" s="1095">
        <v>41</v>
      </c>
      <c r="B191" s="338" t="s">
        <v>883</v>
      </c>
      <c r="C191" s="546"/>
      <c r="D191" s="414">
        <f>'6C'!$G$24</f>
        <v>0</v>
      </c>
      <c r="E191" s="223"/>
      <c r="F191" s="223"/>
      <c r="G191" s="223"/>
      <c r="H191" s="223"/>
      <c r="I191" s="223"/>
      <c r="J191" s="223"/>
      <c r="K191" s="223"/>
      <c r="L191" s="221">
        <f t="shared" si="14"/>
        <v>0</v>
      </c>
      <c r="M191" s="223">
        <f t="shared" si="15"/>
        <v>0</v>
      </c>
      <c r="N191" s="223"/>
      <c r="O191" s="1428"/>
      <c r="P191" s="411"/>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row>
    <row r="192" spans="1:39" x14ac:dyDescent="0.25">
      <c r="A192" s="1045">
        <v>42</v>
      </c>
      <c r="B192" s="457" t="s">
        <v>884</v>
      </c>
      <c r="C192" s="706" t="str">
        <f>'5'!C$66</f>
        <v>(Specify here)</v>
      </c>
      <c r="D192" s="414">
        <f>'6C'!$G$25</f>
        <v>0</v>
      </c>
      <c r="E192" s="223"/>
      <c r="F192" s="223"/>
      <c r="G192" s="223"/>
      <c r="H192" s="223"/>
      <c r="I192" s="223"/>
      <c r="J192" s="223"/>
      <c r="K192" s="223"/>
      <c r="L192" s="221">
        <f t="shared" si="14"/>
        <v>0</v>
      </c>
      <c r="M192" s="223">
        <f t="shared" si="15"/>
        <v>0</v>
      </c>
      <c r="N192" s="223"/>
      <c r="O192" s="1428"/>
      <c r="P192" s="411"/>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row>
    <row r="193" spans="1:39" x14ac:dyDescent="0.25">
      <c r="A193" s="1095">
        <v>43</v>
      </c>
      <c r="B193" s="338" t="s">
        <v>416</v>
      </c>
      <c r="C193" s="550"/>
      <c r="D193" s="414">
        <f>'6C'!$G$26</f>
        <v>0</v>
      </c>
      <c r="E193" s="223"/>
      <c r="F193" s="223"/>
      <c r="G193" s="223"/>
      <c r="H193" s="223"/>
      <c r="I193" s="223"/>
      <c r="J193" s="223"/>
      <c r="K193" s="223"/>
      <c r="L193" s="221">
        <f t="shared" si="14"/>
        <v>0</v>
      </c>
      <c r="M193" s="223">
        <f t="shared" si="15"/>
        <v>0</v>
      </c>
      <c r="N193" s="223"/>
      <c r="O193" s="1428"/>
      <c r="P193" s="411"/>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row>
    <row r="194" spans="1:39" x14ac:dyDescent="0.25">
      <c r="A194" s="1045">
        <v>44</v>
      </c>
      <c r="B194" s="238" t="s">
        <v>885</v>
      </c>
      <c r="C194" s="545"/>
      <c r="D194" s="414">
        <f>'6C'!$G$27</f>
        <v>0</v>
      </c>
      <c r="E194" s="223"/>
      <c r="F194" s="223"/>
      <c r="G194" s="223"/>
      <c r="H194" s="223"/>
      <c r="I194" s="223"/>
      <c r="J194" s="223"/>
      <c r="K194" s="223"/>
      <c r="L194" s="221">
        <f t="shared" si="14"/>
        <v>0</v>
      </c>
      <c r="M194" s="223">
        <f t="shared" si="15"/>
        <v>0</v>
      </c>
      <c r="N194" s="223"/>
      <c r="O194" s="1428"/>
      <c r="P194" s="411"/>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row>
    <row r="195" spans="1:39" x14ac:dyDescent="0.25">
      <c r="A195" s="1045"/>
      <c r="B195" s="17" t="s">
        <v>778</v>
      </c>
      <c r="C195" s="545"/>
      <c r="D195" s="414">
        <f>'6C'!$G$28</f>
        <v>0</v>
      </c>
      <c r="E195" s="223"/>
      <c r="F195" s="223"/>
      <c r="G195" s="223"/>
      <c r="H195" s="223"/>
      <c r="I195" s="223"/>
      <c r="J195" s="223"/>
      <c r="K195" s="223"/>
      <c r="L195" s="221">
        <f>SUM(E195:K195)</f>
        <v>0</v>
      </c>
      <c r="M195" s="223">
        <f t="shared" si="15"/>
        <v>0</v>
      </c>
      <c r="N195" s="223"/>
      <c r="O195" s="1428"/>
      <c r="P195" s="411"/>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row>
    <row r="196" spans="1:39" x14ac:dyDescent="0.25">
      <c r="A196" s="1095">
        <v>45</v>
      </c>
      <c r="B196" s="87" t="s">
        <v>886</v>
      </c>
      <c r="C196" s="547"/>
      <c r="D196" s="414">
        <f>'6C'!$G$29</f>
        <v>0</v>
      </c>
      <c r="E196" s="223"/>
      <c r="F196" s="223"/>
      <c r="G196" s="223"/>
      <c r="H196" s="223"/>
      <c r="I196" s="223"/>
      <c r="J196" s="223"/>
      <c r="K196" s="223"/>
      <c r="L196" s="221">
        <f t="shared" si="14"/>
        <v>0</v>
      </c>
      <c r="M196" s="223">
        <f t="shared" si="15"/>
        <v>0</v>
      </c>
      <c r="N196" s="223"/>
      <c r="O196" s="1428"/>
      <c r="P196" s="411"/>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row>
    <row r="197" spans="1:39" x14ac:dyDescent="0.25">
      <c r="A197" s="818">
        <v>46</v>
      </c>
      <c r="B197" s="1191" t="s">
        <v>417</v>
      </c>
      <c r="C197" s="706" t="str">
        <f>'5'!C$71</f>
        <v>(Specify here)</v>
      </c>
      <c r="D197" s="1430">
        <f>'6C'!$G$30</f>
        <v>0</v>
      </c>
      <c r="E197" s="1431"/>
      <c r="F197" s="1431"/>
      <c r="G197" s="1431"/>
      <c r="H197" s="1431"/>
      <c r="I197" s="1431"/>
      <c r="J197" s="1431"/>
      <c r="K197" s="1431"/>
      <c r="L197" s="1432">
        <f t="shared" si="14"/>
        <v>0</v>
      </c>
      <c r="M197" s="1431">
        <f t="shared" si="15"/>
        <v>0</v>
      </c>
      <c r="N197" s="1431"/>
      <c r="O197" s="1433"/>
      <c r="P197" s="411"/>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row>
    <row r="198" spans="1:39" x14ac:dyDescent="0.25">
      <c r="A198" s="844" t="s">
        <v>419</v>
      </c>
      <c r="B198" s="1415"/>
      <c r="C198" s="411"/>
      <c r="D198" s="1416"/>
      <c r="E198" s="411"/>
      <c r="F198" s="411"/>
      <c r="G198" s="411"/>
      <c r="H198" s="411"/>
      <c r="I198" s="411"/>
      <c r="J198" s="411"/>
      <c r="K198" s="411"/>
      <c r="L198" s="411"/>
      <c r="M198" s="411"/>
      <c r="N198" s="411"/>
      <c r="O198" s="411"/>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row>
    <row r="199" spans="1:39" x14ac:dyDescent="0.25">
      <c r="A199" s="844" t="s">
        <v>900</v>
      </c>
      <c r="B199" s="846"/>
      <c r="C199" s="212"/>
      <c r="D199" s="225"/>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row>
    <row r="200" spans="1:39" x14ac:dyDescent="0.25">
      <c r="A200" s="844" t="s">
        <v>422</v>
      </c>
      <c r="B200" s="846"/>
      <c r="C200" s="212"/>
      <c r="D200" s="225"/>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row>
    <row r="201" spans="1:39" ht="15.6" x14ac:dyDescent="0.3">
      <c r="A201" s="842" t="s">
        <v>157</v>
      </c>
      <c r="B201" s="843"/>
      <c r="C201" s="718"/>
      <c r="D201" s="718"/>
      <c r="E201" s="718"/>
      <c r="F201" s="718"/>
      <c r="G201" s="718"/>
      <c r="H201" s="718"/>
      <c r="I201" s="718"/>
      <c r="J201" s="718"/>
      <c r="K201" s="718"/>
      <c r="L201" s="214"/>
      <c r="M201" s="718"/>
      <c r="O201" s="716" t="s">
        <v>156</v>
      </c>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row>
    <row r="202" spans="1:39" ht="15.6" x14ac:dyDescent="0.3">
      <c r="A202" s="842" t="s">
        <v>566</v>
      </c>
      <c r="B202" s="843"/>
      <c r="C202" s="718"/>
      <c r="D202" s="718"/>
      <c r="E202" s="718"/>
      <c r="F202" s="718"/>
      <c r="G202" s="718"/>
      <c r="H202" s="718"/>
      <c r="I202" s="718"/>
      <c r="J202" s="718"/>
      <c r="K202" s="718"/>
      <c r="L202" s="214"/>
      <c r="M202" s="718"/>
      <c r="O202" s="717" t="s">
        <v>446</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row>
    <row r="203" spans="1:39" x14ac:dyDescent="0.25">
      <c r="B203" s="845"/>
      <c r="C203" s="214"/>
      <c r="D203" s="214"/>
      <c r="E203" s="214"/>
      <c r="F203" s="214"/>
      <c r="G203" s="214"/>
      <c r="H203" s="214"/>
      <c r="I203" s="214"/>
      <c r="J203" s="214"/>
      <c r="K203" s="214"/>
      <c r="M203" s="212"/>
      <c r="O203" s="717" t="s">
        <v>176</v>
      </c>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row>
    <row r="204" spans="1:39" x14ac:dyDescent="0.25">
      <c r="B204" s="845"/>
      <c r="C204" s="214"/>
      <c r="D204" s="214"/>
      <c r="E204" s="214"/>
      <c r="F204" s="214"/>
      <c r="G204" s="214"/>
      <c r="H204" s="214"/>
      <c r="I204" s="214"/>
      <c r="J204" s="214"/>
      <c r="K204" s="214"/>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row>
    <row r="205" spans="1:39" x14ac:dyDescent="0.25">
      <c r="A205" s="844" t="s">
        <v>363</v>
      </c>
      <c r="B205" s="846"/>
      <c r="C205" s="212"/>
      <c r="D205" s="212"/>
      <c r="E205" s="212"/>
      <c r="G205" s="213" t="s">
        <v>451</v>
      </c>
      <c r="H205" s="212"/>
      <c r="I205" s="212"/>
      <c r="J205" s="212"/>
      <c r="K205" s="212"/>
      <c r="L205" s="212"/>
      <c r="N205" s="213" t="s">
        <v>365</v>
      </c>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row>
    <row r="206" spans="1:39" x14ac:dyDescent="0.25">
      <c r="B206" s="846" t="str">
        <f>'1_1A'!$B$7</f>
        <v>Enter Hospital Name Here</v>
      </c>
      <c r="D206" s="212"/>
      <c r="E206" s="212"/>
      <c r="H206" s="1478" t="str">
        <f>'1_1A'!$H$7</f>
        <v>Enter Provider Number Here</v>
      </c>
      <c r="I206" s="1478"/>
      <c r="J206" s="212"/>
      <c r="K206" s="212"/>
      <c r="N206" s="1477" t="str">
        <f>'1_1A'!$P$7</f>
        <v>Enter FYE Here</v>
      </c>
      <c r="O206" s="1477"/>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row>
    <row r="207" spans="1:39" x14ac:dyDescent="0.25">
      <c r="A207" s="846"/>
      <c r="B207" s="846"/>
      <c r="C207" s="212"/>
      <c r="D207" s="225"/>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row>
    <row r="208" spans="1:39" x14ac:dyDescent="0.25">
      <c r="A208" s="1417"/>
      <c r="B208" s="1418"/>
      <c r="C208" s="1419"/>
      <c r="D208" s="1420" t="s">
        <v>122</v>
      </c>
      <c r="E208" s="1421"/>
      <c r="F208" s="1422" t="s">
        <v>428</v>
      </c>
      <c r="G208" s="1421"/>
      <c r="H208" s="1421"/>
      <c r="I208" s="1421"/>
      <c r="J208" s="1421"/>
      <c r="K208" s="1421"/>
      <c r="L208" s="1422" t="s">
        <v>418</v>
      </c>
      <c r="M208" s="1422" t="s">
        <v>152</v>
      </c>
      <c r="N208" s="1421"/>
      <c r="O208" s="1423" t="s">
        <v>428</v>
      </c>
      <c r="P208" s="411"/>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row>
    <row r="209" spans="1:39" ht="15.6" x14ac:dyDescent="0.3">
      <c r="A209" s="1424"/>
      <c r="B209" s="849" t="s">
        <v>95</v>
      </c>
      <c r="C209" s="1425"/>
      <c r="D209" s="228" t="s">
        <v>124</v>
      </c>
      <c r="E209" s="219" t="s">
        <v>427</v>
      </c>
      <c r="F209" s="219" t="s">
        <v>159</v>
      </c>
      <c r="G209" s="219" t="s">
        <v>367</v>
      </c>
      <c r="H209" s="219" t="s">
        <v>160</v>
      </c>
      <c r="I209" s="219" t="s">
        <v>430</v>
      </c>
      <c r="J209" s="219" t="s">
        <v>161</v>
      </c>
      <c r="K209" s="219" t="s">
        <v>162</v>
      </c>
      <c r="L209" s="219" t="s">
        <v>162</v>
      </c>
      <c r="M209" s="219" t="s">
        <v>418</v>
      </c>
      <c r="N209" s="219" t="s">
        <v>161</v>
      </c>
      <c r="O209" s="1426" t="s">
        <v>159</v>
      </c>
      <c r="P209" s="411"/>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row>
    <row r="210" spans="1:39" x14ac:dyDescent="0.25">
      <c r="A210" s="1424"/>
      <c r="B210" s="848"/>
      <c r="C210" s="411"/>
      <c r="D210" s="228" t="s">
        <v>125</v>
      </c>
      <c r="E210" s="219" t="s">
        <v>163</v>
      </c>
      <c r="F210" s="219" t="s">
        <v>164</v>
      </c>
      <c r="G210" s="219" t="s">
        <v>436</v>
      </c>
      <c r="H210" s="219" t="s">
        <v>165</v>
      </c>
      <c r="I210" s="219" t="s">
        <v>438</v>
      </c>
      <c r="J210" s="219" t="s">
        <v>166</v>
      </c>
      <c r="K210" s="219" t="s">
        <v>167</v>
      </c>
      <c r="L210" s="219" t="s">
        <v>168</v>
      </c>
      <c r="M210" s="219" t="s">
        <v>162</v>
      </c>
      <c r="N210" s="219" t="s">
        <v>166</v>
      </c>
      <c r="O210" s="1426" t="s">
        <v>164</v>
      </c>
      <c r="P210" s="411"/>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row>
    <row r="211" spans="1:39" x14ac:dyDescent="0.25">
      <c r="A211" s="1424"/>
      <c r="B211" s="848"/>
      <c r="C211" s="411"/>
      <c r="D211" s="228" t="s">
        <v>126</v>
      </c>
      <c r="E211" s="219" t="s">
        <v>169</v>
      </c>
      <c r="F211" s="219" t="s">
        <v>170</v>
      </c>
      <c r="G211" s="218"/>
      <c r="H211" s="219" t="s">
        <v>171</v>
      </c>
      <c r="I211" s="219" t="s">
        <v>445</v>
      </c>
      <c r="J211" s="219" t="s">
        <v>172</v>
      </c>
      <c r="K211" s="218"/>
      <c r="L211" s="219" t="s">
        <v>173</v>
      </c>
      <c r="M211" s="219" t="s">
        <v>168</v>
      </c>
      <c r="N211" s="219" t="s">
        <v>174</v>
      </c>
      <c r="O211" s="1426" t="s">
        <v>175</v>
      </c>
      <c r="P211" s="411"/>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row>
    <row r="212" spans="1:39" x14ac:dyDescent="0.25">
      <c r="A212" s="1424"/>
      <c r="B212" s="848"/>
      <c r="C212" s="411"/>
      <c r="D212" s="229"/>
      <c r="E212" s="219" t="s">
        <v>98</v>
      </c>
      <c r="F212" s="219" t="s">
        <v>98</v>
      </c>
      <c r="G212" s="219" t="s">
        <v>98</v>
      </c>
      <c r="H212" s="219" t="s">
        <v>98</v>
      </c>
      <c r="I212" s="219" t="s">
        <v>98</v>
      </c>
      <c r="J212" s="219" t="s">
        <v>98</v>
      </c>
      <c r="K212" s="219" t="s">
        <v>98</v>
      </c>
      <c r="L212" s="219" t="s">
        <v>98</v>
      </c>
      <c r="M212" s="219" t="s">
        <v>173</v>
      </c>
      <c r="N212" s="219" t="s">
        <v>98</v>
      </c>
      <c r="O212" s="1426" t="s">
        <v>98</v>
      </c>
      <c r="P212" s="411"/>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row>
    <row r="213" spans="1:39" x14ac:dyDescent="0.25">
      <c r="A213" s="1424"/>
      <c r="B213" s="848"/>
      <c r="C213" s="411"/>
      <c r="D213" s="229"/>
      <c r="E213" s="219" t="s">
        <v>384</v>
      </c>
      <c r="F213" s="219" t="s">
        <v>385</v>
      </c>
      <c r="G213" s="219" t="s">
        <v>386</v>
      </c>
      <c r="H213" s="219" t="s">
        <v>387</v>
      </c>
      <c r="I213" s="219" t="s">
        <v>388</v>
      </c>
      <c r="J213" s="219" t="s">
        <v>389</v>
      </c>
      <c r="K213" s="219" t="s">
        <v>390</v>
      </c>
      <c r="L213" s="219" t="s">
        <v>391</v>
      </c>
      <c r="M213" s="219" t="s">
        <v>392</v>
      </c>
      <c r="N213" s="219" t="s">
        <v>393</v>
      </c>
      <c r="O213" s="1426" t="s">
        <v>394</v>
      </c>
      <c r="P213" s="411"/>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row>
    <row r="214" spans="1:39" x14ac:dyDescent="0.25">
      <c r="A214" s="1075"/>
      <c r="B214" s="801" t="s">
        <v>511</v>
      </c>
      <c r="C214" s="587"/>
      <c r="D214" s="719" t="s">
        <v>367</v>
      </c>
      <c r="E214" s="677"/>
      <c r="F214" s="677"/>
      <c r="G214" s="677"/>
      <c r="H214" s="677"/>
      <c r="I214" s="677"/>
      <c r="J214" s="677"/>
      <c r="K214" s="677"/>
      <c r="L214" s="677"/>
      <c r="M214" s="677"/>
      <c r="N214" s="677"/>
      <c r="O214" s="1427"/>
      <c r="P214" s="411"/>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row>
    <row r="215" spans="1:39" x14ac:dyDescent="0.25">
      <c r="A215" s="1045">
        <v>50</v>
      </c>
      <c r="B215" s="815" t="s">
        <v>749</v>
      </c>
      <c r="C215" s="547"/>
      <c r="D215" s="414">
        <f>'6C'!$G$32</f>
        <v>0</v>
      </c>
      <c r="E215" s="223"/>
      <c r="F215" s="223"/>
      <c r="G215" s="223"/>
      <c r="H215" s="223"/>
      <c r="I215" s="223"/>
      <c r="J215" s="223"/>
      <c r="K215" s="223"/>
      <c r="L215" s="481">
        <f t="shared" ref="L215:L246" si="16">SUM(E215:K215)</f>
        <v>0</v>
      </c>
      <c r="M215" s="481">
        <f t="shared" ref="M215:M246" si="17">L50+L215</f>
        <v>0</v>
      </c>
      <c r="N215" s="223"/>
      <c r="O215" s="1428"/>
      <c r="P215" s="411"/>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row>
    <row r="216" spans="1:39" x14ac:dyDescent="0.25">
      <c r="A216" s="1045">
        <v>51</v>
      </c>
      <c r="B216" s="815" t="s">
        <v>750</v>
      </c>
      <c r="C216" s="547"/>
      <c r="D216" s="414">
        <f>'6C'!$G$33</f>
        <v>0</v>
      </c>
      <c r="E216" s="223"/>
      <c r="F216" s="223"/>
      <c r="G216" s="223"/>
      <c r="H216" s="223"/>
      <c r="I216" s="223"/>
      <c r="J216" s="223"/>
      <c r="K216" s="223"/>
      <c r="L216" s="481">
        <f t="shared" si="16"/>
        <v>0</v>
      </c>
      <c r="M216" s="481">
        <f t="shared" si="17"/>
        <v>0</v>
      </c>
      <c r="N216" s="223"/>
      <c r="O216" s="1428"/>
      <c r="P216" s="411"/>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row>
    <row r="217" spans="1:39" x14ac:dyDescent="0.25">
      <c r="A217" s="1095">
        <v>52</v>
      </c>
      <c r="B217" s="457" t="s">
        <v>512</v>
      </c>
      <c r="C217" s="548"/>
      <c r="D217" s="414">
        <f>'6C'!$G$34</f>
        <v>0</v>
      </c>
      <c r="E217" s="223"/>
      <c r="F217" s="223"/>
      <c r="G217" s="223"/>
      <c r="H217" s="223"/>
      <c r="I217" s="223"/>
      <c r="J217" s="223"/>
      <c r="K217" s="223"/>
      <c r="L217" s="481">
        <f t="shared" si="16"/>
        <v>0</v>
      </c>
      <c r="M217" s="481">
        <f t="shared" si="17"/>
        <v>0</v>
      </c>
      <c r="N217" s="223"/>
      <c r="O217" s="1428"/>
      <c r="P217" s="411"/>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row>
    <row r="218" spans="1:39" x14ac:dyDescent="0.25">
      <c r="A218" s="1045">
        <f>A217+1</f>
        <v>53</v>
      </c>
      <c r="B218" s="457" t="s">
        <v>513</v>
      </c>
      <c r="C218" s="548"/>
      <c r="D218" s="414">
        <f>'6C'!$G$35</f>
        <v>0</v>
      </c>
      <c r="E218" s="223"/>
      <c r="F218" s="223"/>
      <c r="G218" s="223"/>
      <c r="H218" s="223"/>
      <c r="I218" s="223"/>
      <c r="J218" s="223"/>
      <c r="K218" s="223"/>
      <c r="L218" s="481">
        <f t="shared" si="16"/>
        <v>0</v>
      </c>
      <c r="M218" s="481">
        <f t="shared" si="17"/>
        <v>0</v>
      </c>
      <c r="N218" s="223"/>
      <c r="O218" s="1428"/>
      <c r="P218" s="411"/>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row>
    <row r="219" spans="1:39" x14ac:dyDescent="0.25">
      <c r="A219" s="1045">
        <f t="shared" ref="A219:A241" si="18">A218+1</f>
        <v>54</v>
      </c>
      <c r="B219" s="457" t="s">
        <v>514</v>
      </c>
      <c r="C219" s="548"/>
      <c r="D219" s="414">
        <f>'6C'!$G$36</f>
        <v>0</v>
      </c>
      <c r="E219" s="223"/>
      <c r="F219" s="223"/>
      <c r="G219" s="223"/>
      <c r="H219" s="223"/>
      <c r="I219" s="223"/>
      <c r="J219" s="223"/>
      <c r="K219" s="223"/>
      <c r="L219" s="481">
        <f t="shared" si="16"/>
        <v>0</v>
      </c>
      <c r="M219" s="481">
        <f t="shared" si="17"/>
        <v>0</v>
      </c>
      <c r="N219" s="223"/>
      <c r="O219" s="1428"/>
      <c r="P219" s="411"/>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row>
    <row r="220" spans="1:39" x14ac:dyDescent="0.25">
      <c r="A220" s="1045">
        <f t="shared" si="18"/>
        <v>55</v>
      </c>
      <c r="B220" s="457" t="s">
        <v>515</v>
      </c>
      <c r="C220" s="548"/>
      <c r="D220" s="414">
        <f>'6C'!$G$37</f>
        <v>0</v>
      </c>
      <c r="E220" s="223"/>
      <c r="F220" s="223"/>
      <c r="G220" s="223"/>
      <c r="H220" s="223"/>
      <c r="I220" s="223"/>
      <c r="J220" s="223"/>
      <c r="K220" s="223"/>
      <c r="L220" s="481">
        <f t="shared" si="16"/>
        <v>0</v>
      </c>
      <c r="M220" s="481">
        <f t="shared" si="17"/>
        <v>0</v>
      </c>
      <c r="N220" s="223"/>
      <c r="O220" s="1428"/>
      <c r="P220" s="411"/>
      <c r="Q220" s="212"/>
      <c r="R220" s="212"/>
      <c r="S220" s="212"/>
      <c r="T220" s="212"/>
      <c r="U220" s="212"/>
      <c r="V220" s="212"/>
      <c r="W220" s="212"/>
      <c r="X220" s="212"/>
      <c r="Y220" s="212"/>
      <c r="Z220" s="212"/>
      <c r="AA220" s="212"/>
      <c r="AB220" s="212"/>
      <c r="AC220" s="212"/>
      <c r="AD220" s="212"/>
      <c r="AE220" s="212"/>
      <c r="AF220" s="212"/>
      <c r="AG220" s="212"/>
      <c r="AH220" s="212"/>
      <c r="AI220" s="212"/>
      <c r="AJ220" s="212"/>
      <c r="AK220" s="212"/>
      <c r="AL220" s="212"/>
      <c r="AM220" s="212"/>
    </row>
    <row r="221" spans="1:39" x14ac:dyDescent="0.25">
      <c r="A221" s="1045">
        <f t="shared" si="18"/>
        <v>56</v>
      </c>
      <c r="B221" s="815" t="s">
        <v>751</v>
      </c>
      <c r="C221" s="547"/>
      <c r="D221" s="414">
        <f>'6C'!$G$38</f>
        <v>0</v>
      </c>
      <c r="E221" s="223"/>
      <c r="F221" s="223"/>
      <c r="G221" s="223"/>
      <c r="H221" s="223"/>
      <c r="I221" s="223"/>
      <c r="J221" s="223"/>
      <c r="K221" s="223"/>
      <c r="L221" s="481">
        <f t="shared" si="16"/>
        <v>0</v>
      </c>
      <c r="M221" s="481">
        <f t="shared" si="17"/>
        <v>0</v>
      </c>
      <c r="N221" s="223"/>
      <c r="O221" s="1428"/>
      <c r="P221" s="411"/>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row>
    <row r="222" spans="1:39" x14ac:dyDescent="0.25">
      <c r="A222" s="1045">
        <f t="shared" si="18"/>
        <v>57</v>
      </c>
      <c r="B222" s="815" t="s">
        <v>768</v>
      </c>
      <c r="C222" s="547"/>
      <c r="D222" s="414">
        <f>'6C'!$G$39</f>
        <v>0</v>
      </c>
      <c r="E222" s="223"/>
      <c r="F222" s="223"/>
      <c r="G222" s="223"/>
      <c r="H222" s="223"/>
      <c r="I222" s="223"/>
      <c r="J222" s="223"/>
      <c r="K222" s="223"/>
      <c r="L222" s="481">
        <f t="shared" si="16"/>
        <v>0</v>
      </c>
      <c r="M222" s="481">
        <f t="shared" si="17"/>
        <v>0</v>
      </c>
      <c r="N222" s="223"/>
      <c r="O222" s="1428"/>
      <c r="P222" s="411"/>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row>
    <row r="223" spans="1:39" x14ac:dyDescent="0.25">
      <c r="A223" s="1045">
        <f t="shared" si="18"/>
        <v>58</v>
      </c>
      <c r="B223" s="815" t="s">
        <v>752</v>
      </c>
      <c r="C223" s="547"/>
      <c r="D223" s="414">
        <f>'6C'!$G$40</f>
        <v>0</v>
      </c>
      <c r="E223" s="223"/>
      <c r="F223" s="223"/>
      <c r="G223" s="223"/>
      <c r="H223" s="223"/>
      <c r="I223" s="223"/>
      <c r="J223" s="223"/>
      <c r="K223" s="223"/>
      <c r="L223" s="481">
        <f t="shared" si="16"/>
        <v>0</v>
      </c>
      <c r="M223" s="481">
        <f t="shared" si="17"/>
        <v>0</v>
      </c>
      <c r="N223" s="223"/>
      <c r="O223" s="1428"/>
      <c r="P223" s="411"/>
      <c r="Q223" s="212"/>
      <c r="R223" s="212"/>
      <c r="S223" s="212"/>
      <c r="T223" s="212"/>
      <c r="U223" s="212"/>
      <c r="V223" s="212"/>
      <c r="W223" s="212"/>
      <c r="X223" s="212"/>
      <c r="Y223" s="212"/>
      <c r="Z223" s="212"/>
      <c r="AA223" s="212"/>
      <c r="AB223" s="212"/>
      <c r="AC223" s="212"/>
      <c r="AD223" s="212"/>
      <c r="AE223" s="212"/>
      <c r="AF223" s="212"/>
      <c r="AG223" s="212"/>
      <c r="AH223" s="212"/>
      <c r="AI223" s="212"/>
      <c r="AJ223" s="212"/>
      <c r="AK223" s="212"/>
      <c r="AL223" s="212"/>
      <c r="AM223" s="212"/>
    </row>
    <row r="224" spans="1:39" x14ac:dyDescent="0.25">
      <c r="A224" s="1045">
        <f t="shared" si="18"/>
        <v>59</v>
      </c>
      <c r="B224" s="815" t="s">
        <v>769</v>
      </c>
      <c r="C224" s="547"/>
      <c r="D224" s="414">
        <f>'6C'!$G$41</f>
        <v>0</v>
      </c>
      <c r="E224" s="223"/>
      <c r="F224" s="223"/>
      <c r="G224" s="223"/>
      <c r="H224" s="223"/>
      <c r="I224" s="223"/>
      <c r="J224" s="223"/>
      <c r="K224" s="223"/>
      <c r="L224" s="481">
        <f t="shared" si="16"/>
        <v>0</v>
      </c>
      <c r="M224" s="481">
        <f t="shared" si="17"/>
        <v>0</v>
      </c>
      <c r="N224" s="223"/>
      <c r="O224" s="1428"/>
      <c r="P224" s="411"/>
      <c r="Q224" s="212"/>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row>
    <row r="225" spans="1:39" x14ac:dyDescent="0.25">
      <c r="A225" s="1045">
        <f t="shared" si="18"/>
        <v>60</v>
      </c>
      <c r="B225" s="815" t="s">
        <v>516</v>
      </c>
      <c r="C225" s="547"/>
      <c r="D225" s="414">
        <f>'6C'!$G$42</f>
        <v>0</v>
      </c>
      <c r="E225" s="223"/>
      <c r="F225" s="223"/>
      <c r="G225" s="223"/>
      <c r="H225" s="223"/>
      <c r="I225" s="223"/>
      <c r="J225" s="223"/>
      <c r="K225" s="223"/>
      <c r="L225" s="481">
        <f t="shared" si="16"/>
        <v>0</v>
      </c>
      <c r="M225" s="481">
        <f t="shared" si="17"/>
        <v>0</v>
      </c>
      <c r="N225" s="223"/>
      <c r="O225" s="1428"/>
      <c r="P225" s="411"/>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row>
    <row r="226" spans="1:39" x14ac:dyDescent="0.25">
      <c r="A226" s="1045">
        <f t="shared" si="18"/>
        <v>61</v>
      </c>
      <c r="B226" s="457" t="s">
        <v>517</v>
      </c>
      <c r="C226" s="548"/>
      <c r="D226" s="414">
        <f>'6C'!$G$43</f>
        <v>0</v>
      </c>
      <c r="E226" s="223"/>
      <c r="F226" s="223"/>
      <c r="G226" s="223"/>
      <c r="H226" s="223"/>
      <c r="I226" s="223"/>
      <c r="J226" s="223"/>
      <c r="K226" s="223"/>
      <c r="L226" s="481">
        <f t="shared" si="16"/>
        <v>0</v>
      </c>
      <c r="M226" s="481">
        <f t="shared" si="17"/>
        <v>0</v>
      </c>
      <c r="N226" s="223"/>
      <c r="O226" s="1428"/>
      <c r="P226" s="411"/>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row>
    <row r="227" spans="1:39" x14ac:dyDescent="0.25">
      <c r="A227" s="1045">
        <f t="shared" si="18"/>
        <v>62</v>
      </c>
      <c r="B227" s="457" t="s">
        <v>518</v>
      </c>
      <c r="C227" s="548"/>
      <c r="D227" s="414">
        <f>'6C'!$G$44</f>
        <v>0</v>
      </c>
      <c r="E227" s="223"/>
      <c r="F227" s="223"/>
      <c r="G227" s="223"/>
      <c r="H227" s="223"/>
      <c r="I227" s="223"/>
      <c r="J227" s="223"/>
      <c r="K227" s="223"/>
      <c r="L227" s="481">
        <f t="shared" si="16"/>
        <v>0</v>
      </c>
      <c r="M227" s="481">
        <f t="shared" si="17"/>
        <v>0</v>
      </c>
      <c r="N227" s="223"/>
      <c r="O227" s="1428"/>
      <c r="P227" s="411"/>
      <c r="Q227" s="212"/>
      <c r="R227" s="212"/>
      <c r="S227" s="212"/>
      <c r="T227" s="212"/>
      <c r="U227" s="212"/>
      <c r="V227" s="212"/>
      <c r="W227" s="212"/>
      <c r="X227" s="212"/>
      <c r="Y227" s="212"/>
      <c r="Z227" s="212"/>
      <c r="AA227" s="212"/>
      <c r="AB227" s="212"/>
      <c r="AC227" s="212"/>
      <c r="AD227" s="212"/>
      <c r="AE227" s="212"/>
      <c r="AF227" s="212"/>
      <c r="AG227" s="212"/>
      <c r="AH227" s="212"/>
      <c r="AI227" s="212"/>
      <c r="AJ227" s="212"/>
      <c r="AK227" s="212"/>
      <c r="AL227" s="212"/>
      <c r="AM227" s="212"/>
    </row>
    <row r="228" spans="1:39" x14ac:dyDescent="0.25">
      <c r="A228" s="1045">
        <f t="shared" si="18"/>
        <v>63</v>
      </c>
      <c r="B228" s="815" t="s">
        <v>753</v>
      </c>
      <c r="C228" s="547"/>
      <c r="D228" s="414">
        <f>'6C'!$G$45</f>
        <v>0</v>
      </c>
      <c r="E228" s="223"/>
      <c r="F228" s="223"/>
      <c r="G228" s="223"/>
      <c r="H228" s="223"/>
      <c r="I228" s="223"/>
      <c r="J228" s="223"/>
      <c r="K228" s="223"/>
      <c r="L228" s="481">
        <f t="shared" si="16"/>
        <v>0</v>
      </c>
      <c r="M228" s="481">
        <f t="shared" si="17"/>
        <v>0</v>
      </c>
      <c r="N228" s="223"/>
      <c r="O228" s="1428"/>
      <c r="P228" s="411"/>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row>
    <row r="229" spans="1:39" x14ac:dyDescent="0.25">
      <c r="A229" s="1045">
        <f t="shared" si="18"/>
        <v>64</v>
      </c>
      <c r="B229" s="457" t="s">
        <v>519</v>
      </c>
      <c r="C229" s="548"/>
      <c r="D229" s="414">
        <f>'6C'!$G$46</f>
        <v>0</v>
      </c>
      <c r="E229" s="223"/>
      <c r="F229" s="223"/>
      <c r="G229" s="223"/>
      <c r="H229" s="223"/>
      <c r="I229" s="223"/>
      <c r="J229" s="223"/>
      <c r="K229" s="223"/>
      <c r="L229" s="481">
        <f t="shared" si="16"/>
        <v>0</v>
      </c>
      <c r="M229" s="481">
        <f t="shared" si="17"/>
        <v>0</v>
      </c>
      <c r="N229" s="223"/>
      <c r="O229" s="1428"/>
      <c r="P229" s="411"/>
      <c r="Q229" s="212"/>
      <c r="R229" s="212"/>
      <c r="S229" s="212"/>
      <c r="T229" s="212"/>
      <c r="U229" s="212"/>
      <c r="V229" s="212"/>
      <c r="W229" s="212"/>
      <c r="X229" s="212"/>
      <c r="Y229" s="212"/>
      <c r="Z229" s="212"/>
      <c r="AA229" s="212"/>
      <c r="AB229" s="212"/>
      <c r="AC229" s="212"/>
      <c r="AD229" s="212"/>
      <c r="AE229" s="212"/>
      <c r="AF229" s="212"/>
      <c r="AG229" s="212"/>
      <c r="AH229" s="212"/>
      <c r="AI229" s="212"/>
      <c r="AJ229" s="212"/>
      <c r="AK229" s="212"/>
      <c r="AL229" s="212"/>
      <c r="AM229" s="212"/>
    </row>
    <row r="230" spans="1:39" x14ac:dyDescent="0.25">
      <c r="A230" s="1045">
        <f t="shared" si="18"/>
        <v>65</v>
      </c>
      <c r="B230" s="457" t="s">
        <v>788</v>
      </c>
      <c r="C230" s="548"/>
      <c r="D230" s="414">
        <f>'6C'!$G$47</f>
        <v>0</v>
      </c>
      <c r="E230" s="223"/>
      <c r="F230" s="223"/>
      <c r="G230" s="223"/>
      <c r="H230" s="223"/>
      <c r="I230" s="223"/>
      <c r="J230" s="223"/>
      <c r="K230" s="223"/>
      <c r="L230" s="481">
        <f t="shared" si="16"/>
        <v>0</v>
      </c>
      <c r="M230" s="481">
        <f t="shared" si="17"/>
        <v>0</v>
      </c>
      <c r="N230" s="223"/>
      <c r="O230" s="1428"/>
      <c r="P230" s="411"/>
      <c r="Q230" s="212"/>
      <c r="R230" s="212"/>
      <c r="S230" s="212"/>
      <c r="T230" s="212"/>
      <c r="U230" s="212"/>
      <c r="V230" s="212"/>
      <c r="W230" s="212"/>
      <c r="X230" s="212"/>
      <c r="Y230" s="212"/>
      <c r="Z230" s="212"/>
      <c r="AA230" s="212"/>
      <c r="AB230" s="212"/>
      <c r="AC230" s="212"/>
      <c r="AD230" s="212"/>
      <c r="AE230" s="212"/>
      <c r="AF230" s="212"/>
      <c r="AG230" s="212"/>
      <c r="AH230" s="212"/>
      <c r="AI230" s="212"/>
      <c r="AJ230" s="212"/>
      <c r="AK230" s="212"/>
      <c r="AL230" s="212"/>
      <c r="AM230" s="212"/>
    </row>
    <row r="231" spans="1:39" x14ac:dyDescent="0.25">
      <c r="A231" s="1045">
        <f t="shared" si="18"/>
        <v>66</v>
      </c>
      <c r="B231" s="457" t="s">
        <v>520</v>
      </c>
      <c r="C231" s="548"/>
      <c r="D231" s="414">
        <f>'6C'!$G$48</f>
        <v>0</v>
      </c>
      <c r="E231" s="223"/>
      <c r="F231" s="223"/>
      <c r="G231" s="223"/>
      <c r="H231" s="223"/>
      <c r="I231" s="223"/>
      <c r="J231" s="223"/>
      <c r="K231" s="223"/>
      <c r="L231" s="481">
        <f t="shared" si="16"/>
        <v>0</v>
      </c>
      <c r="M231" s="481">
        <f t="shared" si="17"/>
        <v>0</v>
      </c>
      <c r="N231" s="223"/>
      <c r="O231" s="1428"/>
      <c r="P231" s="411"/>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row>
    <row r="232" spans="1:39" x14ac:dyDescent="0.25">
      <c r="A232" s="1045">
        <f t="shared" si="18"/>
        <v>67</v>
      </c>
      <c r="B232" s="457" t="s">
        <v>521</v>
      </c>
      <c r="C232" s="548"/>
      <c r="D232" s="414">
        <f>'6C'!$G$49</f>
        <v>0</v>
      </c>
      <c r="E232" s="223"/>
      <c r="F232" s="223"/>
      <c r="G232" s="223"/>
      <c r="H232" s="223"/>
      <c r="I232" s="223"/>
      <c r="J232" s="223"/>
      <c r="K232" s="223"/>
      <c r="L232" s="481">
        <f t="shared" si="16"/>
        <v>0</v>
      </c>
      <c r="M232" s="481">
        <f t="shared" si="17"/>
        <v>0</v>
      </c>
      <c r="N232" s="223"/>
      <c r="O232" s="1428"/>
      <c r="P232" s="411"/>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row>
    <row r="233" spans="1:39" x14ac:dyDescent="0.25">
      <c r="A233" s="1045">
        <f t="shared" si="18"/>
        <v>68</v>
      </c>
      <c r="B233" s="815" t="s">
        <v>754</v>
      </c>
      <c r="C233" s="547"/>
      <c r="D233" s="414">
        <f>'6C'!$G$50</f>
        <v>0</v>
      </c>
      <c r="E233" s="223"/>
      <c r="F233" s="223"/>
      <c r="G233" s="223"/>
      <c r="H233" s="223"/>
      <c r="I233" s="223"/>
      <c r="J233" s="223"/>
      <c r="K233" s="223"/>
      <c r="L233" s="481">
        <f t="shared" si="16"/>
        <v>0</v>
      </c>
      <c r="M233" s="481">
        <f t="shared" si="17"/>
        <v>0</v>
      </c>
      <c r="N233" s="223"/>
      <c r="O233" s="1428"/>
      <c r="P233" s="411"/>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row>
    <row r="234" spans="1:39" x14ac:dyDescent="0.25">
      <c r="A234" s="1045">
        <f t="shared" si="18"/>
        <v>69</v>
      </c>
      <c r="B234" s="457" t="s">
        <v>522</v>
      </c>
      <c r="C234" s="548"/>
      <c r="D234" s="414">
        <f>'6C'!$G$51</f>
        <v>0</v>
      </c>
      <c r="E234" s="223"/>
      <c r="F234" s="223"/>
      <c r="G234" s="223"/>
      <c r="H234" s="223"/>
      <c r="I234" s="223"/>
      <c r="J234" s="223"/>
      <c r="K234" s="223"/>
      <c r="L234" s="481">
        <f t="shared" si="16"/>
        <v>0</v>
      </c>
      <c r="M234" s="481">
        <f t="shared" si="17"/>
        <v>0</v>
      </c>
      <c r="N234" s="223"/>
      <c r="O234" s="1428"/>
      <c r="P234" s="411"/>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row>
    <row r="235" spans="1:39" x14ac:dyDescent="0.25">
      <c r="A235" s="1045">
        <f t="shared" si="18"/>
        <v>70</v>
      </c>
      <c r="B235" s="457" t="s">
        <v>523</v>
      </c>
      <c r="C235" s="548"/>
      <c r="D235" s="414">
        <f>'6C'!$G$52</f>
        <v>0</v>
      </c>
      <c r="E235" s="223"/>
      <c r="F235" s="223"/>
      <c r="G235" s="223"/>
      <c r="H235" s="223"/>
      <c r="I235" s="223"/>
      <c r="J235" s="223"/>
      <c r="K235" s="223"/>
      <c r="L235" s="481">
        <f t="shared" si="16"/>
        <v>0</v>
      </c>
      <c r="M235" s="481">
        <f t="shared" si="17"/>
        <v>0</v>
      </c>
      <c r="N235" s="223"/>
      <c r="O235" s="1428"/>
      <c r="P235" s="411"/>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row>
    <row r="236" spans="1:39" x14ac:dyDescent="0.25">
      <c r="A236" s="1045">
        <f t="shared" si="18"/>
        <v>71</v>
      </c>
      <c r="B236" s="457" t="s">
        <v>524</v>
      </c>
      <c r="C236" s="548"/>
      <c r="D236" s="414">
        <f>'6C'!$G$53</f>
        <v>0</v>
      </c>
      <c r="E236" s="223"/>
      <c r="F236" s="223"/>
      <c r="G236" s="223"/>
      <c r="H236" s="223"/>
      <c r="I236" s="223"/>
      <c r="J236" s="223"/>
      <c r="K236" s="223"/>
      <c r="L236" s="481">
        <f t="shared" si="16"/>
        <v>0</v>
      </c>
      <c r="M236" s="481">
        <f t="shared" si="17"/>
        <v>0</v>
      </c>
      <c r="N236" s="223"/>
      <c r="O236" s="1428"/>
      <c r="P236" s="411"/>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row>
    <row r="237" spans="1:39" x14ac:dyDescent="0.25">
      <c r="A237" s="1045">
        <f t="shared" si="18"/>
        <v>72</v>
      </c>
      <c r="B237" s="815" t="s">
        <v>755</v>
      </c>
      <c r="C237" s="547"/>
      <c r="D237" s="414">
        <f>'6C'!$G$54</f>
        <v>0</v>
      </c>
      <c r="E237" s="223"/>
      <c r="F237" s="223"/>
      <c r="G237" s="223"/>
      <c r="H237" s="223"/>
      <c r="I237" s="223"/>
      <c r="J237" s="223"/>
      <c r="K237" s="223"/>
      <c r="L237" s="481">
        <f t="shared" si="16"/>
        <v>0</v>
      </c>
      <c r="M237" s="481">
        <f t="shared" si="17"/>
        <v>0</v>
      </c>
      <c r="N237" s="223"/>
      <c r="O237" s="1428"/>
      <c r="P237" s="411"/>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row>
    <row r="238" spans="1:39" x14ac:dyDescent="0.25">
      <c r="A238" s="1045">
        <f t="shared" si="18"/>
        <v>73</v>
      </c>
      <c r="B238" s="457" t="s">
        <v>525</v>
      </c>
      <c r="C238" s="548"/>
      <c r="D238" s="414">
        <f>'6C'!$G$55</f>
        <v>0</v>
      </c>
      <c r="E238" s="223"/>
      <c r="F238" s="223"/>
      <c r="G238" s="223"/>
      <c r="H238" s="223"/>
      <c r="I238" s="223"/>
      <c r="J238" s="223"/>
      <c r="K238" s="223"/>
      <c r="L238" s="481">
        <f t="shared" si="16"/>
        <v>0</v>
      </c>
      <c r="M238" s="481">
        <f t="shared" si="17"/>
        <v>0</v>
      </c>
      <c r="N238" s="223"/>
      <c r="O238" s="1428"/>
      <c r="P238" s="411"/>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row>
    <row r="239" spans="1:39" x14ac:dyDescent="0.25">
      <c r="A239" s="1045">
        <f t="shared" si="18"/>
        <v>74</v>
      </c>
      <c r="B239" s="457" t="s">
        <v>469</v>
      </c>
      <c r="C239" s="548"/>
      <c r="D239" s="414">
        <f>'6C'!$G$56</f>
        <v>0</v>
      </c>
      <c r="E239" s="223"/>
      <c r="F239" s="223"/>
      <c r="G239" s="223"/>
      <c r="H239" s="223"/>
      <c r="I239" s="223"/>
      <c r="J239" s="223"/>
      <c r="K239" s="223"/>
      <c r="L239" s="481">
        <f t="shared" si="16"/>
        <v>0</v>
      </c>
      <c r="M239" s="481">
        <f t="shared" si="17"/>
        <v>0</v>
      </c>
      <c r="N239" s="223"/>
      <c r="O239" s="1428"/>
      <c r="P239" s="411"/>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row>
    <row r="240" spans="1:39" x14ac:dyDescent="0.25">
      <c r="A240" s="1045">
        <f t="shared" si="18"/>
        <v>75</v>
      </c>
      <c r="B240" s="457" t="s">
        <v>625</v>
      </c>
      <c r="C240" s="548"/>
      <c r="D240" s="414">
        <f>'6C'!$G$57</f>
        <v>0</v>
      </c>
      <c r="E240" s="223"/>
      <c r="F240" s="223"/>
      <c r="G240" s="223"/>
      <c r="H240" s="223"/>
      <c r="I240" s="223"/>
      <c r="J240" s="223"/>
      <c r="K240" s="223"/>
      <c r="L240" s="481">
        <f t="shared" si="16"/>
        <v>0</v>
      </c>
      <c r="M240" s="481">
        <f t="shared" si="17"/>
        <v>0</v>
      </c>
      <c r="N240" s="223"/>
      <c r="O240" s="1428"/>
      <c r="P240" s="411"/>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row>
    <row r="241" spans="1:39" x14ac:dyDescent="0.25">
      <c r="A241" s="1045">
        <f t="shared" si="18"/>
        <v>76</v>
      </c>
      <c r="B241" s="457" t="s">
        <v>812</v>
      </c>
      <c r="C241" s="607"/>
      <c r="D241" s="414">
        <f>'6C'!$G$58</f>
        <v>0</v>
      </c>
      <c r="E241" s="223"/>
      <c r="F241" s="223"/>
      <c r="G241" s="223"/>
      <c r="H241" s="223"/>
      <c r="I241" s="223"/>
      <c r="J241" s="223"/>
      <c r="K241" s="223"/>
      <c r="L241" s="481">
        <f t="shared" si="16"/>
        <v>0</v>
      </c>
      <c r="M241" s="481">
        <f t="shared" si="17"/>
        <v>0</v>
      </c>
      <c r="N241" s="223"/>
      <c r="O241" s="1428"/>
      <c r="P241" s="411"/>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row>
    <row r="242" spans="1:39" x14ac:dyDescent="0.25">
      <c r="A242" s="1097" t="s">
        <v>367</v>
      </c>
      <c r="B242" s="815" t="s">
        <v>807</v>
      </c>
      <c r="C242" s="551" t="str">
        <f>'5'!C$117</f>
        <v>(Specify here)</v>
      </c>
      <c r="D242" s="414">
        <f>'6C'!$G$59</f>
        <v>0</v>
      </c>
      <c r="E242" s="223"/>
      <c r="F242" s="223"/>
      <c r="G242" s="223"/>
      <c r="H242" s="223"/>
      <c r="I242" s="223"/>
      <c r="J242" s="223"/>
      <c r="K242" s="223"/>
      <c r="L242" s="481">
        <f t="shared" si="16"/>
        <v>0</v>
      </c>
      <c r="M242" s="481">
        <f t="shared" si="17"/>
        <v>0</v>
      </c>
      <c r="N242" s="223"/>
      <c r="O242" s="1428"/>
      <c r="P242" s="411"/>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row>
    <row r="243" spans="1:39" x14ac:dyDescent="0.25">
      <c r="A243" s="1095"/>
      <c r="B243" s="815" t="s">
        <v>808</v>
      </c>
      <c r="C243" s="551" t="str">
        <f>'5'!C$118</f>
        <v>(Specify here)</v>
      </c>
      <c r="D243" s="414">
        <f>'6C'!$G$60</f>
        <v>0</v>
      </c>
      <c r="E243" s="223"/>
      <c r="F243" s="223"/>
      <c r="G243" s="223"/>
      <c r="H243" s="223"/>
      <c r="I243" s="223"/>
      <c r="J243" s="223"/>
      <c r="K243" s="223"/>
      <c r="L243" s="481">
        <f t="shared" si="16"/>
        <v>0</v>
      </c>
      <c r="M243" s="481">
        <f t="shared" si="17"/>
        <v>0</v>
      </c>
      <c r="N243" s="223"/>
      <c r="O243" s="1428"/>
      <c r="P243" s="411"/>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row>
    <row r="244" spans="1:39" x14ac:dyDescent="0.25">
      <c r="A244" s="1095"/>
      <c r="B244" s="815" t="s">
        <v>809</v>
      </c>
      <c r="C244" s="551" t="str">
        <f>'5'!C$119</f>
        <v>(Specify here)</v>
      </c>
      <c r="D244" s="414">
        <f>'6C'!$G$61</f>
        <v>0</v>
      </c>
      <c r="E244" s="223"/>
      <c r="F244" s="223"/>
      <c r="G244" s="223"/>
      <c r="H244" s="223"/>
      <c r="I244" s="223"/>
      <c r="J244" s="223"/>
      <c r="K244" s="223"/>
      <c r="L244" s="481">
        <f t="shared" si="16"/>
        <v>0</v>
      </c>
      <c r="M244" s="481">
        <f t="shared" si="17"/>
        <v>0</v>
      </c>
      <c r="N244" s="223"/>
      <c r="O244" s="1428"/>
      <c r="P244" s="411"/>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row>
    <row r="245" spans="1:39" x14ac:dyDescent="0.25">
      <c r="A245" s="1095"/>
      <c r="B245" s="457" t="s">
        <v>810</v>
      </c>
      <c r="C245" s="551" t="str">
        <f>'5'!C$120</f>
        <v>(Specify here)</v>
      </c>
      <c r="D245" s="414">
        <f>'6C'!$G$62</f>
        <v>0</v>
      </c>
      <c r="E245" s="223"/>
      <c r="F245" s="223"/>
      <c r="G245" s="223"/>
      <c r="H245" s="223"/>
      <c r="I245" s="223"/>
      <c r="J245" s="223"/>
      <c r="K245" s="223"/>
      <c r="L245" s="481">
        <f t="shared" si="16"/>
        <v>0</v>
      </c>
      <c r="M245" s="481">
        <f t="shared" si="17"/>
        <v>0</v>
      </c>
      <c r="N245" s="223"/>
      <c r="O245" s="412"/>
      <c r="P245" s="411"/>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row>
    <row r="246" spans="1:39" x14ac:dyDescent="0.25">
      <c r="A246" s="817"/>
      <c r="B246" s="818" t="s">
        <v>811</v>
      </c>
      <c r="C246" s="551" t="str">
        <f>'5'!C$121</f>
        <v>(Specify here)</v>
      </c>
      <c r="D246" s="1430">
        <f>'6C'!$G$63</f>
        <v>0</v>
      </c>
      <c r="E246" s="1431"/>
      <c r="F246" s="1431"/>
      <c r="G246" s="1431"/>
      <c r="H246" s="1431"/>
      <c r="I246" s="1431"/>
      <c r="J246" s="1431"/>
      <c r="K246" s="1431"/>
      <c r="L246" s="1434">
        <f t="shared" si="16"/>
        <v>0</v>
      </c>
      <c r="M246" s="1434">
        <f t="shared" si="17"/>
        <v>0</v>
      </c>
      <c r="N246" s="1431"/>
      <c r="O246" s="412"/>
      <c r="P246" s="411"/>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row>
    <row r="247" spans="1:39" x14ac:dyDescent="0.25">
      <c r="A247" s="844" t="s">
        <v>419</v>
      </c>
      <c r="B247" s="1415"/>
      <c r="C247" s="411"/>
      <c r="D247" s="1416"/>
      <c r="E247" s="411"/>
      <c r="F247" s="411"/>
      <c r="G247" s="411"/>
      <c r="H247" s="411"/>
      <c r="I247" s="411"/>
      <c r="J247" s="411"/>
      <c r="K247" s="411"/>
      <c r="L247" s="411"/>
      <c r="M247" s="411"/>
      <c r="N247" s="411"/>
      <c r="O247" s="411"/>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row>
    <row r="248" spans="1:39" x14ac:dyDescent="0.25">
      <c r="A248" s="844" t="s">
        <v>900</v>
      </c>
      <c r="B248" s="846"/>
      <c r="C248" s="212"/>
      <c r="D248" s="225"/>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row>
    <row r="249" spans="1:39" x14ac:dyDescent="0.25">
      <c r="A249" s="844" t="s">
        <v>422</v>
      </c>
      <c r="B249" s="846"/>
      <c r="C249" s="212"/>
      <c r="D249" s="225"/>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row>
    <row r="250" spans="1:39" ht="15.6" x14ac:dyDescent="0.3">
      <c r="A250" s="842" t="s">
        <v>157</v>
      </c>
      <c r="B250" s="843"/>
      <c r="C250" s="718"/>
      <c r="D250" s="718"/>
      <c r="E250" s="718"/>
      <c r="F250" s="718"/>
      <c r="G250" s="718"/>
      <c r="H250" s="718"/>
      <c r="I250" s="718"/>
      <c r="J250" s="718"/>
      <c r="K250" s="718"/>
      <c r="L250" s="214"/>
      <c r="M250" s="718"/>
      <c r="O250" s="716" t="s">
        <v>156</v>
      </c>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row>
    <row r="251" spans="1:39" ht="15.6" x14ac:dyDescent="0.3">
      <c r="A251" s="842" t="s">
        <v>566</v>
      </c>
      <c r="B251" s="843"/>
      <c r="C251" s="718"/>
      <c r="D251" s="718"/>
      <c r="E251" s="718"/>
      <c r="F251" s="718"/>
      <c r="G251" s="718"/>
      <c r="H251" s="718"/>
      <c r="I251" s="718"/>
      <c r="J251" s="718"/>
      <c r="K251" s="718"/>
      <c r="L251" s="214"/>
      <c r="M251" s="718"/>
      <c r="O251" s="717" t="s">
        <v>446</v>
      </c>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row>
    <row r="252" spans="1:39" x14ac:dyDescent="0.25">
      <c r="B252" s="845"/>
      <c r="C252" s="214"/>
      <c r="D252" s="214"/>
      <c r="E252" s="214"/>
      <c r="F252" s="214"/>
      <c r="G252" s="214"/>
      <c r="H252" s="214"/>
      <c r="I252" s="214"/>
      <c r="J252" s="214"/>
      <c r="K252" s="214"/>
      <c r="M252" s="212"/>
      <c r="O252" s="717" t="s">
        <v>177</v>
      </c>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row>
    <row r="253" spans="1:39" x14ac:dyDescent="0.25">
      <c r="B253" s="845"/>
      <c r="C253" s="214"/>
      <c r="D253" s="214"/>
      <c r="E253" s="214"/>
      <c r="F253" s="214"/>
      <c r="G253" s="214"/>
      <c r="H253" s="214"/>
      <c r="I253" s="214"/>
      <c r="J253" s="214"/>
      <c r="K253" s="214"/>
      <c r="L253" s="212"/>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row>
    <row r="254" spans="1:39" x14ac:dyDescent="0.25">
      <c r="A254" s="844" t="s">
        <v>363</v>
      </c>
      <c r="B254" s="846"/>
      <c r="C254" s="212"/>
      <c r="D254" s="212"/>
      <c r="E254" s="212"/>
      <c r="G254" s="213" t="s">
        <v>451</v>
      </c>
      <c r="H254" s="212"/>
      <c r="I254" s="212"/>
      <c r="J254" s="212"/>
      <c r="K254" s="212"/>
      <c r="L254" s="212"/>
      <c r="N254" s="213" t="s">
        <v>365</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row>
    <row r="255" spans="1:39" x14ac:dyDescent="0.25">
      <c r="B255" s="846" t="str">
        <f>'1_1A'!$B$7</f>
        <v>Enter Hospital Name Here</v>
      </c>
      <c r="D255" s="212"/>
      <c r="E255" s="212"/>
      <c r="H255" s="1478" t="str">
        <f>'1_1A'!$H$7</f>
        <v>Enter Provider Number Here</v>
      </c>
      <c r="I255" s="1478"/>
      <c r="J255" s="212"/>
      <c r="K255" s="212"/>
      <c r="N255" s="1477" t="str">
        <f>'1_1A'!$P$7</f>
        <v>Enter FYE Here</v>
      </c>
      <c r="O255" s="1477"/>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row>
    <row r="256" spans="1:39" x14ac:dyDescent="0.25">
      <c r="A256" s="846"/>
      <c r="B256" s="846"/>
      <c r="C256" s="212"/>
      <c r="D256" s="225"/>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row>
    <row r="257" spans="1:39" x14ac:dyDescent="0.25">
      <c r="A257" s="1417"/>
      <c r="B257" s="1418"/>
      <c r="C257" s="1419"/>
      <c r="D257" s="1420" t="s">
        <v>122</v>
      </c>
      <c r="E257" s="1421"/>
      <c r="F257" s="1422" t="s">
        <v>428</v>
      </c>
      <c r="G257" s="1421"/>
      <c r="H257" s="1421"/>
      <c r="I257" s="1421"/>
      <c r="J257" s="1421"/>
      <c r="K257" s="1421"/>
      <c r="L257" s="1422" t="s">
        <v>418</v>
      </c>
      <c r="M257" s="1422" t="s">
        <v>152</v>
      </c>
      <c r="N257" s="1421"/>
      <c r="O257" s="1423" t="s">
        <v>428</v>
      </c>
      <c r="P257" s="411"/>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row>
    <row r="258" spans="1:39" ht="15.6" x14ac:dyDescent="0.3">
      <c r="A258" s="1424"/>
      <c r="B258" s="849" t="s">
        <v>95</v>
      </c>
      <c r="C258" s="1425"/>
      <c r="D258" s="228" t="s">
        <v>124</v>
      </c>
      <c r="E258" s="219" t="s">
        <v>427</v>
      </c>
      <c r="F258" s="219" t="s">
        <v>159</v>
      </c>
      <c r="G258" s="219" t="s">
        <v>367</v>
      </c>
      <c r="H258" s="219" t="s">
        <v>160</v>
      </c>
      <c r="I258" s="219" t="s">
        <v>430</v>
      </c>
      <c r="J258" s="219" t="s">
        <v>161</v>
      </c>
      <c r="K258" s="219" t="s">
        <v>162</v>
      </c>
      <c r="L258" s="219" t="s">
        <v>162</v>
      </c>
      <c r="M258" s="219" t="s">
        <v>418</v>
      </c>
      <c r="N258" s="219" t="s">
        <v>161</v>
      </c>
      <c r="O258" s="1426" t="s">
        <v>159</v>
      </c>
      <c r="P258" s="411"/>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row>
    <row r="259" spans="1:39" x14ac:dyDescent="0.25">
      <c r="A259" s="1424"/>
      <c r="B259" s="848"/>
      <c r="C259" s="411"/>
      <c r="D259" s="228" t="s">
        <v>125</v>
      </c>
      <c r="E259" s="219" t="s">
        <v>163</v>
      </c>
      <c r="F259" s="219" t="s">
        <v>164</v>
      </c>
      <c r="G259" s="219" t="s">
        <v>436</v>
      </c>
      <c r="H259" s="219" t="s">
        <v>165</v>
      </c>
      <c r="I259" s="219" t="s">
        <v>438</v>
      </c>
      <c r="J259" s="219" t="s">
        <v>166</v>
      </c>
      <c r="K259" s="219" t="s">
        <v>167</v>
      </c>
      <c r="L259" s="219" t="s">
        <v>168</v>
      </c>
      <c r="M259" s="219" t="s">
        <v>162</v>
      </c>
      <c r="N259" s="219" t="s">
        <v>166</v>
      </c>
      <c r="O259" s="1426" t="s">
        <v>164</v>
      </c>
      <c r="P259" s="411"/>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row>
    <row r="260" spans="1:39" x14ac:dyDescent="0.25">
      <c r="A260" s="1424"/>
      <c r="B260" s="848"/>
      <c r="C260" s="411"/>
      <c r="D260" s="228" t="s">
        <v>126</v>
      </c>
      <c r="E260" s="219" t="s">
        <v>169</v>
      </c>
      <c r="F260" s="219" t="s">
        <v>170</v>
      </c>
      <c r="G260" s="218"/>
      <c r="H260" s="219" t="s">
        <v>171</v>
      </c>
      <c r="I260" s="219" t="s">
        <v>445</v>
      </c>
      <c r="J260" s="219" t="s">
        <v>172</v>
      </c>
      <c r="K260" s="218"/>
      <c r="L260" s="219" t="s">
        <v>173</v>
      </c>
      <c r="M260" s="219" t="s">
        <v>168</v>
      </c>
      <c r="N260" s="219" t="s">
        <v>174</v>
      </c>
      <c r="O260" s="1426" t="s">
        <v>175</v>
      </c>
      <c r="P260" s="411"/>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row>
    <row r="261" spans="1:39" x14ac:dyDescent="0.25">
      <c r="A261" s="1424"/>
      <c r="B261" s="848"/>
      <c r="C261" s="411"/>
      <c r="D261" s="229"/>
      <c r="E261" s="219" t="s">
        <v>98</v>
      </c>
      <c r="F261" s="219" t="s">
        <v>98</v>
      </c>
      <c r="G261" s="219" t="s">
        <v>98</v>
      </c>
      <c r="H261" s="219" t="s">
        <v>98</v>
      </c>
      <c r="I261" s="219" t="s">
        <v>98</v>
      </c>
      <c r="J261" s="219" t="s">
        <v>98</v>
      </c>
      <c r="K261" s="219" t="s">
        <v>98</v>
      </c>
      <c r="L261" s="219" t="s">
        <v>98</v>
      </c>
      <c r="M261" s="219" t="s">
        <v>173</v>
      </c>
      <c r="N261" s="219" t="s">
        <v>98</v>
      </c>
      <c r="O261" s="1426" t="s">
        <v>98</v>
      </c>
      <c r="P261" s="411"/>
      <c r="Q261" s="212"/>
      <c r="R261" s="212"/>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row>
    <row r="262" spans="1:39" x14ac:dyDescent="0.25">
      <c r="A262" s="1424"/>
      <c r="B262" s="848"/>
      <c r="C262" s="411"/>
      <c r="D262" s="229"/>
      <c r="E262" s="219" t="s">
        <v>384</v>
      </c>
      <c r="F262" s="219" t="s">
        <v>385</v>
      </c>
      <c r="G262" s="219" t="s">
        <v>386</v>
      </c>
      <c r="H262" s="219" t="s">
        <v>387</v>
      </c>
      <c r="I262" s="219" t="s">
        <v>388</v>
      </c>
      <c r="J262" s="219" t="s">
        <v>389</v>
      </c>
      <c r="K262" s="219" t="s">
        <v>390</v>
      </c>
      <c r="L262" s="219" t="s">
        <v>391</v>
      </c>
      <c r="M262" s="219" t="s">
        <v>392</v>
      </c>
      <c r="N262" s="219" t="s">
        <v>393</v>
      </c>
      <c r="O262" s="1426" t="s">
        <v>394</v>
      </c>
      <c r="P262" s="411"/>
      <c r="Q262" s="212"/>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row>
    <row r="263" spans="1:39" x14ac:dyDescent="0.25">
      <c r="A263" s="1075"/>
      <c r="B263" s="801" t="s">
        <v>528</v>
      </c>
      <c r="C263" s="587"/>
      <c r="D263" s="679" t="s">
        <v>367</v>
      </c>
      <c r="E263" s="677"/>
      <c r="F263" s="677"/>
      <c r="G263" s="677"/>
      <c r="H263" s="677"/>
      <c r="I263" s="677"/>
      <c r="J263" s="677"/>
      <c r="K263" s="677"/>
      <c r="L263" s="677"/>
      <c r="M263" s="677"/>
      <c r="N263" s="677"/>
      <c r="O263" s="1435"/>
      <c r="P263" s="411"/>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row>
    <row r="264" spans="1:39" x14ac:dyDescent="0.25">
      <c r="A264" s="1436">
        <v>88</v>
      </c>
      <c r="B264" s="87" t="s">
        <v>864</v>
      </c>
      <c r="C264" s="706" t="str">
        <f>'5'!C$140</f>
        <v>(Specify here)</v>
      </c>
      <c r="D264" s="414">
        <f>'6C'!$G77</f>
        <v>0</v>
      </c>
      <c r="E264" s="720"/>
      <c r="F264" s="720"/>
      <c r="G264" s="720"/>
      <c r="H264" s="720"/>
      <c r="I264" s="720"/>
      <c r="J264" s="720"/>
      <c r="K264" s="720"/>
      <c r="L264" s="723">
        <f t="shared" ref="L264:L282" si="19">SUM(E264:K264)</f>
        <v>0</v>
      </c>
      <c r="M264" s="723">
        <f t="shared" ref="M264:M282" si="20">L99+L264</f>
        <v>0</v>
      </c>
      <c r="N264" s="720"/>
      <c r="O264" s="1437"/>
      <c r="P264" s="411"/>
      <c r="Q264" s="212"/>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row>
    <row r="265" spans="1:39" x14ac:dyDescent="0.25">
      <c r="A265" s="1436">
        <f>A264+1</f>
        <v>89</v>
      </c>
      <c r="B265" s="858" t="s">
        <v>757</v>
      </c>
      <c r="C265" s="706" t="str">
        <f>'5'!C$141</f>
        <v>(Specify here)</v>
      </c>
      <c r="D265" s="414">
        <f>'6C'!$G78</f>
        <v>0</v>
      </c>
      <c r="E265" s="720"/>
      <c r="F265" s="720"/>
      <c r="G265" s="720"/>
      <c r="H265" s="720"/>
      <c r="I265" s="720"/>
      <c r="J265" s="720"/>
      <c r="K265" s="720"/>
      <c r="L265" s="723">
        <f t="shared" si="19"/>
        <v>0</v>
      </c>
      <c r="M265" s="723">
        <f t="shared" si="20"/>
        <v>0</v>
      </c>
      <c r="N265" s="720"/>
      <c r="O265" s="1437"/>
      <c r="P265" s="411"/>
      <c r="Q265" s="212"/>
      <c r="R265" s="212"/>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row>
    <row r="266" spans="1:39" x14ac:dyDescent="0.25">
      <c r="A266" s="1436">
        <f>A265+1</f>
        <v>90</v>
      </c>
      <c r="B266" s="87" t="s">
        <v>529</v>
      </c>
      <c r="C266" s="706" t="str">
        <f>'5'!C$142</f>
        <v>(Specify here)</v>
      </c>
      <c r="D266" s="414">
        <f>'6C'!$G79</f>
        <v>0</v>
      </c>
      <c r="E266" s="720"/>
      <c r="F266" s="720"/>
      <c r="G266" s="720"/>
      <c r="H266" s="720"/>
      <c r="I266" s="720"/>
      <c r="J266" s="720"/>
      <c r="K266" s="720"/>
      <c r="L266" s="723">
        <f t="shared" si="19"/>
        <v>0</v>
      </c>
      <c r="M266" s="723">
        <f t="shared" si="20"/>
        <v>0</v>
      </c>
      <c r="N266" s="720"/>
      <c r="O266" s="1437"/>
      <c r="P266" s="411"/>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row>
    <row r="267" spans="1:39" x14ac:dyDescent="0.25">
      <c r="A267" s="1436">
        <f>A266+1</f>
        <v>91</v>
      </c>
      <c r="B267" s="852" t="s">
        <v>530</v>
      </c>
      <c r="C267" s="839"/>
      <c r="D267" s="414">
        <f>'6C'!$G80</f>
        <v>0</v>
      </c>
      <c r="E267" s="720"/>
      <c r="F267" s="722"/>
      <c r="G267" s="720"/>
      <c r="H267" s="720"/>
      <c r="I267" s="720"/>
      <c r="J267" s="720"/>
      <c r="K267" s="720"/>
      <c r="L267" s="723">
        <f t="shared" si="19"/>
        <v>0</v>
      </c>
      <c r="M267" s="723">
        <f t="shared" si="20"/>
        <v>0</v>
      </c>
      <c r="N267" s="720"/>
      <c r="O267" s="1437"/>
      <c r="P267" s="411"/>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row>
    <row r="268" spans="1:39" x14ac:dyDescent="0.25">
      <c r="A268" s="1436">
        <f>A267+1</f>
        <v>92</v>
      </c>
      <c r="B268" s="852" t="s">
        <v>471</v>
      </c>
      <c r="C268" s="1438"/>
      <c r="D268" s="414">
        <f>'6C'!$G81</f>
        <v>0</v>
      </c>
      <c r="E268" s="720"/>
      <c r="F268" s="720"/>
      <c r="G268" s="720"/>
      <c r="H268" s="720"/>
      <c r="I268" s="720"/>
      <c r="J268" s="720"/>
      <c r="K268" s="720"/>
      <c r="L268" s="723">
        <f t="shared" si="19"/>
        <v>0</v>
      </c>
      <c r="M268" s="723">
        <f t="shared" si="20"/>
        <v>0</v>
      </c>
      <c r="N268" s="720"/>
      <c r="O268" s="1437"/>
      <c r="P268" s="411"/>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row>
    <row r="269" spans="1:39" x14ac:dyDescent="0.25">
      <c r="A269" s="1045">
        <f>A268+1</f>
        <v>93</v>
      </c>
      <c r="B269" s="815" t="s">
        <v>813</v>
      </c>
      <c r="C269" s="551" t="str">
        <f>'5'!C$145</f>
        <v>(Specify here)</v>
      </c>
      <c r="D269" s="414">
        <f>'6C'!$G82</f>
        <v>0</v>
      </c>
      <c r="E269" s="720"/>
      <c r="F269" s="720"/>
      <c r="G269" s="720"/>
      <c r="H269" s="720"/>
      <c r="I269" s="720"/>
      <c r="J269" s="720"/>
      <c r="K269" s="720"/>
      <c r="L269" s="723">
        <f t="shared" si="19"/>
        <v>0</v>
      </c>
      <c r="M269" s="723">
        <f t="shared" si="20"/>
        <v>0</v>
      </c>
      <c r="N269" s="720"/>
      <c r="O269" s="1437"/>
      <c r="P269" s="411"/>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row>
    <row r="270" spans="1:39" x14ac:dyDescent="0.25">
      <c r="A270" s="1097" t="s">
        <v>367</v>
      </c>
      <c r="B270" s="815" t="s">
        <v>814</v>
      </c>
      <c r="C270" s="551" t="str">
        <f>'5'!C$146</f>
        <v>(Specify here)</v>
      </c>
      <c r="D270" s="414">
        <f>'6C'!$G83</f>
        <v>0</v>
      </c>
      <c r="E270" s="720"/>
      <c r="F270" s="720"/>
      <c r="G270" s="720"/>
      <c r="H270" s="720"/>
      <c r="I270" s="720"/>
      <c r="J270" s="720"/>
      <c r="K270" s="720"/>
      <c r="L270" s="723">
        <f t="shared" si="19"/>
        <v>0</v>
      </c>
      <c r="M270" s="723">
        <f t="shared" si="20"/>
        <v>0</v>
      </c>
      <c r="N270" s="720"/>
      <c r="O270" s="1437"/>
      <c r="P270" s="411"/>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row>
    <row r="271" spans="1:39" x14ac:dyDescent="0.25">
      <c r="A271" s="1097" t="s">
        <v>367</v>
      </c>
      <c r="B271" s="815" t="s">
        <v>815</v>
      </c>
      <c r="C271" s="551" t="str">
        <f>'5'!C$147</f>
        <v>(Specify here)</v>
      </c>
      <c r="D271" s="414">
        <f>'6C'!$G84</f>
        <v>0</v>
      </c>
      <c r="E271" s="720"/>
      <c r="F271" s="720"/>
      <c r="G271" s="720"/>
      <c r="H271" s="720"/>
      <c r="I271" s="720"/>
      <c r="J271" s="720"/>
      <c r="K271" s="720"/>
      <c r="L271" s="723">
        <f t="shared" si="19"/>
        <v>0</v>
      </c>
      <c r="M271" s="723">
        <f t="shared" si="20"/>
        <v>0</v>
      </c>
      <c r="N271" s="720"/>
      <c r="O271" s="1437"/>
      <c r="P271" s="411"/>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row>
    <row r="272" spans="1:39" x14ac:dyDescent="0.25">
      <c r="A272" s="1097"/>
      <c r="B272" s="457" t="s">
        <v>825</v>
      </c>
      <c r="C272" s="551" t="str">
        <f>'5'!C$148</f>
        <v>(Specify here)</v>
      </c>
      <c r="D272" s="414">
        <f>'6C'!$G85</f>
        <v>0</v>
      </c>
      <c r="E272" s="720"/>
      <c r="F272" s="720"/>
      <c r="G272" s="720"/>
      <c r="H272" s="720"/>
      <c r="I272" s="720"/>
      <c r="J272" s="720"/>
      <c r="K272" s="720"/>
      <c r="L272" s="723">
        <f>SUM(E272:K272)</f>
        <v>0</v>
      </c>
      <c r="M272" s="723">
        <f t="shared" si="20"/>
        <v>0</v>
      </c>
      <c r="N272" s="720"/>
      <c r="O272" s="1437"/>
      <c r="P272" s="411"/>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row>
    <row r="273" spans="1:39" x14ac:dyDescent="0.25">
      <c r="A273" s="1097"/>
      <c r="B273" s="457" t="s">
        <v>826</v>
      </c>
      <c r="C273" s="551" t="str">
        <f>'5'!C$149</f>
        <v>(Specify here)</v>
      </c>
      <c r="D273" s="414">
        <f>'6C'!$G86</f>
        <v>0</v>
      </c>
      <c r="E273" s="720"/>
      <c r="F273" s="720"/>
      <c r="G273" s="720"/>
      <c r="H273" s="720"/>
      <c r="I273" s="720"/>
      <c r="J273" s="720"/>
      <c r="K273" s="720"/>
      <c r="L273" s="723">
        <f>SUM(E273:K273)</f>
        <v>0</v>
      </c>
      <c r="M273" s="723">
        <f t="shared" si="20"/>
        <v>0</v>
      </c>
      <c r="N273" s="720"/>
      <c r="O273" s="1437"/>
      <c r="P273" s="411"/>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row>
    <row r="274" spans="1:39" x14ac:dyDescent="0.25">
      <c r="A274" s="1075"/>
      <c r="B274" s="801" t="s">
        <v>531</v>
      </c>
      <c r="C274" s="591"/>
      <c r="D274" s="679">
        <f>'6C'!$G87</f>
        <v>0</v>
      </c>
      <c r="E274" s="681"/>
      <c r="F274" s="681"/>
      <c r="G274" s="681"/>
      <c r="H274" s="681"/>
      <c r="I274" s="681"/>
      <c r="J274" s="681"/>
      <c r="K274" s="681"/>
      <c r="L274" s="680">
        <f>SUM(E274:K274)</f>
        <v>0</v>
      </c>
      <c r="M274" s="680">
        <f t="shared" si="20"/>
        <v>0</v>
      </c>
      <c r="N274" s="681"/>
      <c r="O274" s="1429"/>
      <c r="P274" s="411"/>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row>
    <row r="275" spans="1:39" x14ac:dyDescent="0.25">
      <c r="A275" s="1045">
        <v>94</v>
      </c>
      <c r="B275" s="457" t="s">
        <v>627</v>
      </c>
      <c r="C275" s="548"/>
      <c r="D275" s="414">
        <f>'6C'!$G88</f>
        <v>0</v>
      </c>
      <c r="E275" s="720"/>
      <c r="F275" s="720"/>
      <c r="G275" s="720"/>
      <c r="H275" s="720"/>
      <c r="I275" s="720"/>
      <c r="J275" s="720"/>
      <c r="K275" s="720"/>
      <c r="L275" s="723">
        <f t="shared" si="19"/>
        <v>0</v>
      </c>
      <c r="M275" s="723">
        <f t="shared" si="20"/>
        <v>0</v>
      </c>
      <c r="N275" s="720"/>
      <c r="O275" s="1437"/>
      <c r="P275" s="411"/>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row>
    <row r="276" spans="1:39" x14ac:dyDescent="0.25">
      <c r="A276" s="1045">
        <f>A275+1</f>
        <v>95</v>
      </c>
      <c r="B276" s="457" t="s">
        <v>532</v>
      </c>
      <c r="C276" s="548"/>
      <c r="D276" s="414">
        <f>'6C'!$G89</f>
        <v>0</v>
      </c>
      <c r="E276" s="720"/>
      <c r="F276" s="720"/>
      <c r="G276" s="720"/>
      <c r="H276" s="720"/>
      <c r="I276" s="720"/>
      <c r="J276" s="720"/>
      <c r="K276" s="720"/>
      <c r="L276" s="723">
        <f t="shared" si="19"/>
        <v>0</v>
      </c>
      <c r="M276" s="723">
        <f t="shared" si="20"/>
        <v>0</v>
      </c>
      <c r="N276" s="720"/>
      <c r="O276" s="1437"/>
      <c r="P276" s="411"/>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row>
    <row r="277" spans="1:39" x14ac:dyDescent="0.25">
      <c r="A277" s="1045">
        <f t="shared" ref="A277:A282" si="21">A276+1</f>
        <v>96</v>
      </c>
      <c r="B277" s="457" t="s">
        <v>533</v>
      </c>
      <c r="C277" s="548"/>
      <c r="D277" s="414">
        <f>'6C'!$G90</f>
        <v>0</v>
      </c>
      <c r="E277" s="720"/>
      <c r="F277" s="720"/>
      <c r="G277" s="720"/>
      <c r="H277" s="720"/>
      <c r="I277" s="720"/>
      <c r="J277" s="720"/>
      <c r="K277" s="720"/>
      <c r="L277" s="723">
        <f t="shared" si="19"/>
        <v>0</v>
      </c>
      <c r="M277" s="723">
        <f t="shared" si="20"/>
        <v>0</v>
      </c>
      <c r="N277" s="720"/>
      <c r="O277" s="1437"/>
      <c r="P277" s="411"/>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row>
    <row r="278" spans="1:39" x14ac:dyDescent="0.25">
      <c r="A278" s="1045">
        <f t="shared" si="21"/>
        <v>97</v>
      </c>
      <c r="B278" s="457" t="s">
        <v>534</v>
      </c>
      <c r="C278" s="1143"/>
      <c r="D278" s="414">
        <f>'6C'!$G91</f>
        <v>0</v>
      </c>
      <c r="E278" s="720"/>
      <c r="F278" s="720"/>
      <c r="G278" s="720"/>
      <c r="H278" s="720"/>
      <c r="I278" s="720"/>
      <c r="J278" s="720"/>
      <c r="K278" s="720"/>
      <c r="L278" s="723">
        <f t="shared" si="19"/>
        <v>0</v>
      </c>
      <c r="M278" s="723">
        <f t="shared" si="20"/>
        <v>0</v>
      </c>
      <c r="N278" s="720"/>
      <c r="O278" s="1437"/>
      <c r="P278" s="411"/>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row>
    <row r="279" spans="1:39" x14ac:dyDescent="0.25">
      <c r="A279" s="1045">
        <f t="shared" si="21"/>
        <v>98</v>
      </c>
      <c r="B279" s="457" t="s">
        <v>816</v>
      </c>
      <c r="C279" s="551" t="str">
        <f>'5'!C$155</f>
        <v>(Specify here)</v>
      </c>
      <c r="D279" s="414">
        <f>'6C'!$G92</f>
        <v>0</v>
      </c>
      <c r="E279" s="720"/>
      <c r="F279" s="720"/>
      <c r="G279" s="720"/>
      <c r="H279" s="720"/>
      <c r="I279" s="720"/>
      <c r="J279" s="720"/>
      <c r="K279" s="720"/>
      <c r="L279" s="723">
        <f t="shared" si="19"/>
        <v>0</v>
      </c>
      <c r="M279" s="723">
        <f t="shared" si="20"/>
        <v>0</v>
      </c>
      <c r="N279" s="720"/>
      <c r="O279" s="1437"/>
      <c r="P279" s="411"/>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row>
    <row r="280" spans="1:39" x14ac:dyDescent="0.25">
      <c r="A280" s="1045">
        <f t="shared" si="21"/>
        <v>99</v>
      </c>
      <c r="B280" s="457" t="s">
        <v>817</v>
      </c>
      <c r="C280" s="551" t="str">
        <f>'5'!C$156</f>
        <v>(Specify here)</v>
      </c>
      <c r="D280" s="414">
        <f>'6C'!$G93</f>
        <v>0</v>
      </c>
      <c r="E280" s="720"/>
      <c r="F280" s="720"/>
      <c r="G280" s="720"/>
      <c r="H280" s="720"/>
      <c r="I280" s="720"/>
      <c r="J280" s="720"/>
      <c r="K280" s="720"/>
      <c r="L280" s="723">
        <f t="shared" si="19"/>
        <v>0</v>
      </c>
      <c r="M280" s="723">
        <f t="shared" si="20"/>
        <v>0</v>
      </c>
      <c r="N280" s="720"/>
      <c r="O280" s="1437"/>
      <c r="P280" s="411"/>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row>
    <row r="281" spans="1:39" x14ac:dyDescent="0.25">
      <c r="A281" s="1045">
        <f t="shared" si="21"/>
        <v>100</v>
      </c>
      <c r="B281" s="457" t="s">
        <v>821</v>
      </c>
      <c r="C281" s="564"/>
      <c r="D281" s="414">
        <f>'6C'!$G94</f>
        <v>0</v>
      </c>
      <c r="E281" s="720"/>
      <c r="F281" s="720"/>
      <c r="G281" s="720"/>
      <c r="H281" s="720"/>
      <c r="I281" s="720"/>
      <c r="J281" s="720"/>
      <c r="K281" s="720"/>
      <c r="L281" s="723">
        <f t="shared" si="19"/>
        <v>0</v>
      </c>
      <c r="M281" s="723">
        <f t="shared" si="20"/>
        <v>0</v>
      </c>
      <c r="N281" s="720"/>
      <c r="O281" s="1437"/>
      <c r="P281" s="411"/>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row>
    <row r="282" spans="1:39" x14ac:dyDescent="0.25">
      <c r="A282" s="1045">
        <f t="shared" si="21"/>
        <v>101</v>
      </c>
      <c r="B282" s="815" t="s">
        <v>758</v>
      </c>
      <c r="C282" s="547"/>
      <c r="D282" s="414">
        <f>'6C'!$G95</f>
        <v>0</v>
      </c>
      <c r="E282" s="720"/>
      <c r="F282" s="720"/>
      <c r="G282" s="720"/>
      <c r="H282" s="720"/>
      <c r="I282" s="720"/>
      <c r="J282" s="720"/>
      <c r="K282" s="720"/>
      <c r="L282" s="723">
        <f t="shared" si="19"/>
        <v>0</v>
      </c>
      <c r="M282" s="723">
        <f t="shared" si="20"/>
        <v>0</v>
      </c>
      <c r="N282" s="720"/>
      <c r="O282" s="1437"/>
      <c r="P282" s="411"/>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row>
    <row r="283" spans="1:39" x14ac:dyDescent="0.25">
      <c r="A283" s="1261"/>
      <c r="B283" s="1439" t="s">
        <v>823</v>
      </c>
      <c r="C283" s="1148"/>
      <c r="D283" s="1440">
        <f>'6C'!$G96</f>
        <v>0</v>
      </c>
      <c r="E283" s="1441">
        <f t="shared" ref="E283:O283" si="22">SUM(E264:E282)+SUM(E215:E246)+SUM(E190:E197)+E188</f>
        <v>0</v>
      </c>
      <c r="F283" s="1441">
        <f t="shared" si="22"/>
        <v>0</v>
      </c>
      <c r="G283" s="1441">
        <f t="shared" si="22"/>
        <v>0</v>
      </c>
      <c r="H283" s="1441">
        <f t="shared" si="22"/>
        <v>0</v>
      </c>
      <c r="I283" s="1441">
        <f t="shared" si="22"/>
        <v>0</v>
      </c>
      <c r="J283" s="1441">
        <f t="shared" si="22"/>
        <v>0</v>
      </c>
      <c r="K283" s="1441">
        <f t="shared" si="22"/>
        <v>0</v>
      </c>
      <c r="L283" s="1442">
        <f t="shared" si="22"/>
        <v>0</v>
      </c>
      <c r="M283" s="1442">
        <f t="shared" si="22"/>
        <v>0</v>
      </c>
      <c r="N283" s="1441">
        <f t="shared" si="22"/>
        <v>0</v>
      </c>
      <c r="O283" s="1443">
        <f t="shared" si="22"/>
        <v>0</v>
      </c>
      <c r="P283" s="411"/>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row>
    <row r="284" spans="1:39" x14ac:dyDescent="0.25">
      <c r="A284" s="844" t="s">
        <v>419</v>
      </c>
      <c r="B284" s="1415"/>
      <c r="C284" s="411"/>
      <c r="D284" s="1416"/>
      <c r="E284" s="411"/>
      <c r="F284" s="411"/>
      <c r="G284" s="411"/>
      <c r="H284" s="411"/>
      <c r="I284" s="411"/>
      <c r="J284" s="411"/>
      <c r="K284" s="411"/>
      <c r="L284" s="411"/>
      <c r="M284" s="411"/>
      <c r="N284" s="411"/>
      <c r="O284" s="411"/>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row>
    <row r="285" spans="1:39" x14ac:dyDescent="0.25">
      <c r="A285" s="844" t="s">
        <v>900</v>
      </c>
      <c r="B285" s="846"/>
      <c r="C285" s="212"/>
      <c r="D285" s="225"/>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212"/>
    </row>
    <row r="286" spans="1:39" x14ac:dyDescent="0.25">
      <c r="A286" s="844" t="s">
        <v>422</v>
      </c>
      <c r="B286" s="846"/>
      <c r="C286" s="212"/>
      <c r="D286" s="225"/>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row>
    <row r="287" spans="1:39" ht="15.6" x14ac:dyDescent="0.3">
      <c r="A287" s="842" t="s">
        <v>157</v>
      </c>
      <c r="B287" s="843"/>
      <c r="C287" s="718"/>
      <c r="D287" s="718"/>
      <c r="E287" s="718"/>
      <c r="F287" s="718"/>
      <c r="G287" s="718"/>
      <c r="H287" s="718"/>
      <c r="I287" s="718"/>
      <c r="J287" s="718"/>
      <c r="K287" s="718"/>
      <c r="L287" s="214"/>
      <c r="M287" s="718"/>
      <c r="O287" s="716" t="s">
        <v>156</v>
      </c>
      <c r="P287" s="212"/>
      <c r="Q287" s="212"/>
      <c r="R287" s="212"/>
      <c r="S287" s="212"/>
      <c r="T287" s="212"/>
      <c r="U287" s="212"/>
      <c r="V287" s="212"/>
      <c r="W287" s="212"/>
      <c r="X287" s="212"/>
      <c r="Y287" s="212"/>
      <c r="Z287" s="212"/>
      <c r="AA287" s="212"/>
      <c r="AB287" s="212"/>
      <c r="AC287" s="212"/>
      <c r="AD287" s="212"/>
      <c r="AE287" s="212"/>
      <c r="AF287" s="212"/>
      <c r="AG287" s="212"/>
      <c r="AH287" s="212"/>
      <c r="AI287" s="212"/>
      <c r="AJ287" s="212"/>
      <c r="AK287" s="212"/>
      <c r="AL287" s="212"/>
      <c r="AM287" s="212"/>
    </row>
    <row r="288" spans="1:39" ht="15.6" x14ac:dyDescent="0.3">
      <c r="A288" s="842" t="s">
        <v>566</v>
      </c>
      <c r="B288" s="843"/>
      <c r="C288" s="718"/>
      <c r="D288" s="718"/>
      <c r="E288" s="718"/>
      <c r="F288" s="718"/>
      <c r="G288" s="718"/>
      <c r="H288" s="718"/>
      <c r="I288" s="718"/>
      <c r="J288" s="718"/>
      <c r="K288" s="718"/>
      <c r="L288" s="214"/>
      <c r="M288" s="718"/>
      <c r="O288" s="717" t="s">
        <v>446</v>
      </c>
      <c r="P288" s="212"/>
      <c r="Q288" s="212"/>
      <c r="R288" s="212"/>
      <c r="S288" s="212"/>
      <c r="T288" s="212"/>
      <c r="U288" s="212"/>
      <c r="V288" s="212"/>
      <c r="W288" s="212"/>
      <c r="X288" s="212"/>
      <c r="Y288" s="212"/>
      <c r="Z288" s="212"/>
      <c r="AA288" s="212"/>
      <c r="AB288" s="212"/>
      <c r="AC288" s="212"/>
      <c r="AD288" s="212"/>
      <c r="AE288" s="212"/>
      <c r="AF288" s="212"/>
      <c r="AG288" s="212"/>
      <c r="AH288" s="212"/>
      <c r="AI288" s="212"/>
      <c r="AJ288" s="212"/>
      <c r="AK288" s="212"/>
      <c r="AL288" s="212"/>
      <c r="AM288" s="212"/>
    </row>
    <row r="289" spans="1:39" x14ac:dyDescent="0.25">
      <c r="B289" s="845"/>
      <c r="C289" s="214"/>
      <c r="D289" s="214"/>
      <c r="E289" s="214"/>
      <c r="F289" s="214"/>
      <c r="G289" s="214"/>
      <c r="H289" s="214"/>
      <c r="I289" s="214"/>
      <c r="J289" s="214"/>
      <c r="K289" s="214"/>
      <c r="M289" s="212"/>
      <c r="O289" s="717" t="s">
        <v>178</v>
      </c>
      <c r="P289" s="212"/>
      <c r="Q289" s="212"/>
      <c r="R289" s="212"/>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row>
    <row r="290" spans="1:39" x14ac:dyDescent="0.25">
      <c r="B290" s="845"/>
      <c r="C290" s="214"/>
      <c r="D290" s="214"/>
      <c r="E290" s="214"/>
      <c r="F290" s="214"/>
      <c r="G290" s="214"/>
      <c r="H290" s="214"/>
      <c r="I290" s="214"/>
      <c r="J290" s="214"/>
      <c r="K290" s="214"/>
      <c r="L290" s="212"/>
      <c r="M290" s="212"/>
      <c r="N290" s="212"/>
      <c r="O290" s="212"/>
      <c r="P290" s="212"/>
      <c r="Q290" s="212"/>
      <c r="R290" s="212"/>
      <c r="S290" s="212"/>
      <c r="T290" s="212"/>
      <c r="U290" s="212"/>
      <c r="V290" s="212"/>
      <c r="W290" s="212"/>
      <c r="X290" s="212"/>
      <c r="Y290" s="212"/>
      <c r="Z290" s="212"/>
      <c r="AA290" s="212"/>
      <c r="AB290" s="212"/>
      <c r="AC290" s="212"/>
      <c r="AD290" s="212"/>
      <c r="AE290" s="212"/>
      <c r="AF290" s="212"/>
      <c r="AG290" s="212"/>
      <c r="AH290" s="212"/>
      <c r="AI290" s="212"/>
      <c r="AJ290" s="212"/>
      <c r="AK290" s="212"/>
      <c r="AL290" s="212"/>
      <c r="AM290" s="212"/>
    </row>
    <row r="291" spans="1:39" x14ac:dyDescent="0.25">
      <c r="A291" s="844" t="s">
        <v>363</v>
      </c>
      <c r="B291" s="846"/>
      <c r="C291" s="212"/>
      <c r="D291" s="212"/>
      <c r="E291" s="212"/>
      <c r="G291" s="213" t="s">
        <v>451</v>
      </c>
      <c r="H291" s="212"/>
      <c r="I291" s="212"/>
      <c r="J291" s="212"/>
      <c r="K291" s="212"/>
      <c r="L291" s="212"/>
      <c r="N291" s="213" t="s">
        <v>365</v>
      </c>
      <c r="O291" s="212"/>
      <c r="P291" s="212"/>
      <c r="Q291" s="212"/>
      <c r="R291" s="212"/>
      <c r="S291" s="212"/>
      <c r="T291" s="212"/>
      <c r="U291" s="212"/>
      <c r="V291" s="212"/>
      <c r="W291" s="212"/>
      <c r="X291" s="212"/>
      <c r="Y291" s="212"/>
      <c r="Z291" s="212"/>
      <c r="AA291" s="212"/>
      <c r="AB291" s="212"/>
      <c r="AC291" s="212"/>
      <c r="AD291" s="212"/>
      <c r="AE291" s="212"/>
      <c r="AF291" s="212"/>
      <c r="AG291" s="212"/>
      <c r="AH291" s="212"/>
      <c r="AI291" s="212"/>
      <c r="AJ291" s="212"/>
      <c r="AK291" s="212"/>
      <c r="AL291" s="212"/>
      <c r="AM291" s="212"/>
    </row>
    <row r="292" spans="1:39" x14ac:dyDescent="0.25">
      <c r="B292" s="846" t="str">
        <f>'1_1A'!$B$7</f>
        <v>Enter Hospital Name Here</v>
      </c>
      <c r="D292" s="212"/>
      <c r="E292" s="212"/>
      <c r="H292" s="1478" t="str">
        <f>'1_1A'!$H$7</f>
        <v>Enter Provider Number Here</v>
      </c>
      <c r="I292" s="1478"/>
      <c r="J292" s="212"/>
      <c r="K292" s="212"/>
      <c r="N292" s="1477" t="str">
        <f>'1_1A'!$P$7</f>
        <v>Enter FYE Here</v>
      </c>
      <c r="O292" s="1477"/>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row>
    <row r="293" spans="1:39" x14ac:dyDescent="0.25">
      <c r="A293" s="846"/>
      <c r="B293" s="846"/>
      <c r="C293" s="212"/>
      <c r="D293" s="225"/>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row>
    <row r="294" spans="1:39" x14ac:dyDescent="0.25">
      <c r="A294" s="1417"/>
      <c r="B294" s="1418"/>
      <c r="C294" s="1419"/>
      <c r="D294" s="1420" t="s">
        <v>122</v>
      </c>
      <c r="E294" s="1421"/>
      <c r="F294" s="1422" t="s">
        <v>428</v>
      </c>
      <c r="G294" s="1421"/>
      <c r="H294" s="1421"/>
      <c r="I294" s="1421"/>
      <c r="J294" s="1421"/>
      <c r="K294" s="1421"/>
      <c r="L294" s="1422" t="s">
        <v>418</v>
      </c>
      <c r="M294" s="1422" t="s">
        <v>152</v>
      </c>
      <c r="N294" s="1421"/>
      <c r="O294" s="1423" t="s">
        <v>428</v>
      </c>
      <c r="P294" s="411"/>
      <c r="Q294" s="212"/>
      <c r="R294" s="212"/>
      <c r="S294" s="212"/>
      <c r="T294" s="212"/>
      <c r="U294" s="212"/>
      <c r="V294" s="212"/>
      <c r="W294" s="212"/>
      <c r="X294" s="212"/>
      <c r="Y294" s="212"/>
      <c r="Z294" s="212"/>
      <c r="AA294" s="212"/>
      <c r="AB294" s="212"/>
      <c r="AC294" s="212"/>
      <c r="AD294" s="212"/>
      <c r="AE294" s="212"/>
      <c r="AF294" s="212"/>
      <c r="AG294" s="212"/>
      <c r="AH294" s="212"/>
      <c r="AI294" s="212"/>
      <c r="AJ294" s="212"/>
      <c r="AK294" s="212"/>
      <c r="AL294" s="212"/>
      <c r="AM294" s="212"/>
    </row>
    <row r="295" spans="1:39" ht="15.6" x14ac:dyDescent="0.3">
      <c r="A295" s="1424"/>
      <c r="B295" s="849" t="s">
        <v>95</v>
      </c>
      <c r="C295" s="1425"/>
      <c r="D295" s="228" t="s">
        <v>124</v>
      </c>
      <c r="E295" s="219" t="s">
        <v>427</v>
      </c>
      <c r="F295" s="219" t="s">
        <v>159</v>
      </c>
      <c r="G295" s="219" t="s">
        <v>367</v>
      </c>
      <c r="H295" s="219" t="s">
        <v>160</v>
      </c>
      <c r="I295" s="219" t="s">
        <v>430</v>
      </c>
      <c r="J295" s="219" t="s">
        <v>161</v>
      </c>
      <c r="K295" s="219" t="s">
        <v>162</v>
      </c>
      <c r="L295" s="219" t="s">
        <v>162</v>
      </c>
      <c r="M295" s="219" t="s">
        <v>418</v>
      </c>
      <c r="N295" s="219" t="s">
        <v>161</v>
      </c>
      <c r="O295" s="1426" t="s">
        <v>159</v>
      </c>
      <c r="P295" s="411"/>
      <c r="Q295" s="212"/>
      <c r="R295" s="212"/>
      <c r="S295" s="212"/>
      <c r="T295" s="212"/>
      <c r="U295" s="212"/>
      <c r="V295" s="212"/>
      <c r="W295" s="212"/>
      <c r="X295" s="212"/>
      <c r="Y295" s="212"/>
      <c r="Z295" s="212"/>
      <c r="AA295" s="212"/>
      <c r="AB295" s="212"/>
      <c r="AC295" s="212"/>
      <c r="AD295" s="212"/>
      <c r="AE295" s="212"/>
      <c r="AF295" s="212"/>
      <c r="AG295" s="212"/>
      <c r="AH295" s="212"/>
      <c r="AI295" s="212"/>
      <c r="AJ295" s="212"/>
      <c r="AK295" s="212"/>
      <c r="AL295" s="212"/>
      <c r="AM295" s="212"/>
    </row>
    <row r="296" spans="1:39" x14ac:dyDescent="0.25">
      <c r="A296" s="1424"/>
      <c r="B296" s="848"/>
      <c r="C296" s="411"/>
      <c r="D296" s="228" t="s">
        <v>125</v>
      </c>
      <c r="E296" s="219" t="s">
        <v>163</v>
      </c>
      <c r="F296" s="219" t="s">
        <v>164</v>
      </c>
      <c r="G296" s="219" t="s">
        <v>436</v>
      </c>
      <c r="H296" s="219" t="s">
        <v>165</v>
      </c>
      <c r="I296" s="230">
        <v>1974</v>
      </c>
      <c r="J296" s="219" t="s">
        <v>166</v>
      </c>
      <c r="K296" s="219" t="s">
        <v>167</v>
      </c>
      <c r="L296" s="219" t="s">
        <v>168</v>
      </c>
      <c r="M296" s="219" t="s">
        <v>162</v>
      </c>
      <c r="N296" s="219" t="s">
        <v>166</v>
      </c>
      <c r="O296" s="1426" t="s">
        <v>164</v>
      </c>
      <c r="P296" s="411"/>
      <c r="Q296" s="212"/>
      <c r="R296" s="212"/>
      <c r="S296" s="212"/>
      <c r="T296" s="212"/>
      <c r="U296" s="212"/>
      <c r="V296" s="212"/>
      <c r="W296" s="212"/>
      <c r="X296" s="212"/>
      <c r="Y296" s="212"/>
      <c r="Z296" s="212"/>
      <c r="AA296" s="212"/>
      <c r="AB296" s="212"/>
      <c r="AC296" s="212"/>
      <c r="AD296" s="212"/>
      <c r="AE296" s="212"/>
      <c r="AF296" s="212"/>
      <c r="AG296" s="212"/>
      <c r="AH296" s="212"/>
      <c r="AI296" s="212"/>
      <c r="AJ296" s="212"/>
      <c r="AK296" s="212"/>
      <c r="AL296" s="212"/>
      <c r="AM296" s="212"/>
    </row>
    <row r="297" spans="1:39" x14ac:dyDescent="0.25">
      <c r="A297" s="1424"/>
      <c r="B297" s="848"/>
      <c r="C297" s="411"/>
      <c r="D297" s="228" t="s">
        <v>126</v>
      </c>
      <c r="E297" s="219" t="s">
        <v>169</v>
      </c>
      <c r="F297" s="219" t="s">
        <v>170</v>
      </c>
      <c r="G297" s="218"/>
      <c r="H297" s="219" t="s">
        <v>171</v>
      </c>
      <c r="I297" s="219" t="s">
        <v>445</v>
      </c>
      <c r="J297" s="219" t="s">
        <v>172</v>
      </c>
      <c r="K297" s="218"/>
      <c r="L297" s="219" t="s">
        <v>173</v>
      </c>
      <c r="M297" s="219" t="s">
        <v>168</v>
      </c>
      <c r="N297" s="219" t="s">
        <v>174</v>
      </c>
      <c r="O297" s="1426" t="s">
        <v>175</v>
      </c>
      <c r="P297" s="411"/>
      <c r="Q297" s="212"/>
      <c r="R297" s="212"/>
      <c r="S297" s="212"/>
      <c r="T297" s="212"/>
      <c r="U297" s="212"/>
      <c r="V297" s="212"/>
      <c r="W297" s="212"/>
      <c r="X297" s="212"/>
      <c r="Y297" s="212"/>
      <c r="Z297" s="212"/>
      <c r="AA297" s="212"/>
      <c r="AB297" s="212"/>
      <c r="AC297" s="212"/>
      <c r="AD297" s="212"/>
      <c r="AE297" s="212"/>
      <c r="AF297" s="212"/>
      <c r="AG297" s="212"/>
      <c r="AH297" s="212"/>
      <c r="AI297" s="212"/>
      <c r="AJ297" s="212"/>
      <c r="AK297" s="212"/>
      <c r="AL297" s="212"/>
      <c r="AM297" s="212"/>
    </row>
    <row r="298" spans="1:39" x14ac:dyDescent="0.25">
      <c r="A298" s="1424"/>
      <c r="B298" s="848"/>
      <c r="C298" s="411"/>
      <c r="D298" s="229"/>
      <c r="E298" s="219" t="s">
        <v>98</v>
      </c>
      <c r="F298" s="219" t="s">
        <v>98</v>
      </c>
      <c r="G298" s="219" t="s">
        <v>98</v>
      </c>
      <c r="H298" s="219" t="s">
        <v>98</v>
      </c>
      <c r="I298" s="219" t="s">
        <v>98</v>
      </c>
      <c r="J298" s="219" t="s">
        <v>98</v>
      </c>
      <c r="K298" s="219" t="s">
        <v>98</v>
      </c>
      <c r="L298" s="219" t="s">
        <v>98</v>
      </c>
      <c r="M298" s="219" t="s">
        <v>173</v>
      </c>
      <c r="N298" s="219" t="s">
        <v>98</v>
      </c>
      <c r="O298" s="1426" t="s">
        <v>98</v>
      </c>
      <c r="P298" s="411"/>
      <c r="Q298" s="212"/>
      <c r="R298" s="212"/>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row>
    <row r="299" spans="1:39" x14ac:dyDescent="0.25">
      <c r="A299" s="1424"/>
      <c r="B299" s="848"/>
      <c r="C299" s="411"/>
      <c r="D299" s="229"/>
      <c r="E299" s="219" t="s">
        <v>384</v>
      </c>
      <c r="F299" s="219" t="s">
        <v>385</v>
      </c>
      <c r="G299" s="219" t="s">
        <v>386</v>
      </c>
      <c r="H299" s="219" t="s">
        <v>387</v>
      </c>
      <c r="I299" s="219" t="s">
        <v>388</v>
      </c>
      <c r="J299" s="219" t="s">
        <v>389</v>
      </c>
      <c r="K299" s="219" t="s">
        <v>390</v>
      </c>
      <c r="L299" s="219" t="s">
        <v>391</v>
      </c>
      <c r="M299" s="219" t="s">
        <v>392</v>
      </c>
      <c r="N299" s="219" t="s">
        <v>393</v>
      </c>
      <c r="O299" s="1426" t="s">
        <v>394</v>
      </c>
      <c r="P299" s="411"/>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row>
    <row r="300" spans="1:39" x14ac:dyDescent="0.25">
      <c r="A300" s="1089"/>
      <c r="B300" s="806" t="s">
        <v>536</v>
      </c>
      <c r="C300" s="593"/>
      <c r="D300" s="719" t="s">
        <v>367</v>
      </c>
      <c r="E300" s="677"/>
      <c r="F300" s="677"/>
      <c r="G300" s="677"/>
      <c r="H300" s="677"/>
      <c r="I300" s="677"/>
      <c r="J300" s="677"/>
      <c r="K300" s="677"/>
      <c r="L300" s="677"/>
      <c r="M300" s="677"/>
      <c r="N300" s="677"/>
      <c r="O300" s="1435"/>
      <c r="P300" s="411"/>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row>
    <row r="301" spans="1:39" x14ac:dyDescent="0.25">
      <c r="A301" s="1045">
        <v>105</v>
      </c>
      <c r="B301" s="457" t="s">
        <v>537</v>
      </c>
      <c r="C301" s="548"/>
      <c r="D301" s="414">
        <f>'6C'!$G$98</f>
        <v>0</v>
      </c>
      <c r="E301" s="720"/>
      <c r="F301" s="720"/>
      <c r="G301" s="720"/>
      <c r="H301" s="720"/>
      <c r="I301" s="720"/>
      <c r="J301" s="720"/>
      <c r="K301" s="720"/>
      <c r="L301" s="723">
        <f t="shared" ref="L301:L313" si="23">SUM(E301:K301)</f>
        <v>0</v>
      </c>
      <c r="M301" s="723">
        <f t="shared" ref="M301:M313" si="24">L136+L301</f>
        <v>0</v>
      </c>
      <c r="N301" s="720"/>
      <c r="O301" s="1437"/>
      <c r="P301" s="411"/>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row>
    <row r="302" spans="1:39" x14ac:dyDescent="0.25">
      <c r="A302" s="1045">
        <f t="shared" ref="A302:A313" si="25">A301+1</f>
        <v>106</v>
      </c>
      <c r="B302" s="457" t="s">
        <v>539</v>
      </c>
      <c r="C302" s="548"/>
      <c r="D302" s="414">
        <f>'6C'!$G$99</f>
        <v>0</v>
      </c>
      <c r="E302" s="720"/>
      <c r="F302" s="720"/>
      <c r="G302" s="720"/>
      <c r="H302" s="720"/>
      <c r="I302" s="720"/>
      <c r="J302" s="720"/>
      <c r="K302" s="720"/>
      <c r="L302" s="723">
        <f t="shared" si="23"/>
        <v>0</v>
      </c>
      <c r="M302" s="723">
        <f t="shared" si="24"/>
        <v>0</v>
      </c>
      <c r="N302" s="720"/>
      <c r="O302" s="1437"/>
      <c r="P302" s="411"/>
      <c r="Q302" s="212"/>
      <c r="R302" s="212"/>
      <c r="S302" s="212"/>
      <c r="T302" s="212"/>
      <c r="U302" s="212"/>
      <c r="V302" s="212"/>
      <c r="W302" s="212"/>
      <c r="X302" s="212"/>
      <c r="Y302" s="212"/>
      <c r="Z302" s="212"/>
      <c r="AA302" s="212"/>
      <c r="AB302" s="212"/>
      <c r="AC302" s="212"/>
      <c r="AD302" s="212"/>
      <c r="AE302" s="212"/>
      <c r="AF302" s="212"/>
      <c r="AG302" s="212"/>
      <c r="AH302" s="212"/>
      <c r="AI302" s="212"/>
      <c r="AJ302" s="212"/>
      <c r="AK302" s="212"/>
      <c r="AL302" s="212"/>
      <c r="AM302" s="212"/>
    </row>
    <row r="303" spans="1:39" x14ac:dyDescent="0.25">
      <c r="A303" s="1045">
        <f t="shared" si="25"/>
        <v>107</v>
      </c>
      <c r="B303" s="457" t="s">
        <v>538</v>
      </c>
      <c r="C303" s="548"/>
      <c r="D303" s="414">
        <f>'6C'!$G$100</f>
        <v>0</v>
      </c>
      <c r="E303" s="720"/>
      <c r="F303" s="720"/>
      <c r="G303" s="720"/>
      <c r="H303" s="720"/>
      <c r="I303" s="720"/>
      <c r="J303" s="720"/>
      <c r="K303" s="720"/>
      <c r="L303" s="723">
        <f t="shared" si="23"/>
        <v>0</v>
      </c>
      <c r="M303" s="723">
        <f t="shared" si="24"/>
        <v>0</v>
      </c>
      <c r="N303" s="720"/>
      <c r="O303" s="1437"/>
      <c r="P303" s="411"/>
      <c r="Q303" s="212"/>
      <c r="R303" s="212"/>
      <c r="S303" s="212"/>
      <c r="T303" s="212"/>
      <c r="U303" s="212"/>
      <c r="V303" s="212"/>
      <c r="W303" s="212"/>
      <c r="X303" s="212"/>
      <c r="Y303" s="212"/>
      <c r="Z303" s="212"/>
      <c r="AA303" s="212"/>
      <c r="AB303" s="212"/>
      <c r="AC303" s="212"/>
      <c r="AD303" s="212"/>
      <c r="AE303" s="212"/>
      <c r="AF303" s="212"/>
      <c r="AG303" s="212"/>
      <c r="AH303" s="212"/>
      <c r="AI303" s="212"/>
      <c r="AJ303" s="212"/>
      <c r="AK303" s="212"/>
      <c r="AL303" s="212"/>
      <c r="AM303" s="212"/>
    </row>
    <row r="304" spans="1:39" x14ac:dyDescent="0.25">
      <c r="A304" s="1045">
        <f t="shared" si="25"/>
        <v>108</v>
      </c>
      <c r="B304" s="815" t="s">
        <v>759</v>
      </c>
      <c r="C304" s="547"/>
      <c r="D304" s="414">
        <f>'6C'!$G$101</f>
        <v>0</v>
      </c>
      <c r="E304" s="720"/>
      <c r="F304" s="720"/>
      <c r="G304" s="720"/>
      <c r="H304" s="720"/>
      <c r="I304" s="720"/>
      <c r="J304" s="720"/>
      <c r="K304" s="720"/>
      <c r="L304" s="723">
        <f t="shared" si="23"/>
        <v>0</v>
      </c>
      <c r="M304" s="723">
        <f t="shared" si="24"/>
        <v>0</v>
      </c>
      <c r="N304" s="720"/>
      <c r="O304" s="1437"/>
      <c r="P304" s="411"/>
      <c r="Q304" s="212"/>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2"/>
    </row>
    <row r="305" spans="1:39" x14ac:dyDescent="0.25">
      <c r="A305" s="1045">
        <f t="shared" si="25"/>
        <v>109</v>
      </c>
      <c r="B305" s="815" t="s">
        <v>760</v>
      </c>
      <c r="C305" s="547"/>
      <c r="D305" s="414">
        <f>'6C'!$G$102</f>
        <v>0</v>
      </c>
      <c r="E305" s="720"/>
      <c r="F305" s="720"/>
      <c r="G305" s="720"/>
      <c r="H305" s="720"/>
      <c r="I305" s="720"/>
      <c r="J305" s="720"/>
      <c r="K305" s="720"/>
      <c r="L305" s="723">
        <f t="shared" si="23"/>
        <v>0</v>
      </c>
      <c r="M305" s="723">
        <f t="shared" si="24"/>
        <v>0</v>
      </c>
      <c r="N305" s="720"/>
      <c r="O305" s="1437"/>
      <c r="P305" s="411"/>
      <c r="Q305" s="212"/>
      <c r="R305" s="212"/>
      <c r="S305" s="212"/>
      <c r="T305" s="212"/>
      <c r="U305" s="212"/>
      <c r="V305" s="212"/>
      <c r="W305" s="212"/>
      <c r="X305" s="212"/>
      <c r="Y305" s="212"/>
      <c r="Z305" s="212"/>
      <c r="AA305" s="212"/>
      <c r="AB305" s="212"/>
      <c r="AC305" s="212"/>
      <c r="AD305" s="212"/>
      <c r="AE305" s="212"/>
      <c r="AF305" s="212"/>
      <c r="AG305" s="212"/>
      <c r="AH305" s="212"/>
      <c r="AI305" s="212"/>
      <c r="AJ305" s="212"/>
      <c r="AK305" s="212"/>
      <c r="AL305" s="212"/>
      <c r="AM305" s="212"/>
    </row>
    <row r="306" spans="1:39" x14ac:dyDescent="0.25">
      <c r="A306" s="1045">
        <f t="shared" si="25"/>
        <v>110</v>
      </c>
      <c r="B306" s="815" t="s">
        <v>761</v>
      </c>
      <c r="C306" s="547"/>
      <c r="D306" s="414">
        <f>'6C'!$G$103</f>
        <v>0</v>
      </c>
      <c r="E306" s="720"/>
      <c r="F306" s="720"/>
      <c r="G306" s="720"/>
      <c r="H306" s="720"/>
      <c r="I306" s="720"/>
      <c r="J306" s="720"/>
      <c r="K306" s="720"/>
      <c r="L306" s="723">
        <f t="shared" si="23"/>
        <v>0</v>
      </c>
      <c r="M306" s="723">
        <f t="shared" si="24"/>
        <v>0</v>
      </c>
      <c r="N306" s="720"/>
      <c r="O306" s="1437"/>
      <c r="P306" s="411"/>
      <c r="Q306" s="212"/>
      <c r="R306" s="212"/>
      <c r="S306" s="212"/>
      <c r="T306" s="212"/>
      <c r="U306" s="212"/>
      <c r="V306" s="212"/>
      <c r="W306" s="212"/>
      <c r="X306" s="212"/>
      <c r="Y306" s="212"/>
      <c r="Z306" s="212"/>
      <c r="AA306" s="212"/>
      <c r="AB306" s="212"/>
      <c r="AC306" s="212"/>
      <c r="AD306" s="212"/>
      <c r="AE306" s="212"/>
      <c r="AF306" s="212"/>
      <c r="AG306" s="212"/>
      <c r="AH306" s="212"/>
      <c r="AI306" s="212"/>
      <c r="AJ306" s="212"/>
      <c r="AK306" s="212"/>
      <c r="AL306" s="212"/>
      <c r="AM306" s="212"/>
    </row>
    <row r="307" spans="1:39" x14ac:dyDescent="0.25">
      <c r="A307" s="1045">
        <f t="shared" si="25"/>
        <v>111</v>
      </c>
      <c r="B307" s="815" t="s">
        <v>762</v>
      </c>
      <c r="C307" s="547"/>
      <c r="D307" s="414">
        <f>'6C'!$G$104</f>
        <v>0</v>
      </c>
      <c r="E307" s="720"/>
      <c r="F307" s="720"/>
      <c r="G307" s="720"/>
      <c r="H307" s="720"/>
      <c r="I307" s="720"/>
      <c r="J307" s="720"/>
      <c r="K307" s="720"/>
      <c r="L307" s="723">
        <f t="shared" si="23"/>
        <v>0</v>
      </c>
      <c r="M307" s="723">
        <f t="shared" si="24"/>
        <v>0</v>
      </c>
      <c r="N307" s="720"/>
      <c r="O307" s="1437"/>
      <c r="P307" s="411"/>
      <c r="Q307" s="212"/>
      <c r="R307" s="212"/>
      <c r="S307" s="212"/>
      <c r="T307" s="212"/>
      <c r="U307" s="212"/>
      <c r="V307" s="212"/>
      <c r="W307" s="212"/>
      <c r="X307" s="212"/>
      <c r="Y307" s="212"/>
      <c r="Z307" s="212"/>
      <c r="AA307" s="212"/>
      <c r="AB307" s="212"/>
      <c r="AC307" s="212"/>
      <c r="AD307" s="212"/>
      <c r="AE307" s="212"/>
      <c r="AF307" s="212"/>
      <c r="AG307" s="212"/>
      <c r="AH307" s="212"/>
      <c r="AI307" s="212"/>
      <c r="AJ307" s="212"/>
      <c r="AK307" s="212"/>
      <c r="AL307" s="212"/>
      <c r="AM307" s="212"/>
    </row>
    <row r="308" spans="1:39" x14ac:dyDescent="0.25">
      <c r="A308" s="1045">
        <f t="shared" si="25"/>
        <v>112</v>
      </c>
      <c r="B308" s="457" t="s">
        <v>824</v>
      </c>
      <c r="C308" s="551" t="str">
        <f>'5'!C$186</f>
        <v>(Specify here)</v>
      </c>
      <c r="D308" s="414">
        <f>'6C'!$G$105</f>
        <v>0</v>
      </c>
      <c r="E308" s="720"/>
      <c r="F308" s="720"/>
      <c r="G308" s="720"/>
      <c r="H308" s="720"/>
      <c r="I308" s="720"/>
      <c r="J308" s="720"/>
      <c r="K308" s="720"/>
      <c r="L308" s="723">
        <f t="shared" si="23"/>
        <v>0</v>
      </c>
      <c r="M308" s="723">
        <f t="shared" si="24"/>
        <v>0</v>
      </c>
      <c r="N308" s="720"/>
      <c r="O308" s="1437"/>
      <c r="P308" s="411"/>
      <c r="Q308" s="212"/>
      <c r="R308" s="212"/>
      <c r="S308" s="212"/>
      <c r="T308" s="212"/>
      <c r="U308" s="212"/>
      <c r="V308" s="212"/>
      <c r="W308" s="212"/>
      <c r="X308" s="212"/>
      <c r="Y308" s="212"/>
      <c r="Z308" s="212"/>
      <c r="AA308" s="212"/>
      <c r="AB308" s="212"/>
      <c r="AC308" s="212"/>
      <c r="AD308" s="212"/>
      <c r="AE308" s="212"/>
      <c r="AF308" s="212"/>
      <c r="AG308" s="212"/>
      <c r="AH308" s="212"/>
      <c r="AI308" s="212"/>
      <c r="AJ308" s="212"/>
      <c r="AK308" s="212"/>
      <c r="AL308" s="212"/>
      <c r="AM308" s="212"/>
    </row>
    <row r="309" spans="1:39" x14ac:dyDescent="0.25">
      <c r="A309" s="1045">
        <f t="shared" si="25"/>
        <v>113</v>
      </c>
      <c r="B309" s="457" t="s">
        <v>540</v>
      </c>
      <c r="C309" s="548"/>
      <c r="D309" s="414">
        <f>'6C'!$G$106</f>
        <v>0</v>
      </c>
      <c r="E309" s="720"/>
      <c r="F309" s="720"/>
      <c r="G309" s="720"/>
      <c r="H309" s="720"/>
      <c r="I309" s="720"/>
      <c r="J309" s="720"/>
      <c r="K309" s="720"/>
      <c r="L309" s="723">
        <f t="shared" si="23"/>
        <v>0</v>
      </c>
      <c r="M309" s="723">
        <f t="shared" si="24"/>
        <v>0</v>
      </c>
      <c r="N309" s="720"/>
      <c r="O309" s="1437"/>
      <c r="P309" s="411"/>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row>
    <row r="310" spans="1:39" x14ac:dyDescent="0.25">
      <c r="A310" s="1045">
        <f t="shared" si="25"/>
        <v>114</v>
      </c>
      <c r="B310" s="457" t="s">
        <v>629</v>
      </c>
      <c r="C310" s="548"/>
      <c r="D310" s="414">
        <f>'6C'!$G$107</f>
        <v>0</v>
      </c>
      <c r="E310" s="720"/>
      <c r="F310" s="720"/>
      <c r="G310" s="720"/>
      <c r="H310" s="720"/>
      <c r="I310" s="720"/>
      <c r="J310" s="720"/>
      <c r="K310" s="720"/>
      <c r="L310" s="723">
        <f t="shared" si="23"/>
        <v>0</v>
      </c>
      <c r="M310" s="723">
        <f t="shared" si="24"/>
        <v>0</v>
      </c>
      <c r="N310" s="720"/>
      <c r="O310" s="1437"/>
      <c r="P310" s="411"/>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row>
    <row r="311" spans="1:39" x14ac:dyDescent="0.25">
      <c r="A311" s="1045">
        <f t="shared" si="25"/>
        <v>115</v>
      </c>
      <c r="B311" s="815" t="s">
        <v>630</v>
      </c>
      <c r="C311" s="547"/>
      <c r="D311" s="414">
        <f>'6C'!$G$108</f>
        <v>0</v>
      </c>
      <c r="E311" s="720"/>
      <c r="F311" s="720"/>
      <c r="G311" s="720"/>
      <c r="H311" s="720"/>
      <c r="I311" s="720"/>
      <c r="J311" s="720"/>
      <c r="K311" s="720"/>
      <c r="L311" s="723">
        <f t="shared" si="23"/>
        <v>0</v>
      </c>
      <c r="M311" s="723">
        <f t="shared" si="24"/>
        <v>0</v>
      </c>
      <c r="N311" s="720"/>
      <c r="O311" s="1437"/>
      <c r="P311" s="411"/>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row>
    <row r="312" spans="1:39" x14ac:dyDescent="0.25">
      <c r="A312" s="1045">
        <f t="shared" si="25"/>
        <v>116</v>
      </c>
      <c r="B312" s="457" t="s">
        <v>541</v>
      </c>
      <c r="C312" s="548"/>
      <c r="D312" s="414">
        <f>'6C'!$G$109</f>
        <v>0</v>
      </c>
      <c r="E312" s="720"/>
      <c r="F312" s="720"/>
      <c r="G312" s="720"/>
      <c r="H312" s="720"/>
      <c r="I312" s="720"/>
      <c r="J312" s="720"/>
      <c r="K312" s="720"/>
      <c r="L312" s="723">
        <f t="shared" si="23"/>
        <v>0</v>
      </c>
      <c r="M312" s="723">
        <f t="shared" si="24"/>
        <v>0</v>
      </c>
      <c r="N312" s="720"/>
      <c r="O312" s="1437"/>
      <c r="P312" s="411"/>
      <c r="Q312" s="212"/>
      <c r="R312" s="212"/>
      <c r="S312" s="212"/>
      <c r="T312" s="212"/>
      <c r="U312" s="212"/>
      <c r="V312" s="212"/>
      <c r="W312" s="212"/>
      <c r="X312" s="212"/>
      <c r="Y312" s="212"/>
      <c r="Z312" s="212"/>
      <c r="AA312" s="212"/>
      <c r="AB312" s="212"/>
      <c r="AC312" s="212"/>
      <c r="AD312" s="212"/>
      <c r="AE312" s="212"/>
      <c r="AF312" s="212"/>
      <c r="AG312" s="212"/>
      <c r="AH312" s="212"/>
      <c r="AI312" s="212"/>
      <c r="AJ312" s="212"/>
      <c r="AK312" s="212"/>
      <c r="AL312" s="212"/>
      <c r="AM312" s="212"/>
    </row>
    <row r="313" spans="1:39" x14ac:dyDescent="0.25">
      <c r="A313" s="1045">
        <f t="shared" si="25"/>
        <v>117</v>
      </c>
      <c r="B313" s="457" t="s">
        <v>827</v>
      </c>
      <c r="C313" s="551" t="str">
        <f>'5'!C$191</f>
        <v>(Specify here)</v>
      </c>
      <c r="D313" s="414">
        <f>'6C'!$G$110</f>
        <v>0</v>
      </c>
      <c r="E313" s="720"/>
      <c r="F313" s="720"/>
      <c r="G313" s="720"/>
      <c r="H313" s="720"/>
      <c r="I313" s="720"/>
      <c r="J313" s="720"/>
      <c r="K313" s="720"/>
      <c r="L313" s="723">
        <f t="shared" si="23"/>
        <v>0</v>
      </c>
      <c r="M313" s="723">
        <f t="shared" si="24"/>
        <v>0</v>
      </c>
      <c r="N313" s="720"/>
      <c r="O313" s="1437"/>
      <c r="P313" s="411"/>
      <c r="Q313" s="212"/>
      <c r="R313" s="212"/>
      <c r="S313" s="212"/>
      <c r="T313" s="212"/>
      <c r="U313" s="212"/>
      <c r="V313" s="212"/>
      <c r="W313" s="212"/>
      <c r="X313" s="212"/>
      <c r="Y313" s="212"/>
      <c r="Z313" s="212"/>
      <c r="AA313" s="212"/>
      <c r="AB313" s="212"/>
      <c r="AC313" s="212"/>
      <c r="AD313" s="212"/>
      <c r="AE313" s="212"/>
      <c r="AF313" s="212"/>
      <c r="AG313" s="212"/>
      <c r="AH313" s="212"/>
      <c r="AI313" s="212"/>
      <c r="AJ313" s="212"/>
      <c r="AK313" s="212"/>
      <c r="AL313" s="212"/>
      <c r="AM313" s="212"/>
    </row>
    <row r="314" spans="1:39" x14ac:dyDescent="0.25">
      <c r="A314" s="1103"/>
      <c r="B314" s="801" t="s">
        <v>805</v>
      </c>
      <c r="C314" s="587"/>
      <c r="D314" s="679">
        <f>'6C'!$G$111</f>
        <v>0</v>
      </c>
      <c r="E314" s="678">
        <f t="shared" ref="E314:O314" si="26">SUM(E301:E313)+E283</f>
        <v>0</v>
      </c>
      <c r="F314" s="678">
        <f t="shared" si="26"/>
        <v>0</v>
      </c>
      <c r="G314" s="678">
        <f t="shared" si="26"/>
        <v>0</v>
      </c>
      <c r="H314" s="678">
        <f t="shared" si="26"/>
        <v>0</v>
      </c>
      <c r="I314" s="678">
        <f t="shared" si="26"/>
        <v>0</v>
      </c>
      <c r="J314" s="678">
        <f t="shared" si="26"/>
        <v>0</v>
      </c>
      <c r="K314" s="678">
        <f t="shared" si="26"/>
        <v>0</v>
      </c>
      <c r="L314" s="678">
        <f t="shared" si="26"/>
        <v>0</v>
      </c>
      <c r="M314" s="678">
        <f t="shared" si="26"/>
        <v>0</v>
      </c>
      <c r="N314" s="678">
        <f t="shared" si="26"/>
        <v>0</v>
      </c>
      <c r="O314" s="1435">
        <f t="shared" si="26"/>
        <v>0</v>
      </c>
      <c r="P314" s="411"/>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212"/>
      <c r="AL314" s="212"/>
      <c r="AM314" s="212"/>
    </row>
    <row r="315" spans="1:39" x14ac:dyDescent="0.25">
      <c r="A315" s="1075"/>
      <c r="B315" s="586" t="s">
        <v>911</v>
      </c>
      <c r="C315" s="587"/>
      <c r="D315" s="679"/>
      <c r="E315" s="678"/>
      <c r="F315" s="678"/>
      <c r="G315" s="678"/>
      <c r="H315" s="678"/>
      <c r="I315" s="678"/>
      <c r="J315" s="678"/>
      <c r="K315" s="678"/>
      <c r="L315" s="678"/>
      <c r="M315" s="678"/>
      <c r="N315" s="678"/>
      <c r="O315" s="1435"/>
      <c r="P315" s="411"/>
      <c r="Q315" s="212"/>
      <c r="R315" s="212"/>
      <c r="S315" s="212"/>
      <c r="T315" s="212"/>
      <c r="U315" s="212"/>
      <c r="V315" s="212"/>
      <c r="W315" s="212"/>
      <c r="X315" s="212"/>
      <c r="Y315" s="212"/>
      <c r="Z315" s="212"/>
      <c r="AA315" s="212"/>
      <c r="AB315" s="212"/>
      <c r="AC315" s="212"/>
      <c r="AD315" s="212"/>
      <c r="AE315" s="212"/>
      <c r="AF315" s="212"/>
      <c r="AG315" s="212"/>
      <c r="AH315" s="212"/>
      <c r="AI315" s="212"/>
      <c r="AJ315" s="212"/>
      <c r="AK315" s="212"/>
      <c r="AL315" s="212"/>
      <c r="AM315" s="212"/>
    </row>
    <row r="316" spans="1:39" x14ac:dyDescent="0.25">
      <c r="A316" s="1045">
        <v>190</v>
      </c>
      <c r="B316" s="457" t="s">
        <v>542</v>
      </c>
      <c r="C316" s="548"/>
      <c r="D316" s="414">
        <f>'6C'!$G$113</f>
        <v>0</v>
      </c>
      <c r="E316" s="720"/>
      <c r="F316" s="720"/>
      <c r="G316" s="720"/>
      <c r="H316" s="720"/>
      <c r="I316" s="720"/>
      <c r="J316" s="720"/>
      <c r="K316" s="720"/>
      <c r="L316" s="723">
        <f t="shared" ref="L316:L325" si="27">SUM(E316:K316)</f>
        <v>0</v>
      </c>
      <c r="M316" s="723">
        <f t="shared" ref="M316:M325" si="28">L151+L316</f>
        <v>0</v>
      </c>
      <c r="N316" s="720"/>
      <c r="O316" s="1437"/>
      <c r="P316" s="411"/>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row>
    <row r="317" spans="1:39" x14ac:dyDescent="0.25">
      <c r="A317" s="1045">
        <v>191</v>
      </c>
      <c r="B317" s="802" t="s">
        <v>133</v>
      </c>
      <c r="C317" s="546"/>
      <c r="D317" s="414">
        <f>'6C'!$G$114</f>
        <v>0</v>
      </c>
      <c r="E317" s="720"/>
      <c r="F317" s="720"/>
      <c r="G317" s="720"/>
      <c r="H317" s="720"/>
      <c r="I317" s="720"/>
      <c r="J317" s="720"/>
      <c r="K317" s="720"/>
      <c r="L317" s="723">
        <f t="shared" si="27"/>
        <v>0</v>
      </c>
      <c r="M317" s="723">
        <f t="shared" si="28"/>
        <v>0</v>
      </c>
      <c r="N317" s="720"/>
      <c r="O317" s="1437"/>
      <c r="P317" s="411"/>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row>
    <row r="318" spans="1:39" x14ac:dyDescent="0.25">
      <c r="A318" s="1045">
        <v>192</v>
      </c>
      <c r="B318" s="802" t="s">
        <v>134</v>
      </c>
      <c r="C318" s="546"/>
      <c r="D318" s="414">
        <f>'6C'!$G$115</f>
        <v>0</v>
      </c>
      <c r="E318" s="720"/>
      <c r="F318" s="720"/>
      <c r="G318" s="720"/>
      <c r="H318" s="720"/>
      <c r="I318" s="720"/>
      <c r="J318" s="720"/>
      <c r="K318" s="720"/>
      <c r="L318" s="723">
        <f t="shared" si="27"/>
        <v>0</v>
      </c>
      <c r="M318" s="723">
        <f t="shared" si="28"/>
        <v>0</v>
      </c>
      <c r="N318" s="720"/>
      <c r="O318" s="1437"/>
      <c r="P318" s="411"/>
      <c r="Q318" s="212"/>
      <c r="R318" s="212"/>
      <c r="S318" s="212"/>
      <c r="T318" s="212"/>
      <c r="U318" s="212"/>
      <c r="V318" s="212"/>
      <c r="W318" s="212"/>
      <c r="X318" s="212"/>
      <c r="Y318" s="212"/>
      <c r="Z318" s="212"/>
      <c r="AA318" s="212"/>
      <c r="AB318" s="212"/>
      <c r="AC318" s="212"/>
      <c r="AD318" s="212"/>
      <c r="AE318" s="212"/>
      <c r="AF318" s="212"/>
      <c r="AG318" s="212"/>
      <c r="AH318" s="212"/>
      <c r="AI318" s="212"/>
      <c r="AJ318" s="212"/>
      <c r="AK318" s="212"/>
      <c r="AL318" s="212"/>
      <c r="AM318" s="212"/>
    </row>
    <row r="319" spans="1:39" x14ac:dyDescent="0.25">
      <c r="A319" s="1045">
        <v>193</v>
      </c>
      <c r="B319" s="802" t="s">
        <v>135</v>
      </c>
      <c r="C319" s="546"/>
      <c r="D319" s="414">
        <f>'6C'!$G$116</f>
        <v>0</v>
      </c>
      <c r="E319" s="720"/>
      <c r="F319" s="720"/>
      <c r="G319" s="720"/>
      <c r="H319" s="720"/>
      <c r="I319" s="720"/>
      <c r="J319" s="720"/>
      <c r="K319" s="720"/>
      <c r="L319" s="723">
        <f t="shared" si="27"/>
        <v>0</v>
      </c>
      <c r="M319" s="723">
        <f t="shared" si="28"/>
        <v>0</v>
      </c>
      <c r="N319" s="720"/>
      <c r="O319" s="1437"/>
      <c r="P319" s="411"/>
      <c r="Q319" s="212"/>
      <c r="R319" s="212"/>
      <c r="S319" s="212"/>
      <c r="T319" s="212"/>
      <c r="U319" s="212"/>
      <c r="V319" s="212"/>
      <c r="W319" s="212"/>
      <c r="X319" s="212"/>
      <c r="Y319" s="212"/>
      <c r="Z319" s="212"/>
      <c r="AA319" s="212"/>
      <c r="AB319" s="212"/>
      <c r="AC319" s="212"/>
      <c r="AD319" s="212"/>
      <c r="AE319" s="212"/>
      <c r="AF319" s="212"/>
      <c r="AG319" s="212"/>
      <c r="AH319" s="212"/>
      <c r="AI319" s="212"/>
      <c r="AJ319" s="212"/>
      <c r="AK319" s="212"/>
      <c r="AL319" s="212"/>
      <c r="AM319" s="212"/>
    </row>
    <row r="320" spans="1:39" x14ac:dyDescent="0.25">
      <c r="A320" s="1045">
        <v>194</v>
      </c>
      <c r="B320" s="457" t="s">
        <v>820</v>
      </c>
      <c r="C320" s="546"/>
      <c r="D320" s="414">
        <f>'6C'!$G$117</f>
        <v>0</v>
      </c>
      <c r="E320" s="720"/>
      <c r="F320" s="720"/>
      <c r="G320" s="720"/>
      <c r="H320" s="720"/>
      <c r="I320" s="720"/>
      <c r="J320" s="720"/>
      <c r="K320" s="720"/>
      <c r="L320" s="723">
        <f t="shared" si="27"/>
        <v>0</v>
      </c>
      <c r="M320" s="723">
        <f t="shared" si="28"/>
        <v>0</v>
      </c>
      <c r="N320" s="720"/>
      <c r="O320" s="1437"/>
      <c r="P320" s="411"/>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212"/>
    </row>
    <row r="321" spans="1:39" x14ac:dyDescent="0.25">
      <c r="A321" s="1045"/>
      <c r="B321" s="802" t="s">
        <v>772</v>
      </c>
      <c r="C321" s="551" t="str">
        <f>'5'!C$199</f>
        <v>(Specify here)</v>
      </c>
      <c r="D321" s="414">
        <f>'6C'!$G$118</f>
        <v>0</v>
      </c>
      <c r="E321" s="720"/>
      <c r="F321" s="720"/>
      <c r="G321" s="720"/>
      <c r="H321" s="720"/>
      <c r="I321" s="720"/>
      <c r="J321" s="720"/>
      <c r="K321" s="720"/>
      <c r="L321" s="723">
        <f t="shared" si="27"/>
        <v>0</v>
      </c>
      <c r="M321" s="723">
        <f t="shared" si="28"/>
        <v>0</v>
      </c>
      <c r="N321" s="720"/>
      <c r="O321" s="1437"/>
      <c r="P321" s="411"/>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212"/>
    </row>
    <row r="322" spans="1:39" x14ac:dyDescent="0.25">
      <c r="A322" s="1095"/>
      <c r="B322" s="802" t="s">
        <v>773</v>
      </c>
      <c r="C322" s="551" t="str">
        <f>'5'!C$200</f>
        <v>(Specify here)</v>
      </c>
      <c r="D322" s="414">
        <f>'6C'!$G$119</f>
        <v>0</v>
      </c>
      <c r="E322" s="720"/>
      <c r="F322" s="720"/>
      <c r="G322" s="720"/>
      <c r="H322" s="720"/>
      <c r="I322" s="720"/>
      <c r="J322" s="720"/>
      <c r="K322" s="720"/>
      <c r="L322" s="723">
        <f t="shared" si="27"/>
        <v>0</v>
      </c>
      <c r="M322" s="723">
        <f t="shared" si="28"/>
        <v>0</v>
      </c>
      <c r="N322" s="720"/>
      <c r="O322" s="1437"/>
      <c r="P322" s="411"/>
      <c r="Q322" s="212"/>
      <c r="R322" s="212"/>
      <c r="S322" s="212"/>
      <c r="T322" s="212"/>
      <c r="U322" s="212"/>
      <c r="V322" s="212"/>
      <c r="W322" s="212"/>
      <c r="X322" s="212"/>
      <c r="Y322" s="212"/>
      <c r="Z322" s="212"/>
      <c r="AA322" s="212"/>
      <c r="AB322" s="212"/>
      <c r="AC322" s="212"/>
      <c r="AD322" s="212"/>
      <c r="AE322" s="212"/>
      <c r="AF322" s="212"/>
      <c r="AG322" s="212"/>
      <c r="AH322" s="212"/>
      <c r="AI322" s="212"/>
      <c r="AJ322" s="212"/>
      <c r="AK322" s="212"/>
      <c r="AL322" s="212"/>
      <c r="AM322" s="212"/>
    </row>
    <row r="323" spans="1:39" x14ac:dyDescent="0.25">
      <c r="A323" s="1095"/>
      <c r="B323" s="802" t="s">
        <v>774</v>
      </c>
      <c r="C323" s="551" t="str">
        <f>'5'!C$201</f>
        <v>(Specify here)</v>
      </c>
      <c r="D323" s="414">
        <f>'6C'!$G$120</f>
        <v>0</v>
      </c>
      <c r="E323" s="720"/>
      <c r="F323" s="720"/>
      <c r="G323" s="720"/>
      <c r="H323" s="720"/>
      <c r="I323" s="720"/>
      <c r="J323" s="720"/>
      <c r="K323" s="720"/>
      <c r="L323" s="723">
        <f t="shared" si="27"/>
        <v>0</v>
      </c>
      <c r="M323" s="723">
        <f t="shared" si="28"/>
        <v>0</v>
      </c>
      <c r="N323" s="720"/>
      <c r="O323" s="1437"/>
      <c r="P323" s="411"/>
      <c r="Q323" s="212"/>
      <c r="R323" s="212"/>
      <c r="S323" s="212"/>
      <c r="T323" s="212"/>
      <c r="U323" s="212"/>
      <c r="V323" s="212"/>
      <c r="W323" s="212"/>
      <c r="X323" s="212"/>
      <c r="Y323" s="212"/>
      <c r="Z323" s="212"/>
      <c r="AA323" s="212"/>
      <c r="AB323" s="212"/>
      <c r="AC323" s="212"/>
      <c r="AD323" s="212"/>
      <c r="AE323" s="212"/>
      <c r="AF323" s="212"/>
      <c r="AG323" s="212"/>
      <c r="AH323" s="212"/>
      <c r="AI323" s="212"/>
      <c r="AJ323" s="212"/>
      <c r="AK323" s="212"/>
      <c r="AL323" s="212"/>
      <c r="AM323" s="212"/>
    </row>
    <row r="324" spans="1:39" x14ac:dyDescent="0.25">
      <c r="A324" s="1095"/>
      <c r="B324" s="802" t="s">
        <v>775</v>
      </c>
      <c r="C324" s="551" t="str">
        <f>'5'!C$202</f>
        <v>(Specify here)</v>
      </c>
      <c r="D324" s="414">
        <f>'6C'!$G$121</f>
        <v>0</v>
      </c>
      <c r="E324" s="720"/>
      <c r="F324" s="720"/>
      <c r="G324" s="720"/>
      <c r="H324" s="720"/>
      <c r="I324" s="720"/>
      <c r="J324" s="720"/>
      <c r="K324" s="720"/>
      <c r="L324" s="723">
        <f t="shared" si="27"/>
        <v>0</v>
      </c>
      <c r="M324" s="723">
        <f t="shared" si="28"/>
        <v>0</v>
      </c>
      <c r="N324" s="720"/>
      <c r="O324" s="1437"/>
      <c r="P324" s="411"/>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row>
    <row r="325" spans="1:39" x14ac:dyDescent="0.25">
      <c r="A325" s="1095"/>
      <c r="B325" s="802" t="s">
        <v>776</v>
      </c>
      <c r="C325" s="551" t="str">
        <f>'5'!C$203</f>
        <v>(Specify here)</v>
      </c>
      <c r="D325" s="414">
        <f>'6C'!$G$122</f>
        <v>0</v>
      </c>
      <c r="E325" s="720"/>
      <c r="F325" s="720"/>
      <c r="G325" s="720"/>
      <c r="H325" s="720"/>
      <c r="I325" s="720"/>
      <c r="J325" s="720"/>
      <c r="K325" s="720"/>
      <c r="L325" s="723">
        <f t="shared" si="27"/>
        <v>0</v>
      </c>
      <c r="M325" s="723">
        <f t="shared" si="28"/>
        <v>0</v>
      </c>
      <c r="N325" s="720"/>
      <c r="O325" s="1437"/>
      <c r="P325" s="411"/>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212"/>
    </row>
    <row r="326" spans="1:39" x14ac:dyDescent="0.25">
      <c r="A326" s="1103">
        <v>200</v>
      </c>
      <c r="B326" s="801" t="s">
        <v>806</v>
      </c>
      <c r="C326" s="587"/>
      <c r="D326" s="679">
        <f>'6C'!$G$123</f>
        <v>0</v>
      </c>
      <c r="E326" s="678">
        <f t="shared" ref="E326:O326" si="29">SUM(E314:E325)</f>
        <v>0</v>
      </c>
      <c r="F326" s="678">
        <f t="shared" si="29"/>
        <v>0</v>
      </c>
      <c r="G326" s="678">
        <f t="shared" si="29"/>
        <v>0</v>
      </c>
      <c r="H326" s="678">
        <f t="shared" si="29"/>
        <v>0</v>
      </c>
      <c r="I326" s="678">
        <f t="shared" si="29"/>
        <v>0</v>
      </c>
      <c r="J326" s="678">
        <f t="shared" si="29"/>
        <v>0</v>
      </c>
      <c r="K326" s="678">
        <f t="shared" si="29"/>
        <v>0</v>
      </c>
      <c r="L326" s="678">
        <f t="shared" si="29"/>
        <v>0</v>
      </c>
      <c r="M326" s="678">
        <f t="shared" si="29"/>
        <v>0</v>
      </c>
      <c r="N326" s="678">
        <f t="shared" si="29"/>
        <v>0</v>
      </c>
      <c r="O326" s="1435">
        <f t="shared" si="29"/>
        <v>0</v>
      </c>
      <c r="P326" s="411"/>
      <c r="Q326" s="212"/>
      <c r="R326" s="212"/>
      <c r="S326" s="212"/>
      <c r="T326" s="212"/>
      <c r="U326" s="212"/>
      <c r="V326" s="212"/>
      <c r="W326" s="212"/>
      <c r="X326" s="212"/>
      <c r="Y326" s="212"/>
      <c r="Z326" s="212"/>
      <c r="AA326" s="212"/>
      <c r="AB326" s="212"/>
      <c r="AC326" s="212"/>
      <c r="AD326" s="212"/>
      <c r="AE326" s="212"/>
      <c r="AF326" s="212"/>
      <c r="AG326" s="212"/>
      <c r="AH326" s="212"/>
      <c r="AI326" s="212"/>
      <c r="AJ326" s="212"/>
      <c r="AK326" s="212"/>
      <c r="AL326" s="212"/>
      <c r="AM326" s="212"/>
    </row>
    <row r="327" spans="1:39" x14ac:dyDescent="0.25">
      <c r="A327" s="1259"/>
      <c r="B327" s="1444"/>
      <c r="C327" s="1445"/>
      <c r="D327" s="1446"/>
      <c r="E327" s="1432"/>
      <c r="F327" s="1432"/>
      <c r="G327" s="1432"/>
      <c r="H327" s="1432"/>
      <c r="I327" s="1432"/>
      <c r="J327" s="1432"/>
      <c r="K327" s="1432"/>
      <c r="L327" s="1432"/>
      <c r="M327" s="1432"/>
      <c r="N327" s="1432"/>
      <c r="O327" s="1447"/>
      <c r="P327" s="411"/>
      <c r="Q327" s="212"/>
      <c r="R327" s="212"/>
      <c r="S327" s="212"/>
      <c r="T327" s="212"/>
      <c r="U327" s="212"/>
      <c r="V327" s="212"/>
      <c r="W327" s="212"/>
      <c r="X327" s="212"/>
      <c r="Y327" s="212"/>
      <c r="Z327" s="212"/>
      <c r="AA327" s="212"/>
      <c r="AB327" s="212"/>
      <c r="AC327" s="212"/>
      <c r="AD327" s="212"/>
      <c r="AE327" s="212"/>
      <c r="AF327" s="212"/>
      <c r="AG327" s="212"/>
      <c r="AH327" s="212"/>
      <c r="AI327" s="212"/>
      <c r="AJ327" s="212"/>
      <c r="AK327" s="212"/>
      <c r="AL327" s="212"/>
      <c r="AM327" s="212"/>
    </row>
    <row r="328" spans="1:39" x14ac:dyDescent="0.25">
      <c r="A328" s="844" t="s">
        <v>419</v>
      </c>
      <c r="B328" s="1415"/>
      <c r="C328" s="411"/>
      <c r="D328" s="411"/>
      <c r="E328" s="411"/>
      <c r="F328" s="411"/>
      <c r="G328" s="411"/>
      <c r="H328" s="411"/>
      <c r="I328" s="411"/>
      <c r="J328" s="411"/>
      <c r="K328" s="411"/>
      <c r="L328" s="411"/>
      <c r="M328" s="411"/>
      <c r="N328" s="411"/>
      <c r="O328" s="411"/>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212"/>
    </row>
    <row r="329" spans="1:39" x14ac:dyDescent="0.25">
      <c r="A329" s="844" t="s">
        <v>900</v>
      </c>
      <c r="B329" s="846"/>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212"/>
    </row>
    <row r="330" spans="1:39" x14ac:dyDescent="0.25">
      <c r="A330" s="844" t="s">
        <v>422</v>
      </c>
      <c r="B330" s="846"/>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c r="AA330" s="212"/>
      <c r="AB330" s="212"/>
      <c r="AC330" s="212"/>
      <c r="AD330" s="212"/>
      <c r="AE330" s="212"/>
      <c r="AF330" s="212"/>
      <c r="AG330" s="212"/>
      <c r="AH330" s="212"/>
      <c r="AI330" s="212"/>
      <c r="AJ330" s="212"/>
      <c r="AK330" s="212"/>
      <c r="AL330" s="212"/>
      <c r="AM330" s="212"/>
    </row>
    <row r="331" spans="1:39" ht="15.6" x14ac:dyDescent="0.3">
      <c r="A331" s="842" t="s">
        <v>180</v>
      </c>
      <c r="B331" s="843"/>
      <c r="C331" s="718"/>
      <c r="D331" s="718"/>
      <c r="E331" s="718"/>
      <c r="F331" s="718"/>
      <c r="G331" s="718"/>
      <c r="H331" s="718"/>
      <c r="I331" s="718"/>
      <c r="J331" s="718"/>
      <c r="K331" s="718"/>
      <c r="L331" s="214"/>
      <c r="M331" s="718"/>
      <c r="N331" s="716" t="s">
        <v>179</v>
      </c>
      <c r="O331" s="212"/>
      <c r="P331" s="212"/>
      <c r="Q331" s="212"/>
      <c r="R331" s="212"/>
      <c r="S331" s="212"/>
      <c r="T331" s="212"/>
      <c r="U331" s="212"/>
      <c r="V331" s="212"/>
      <c r="W331" s="212"/>
      <c r="X331" s="212"/>
      <c r="Y331" s="212"/>
      <c r="Z331" s="212"/>
      <c r="AA331" s="212"/>
      <c r="AB331" s="212"/>
      <c r="AC331" s="212"/>
      <c r="AD331" s="212"/>
      <c r="AE331" s="212"/>
      <c r="AF331" s="212"/>
      <c r="AG331" s="212"/>
      <c r="AH331" s="212"/>
      <c r="AI331" s="212"/>
      <c r="AJ331" s="212"/>
      <c r="AK331" s="212"/>
      <c r="AL331" s="212"/>
      <c r="AM331" s="212"/>
    </row>
    <row r="332" spans="1:39" ht="15.6" x14ac:dyDescent="0.3">
      <c r="A332" s="842" t="s">
        <v>565</v>
      </c>
      <c r="B332" s="843"/>
      <c r="C332" s="718"/>
      <c r="D332" s="718"/>
      <c r="E332" s="718"/>
      <c r="F332" s="718"/>
      <c r="G332" s="718"/>
      <c r="H332" s="718"/>
      <c r="I332" s="718"/>
      <c r="J332" s="718"/>
      <c r="K332" s="718"/>
      <c r="L332" s="214"/>
      <c r="M332" s="718"/>
      <c r="N332" s="717" t="s">
        <v>425</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212"/>
    </row>
    <row r="333" spans="1:39" x14ac:dyDescent="0.25">
      <c r="B333" s="851"/>
      <c r="C333" s="231"/>
      <c r="D333" s="231"/>
      <c r="E333" s="231"/>
      <c r="F333" s="231"/>
      <c r="G333" s="231"/>
      <c r="H333" s="231"/>
      <c r="I333" s="231"/>
      <c r="J333" s="231"/>
      <c r="K333" s="231"/>
      <c r="M333" s="212"/>
      <c r="N333" s="717" t="s">
        <v>145</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212"/>
    </row>
    <row r="334" spans="1:39" x14ac:dyDescent="0.25">
      <c r="B334" s="851"/>
      <c r="C334" s="231"/>
      <c r="D334" s="231"/>
      <c r="E334" s="231"/>
      <c r="F334" s="231"/>
      <c r="G334" s="231"/>
      <c r="H334" s="231"/>
      <c r="I334" s="231"/>
      <c r="J334" s="231"/>
      <c r="K334" s="231"/>
      <c r="L334" s="212"/>
      <c r="M334" s="212"/>
      <c r="N334" s="212"/>
      <c r="O334" s="212"/>
      <c r="P334" s="212"/>
      <c r="Q334" s="212"/>
      <c r="R334" s="212"/>
      <c r="S334" s="212"/>
      <c r="T334" s="212"/>
      <c r="U334" s="212"/>
      <c r="V334" s="212"/>
      <c r="W334" s="212"/>
      <c r="X334" s="212"/>
      <c r="Y334" s="212"/>
      <c r="Z334" s="212"/>
      <c r="AA334" s="212"/>
      <c r="AB334" s="212"/>
      <c r="AC334" s="212"/>
      <c r="AD334" s="212"/>
      <c r="AE334" s="212"/>
      <c r="AF334" s="212"/>
      <c r="AG334" s="212"/>
      <c r="AH334" s="212"/>
      <c r="AI334" s="212"/>
      <c r="AJ334" s="212"/>
      <c r="AK334" s="212"/>
      <c r="AL334" s="212"/>
      <c r="AM334" s="212"/>
    </row>
    <row r="335" spans="1:39" x14ac:dyDescent="0.25">
      <c r="A335" s="844" t="s">
        <v>363</v>
      </c>
      <c r="B335" s="846"/>
      <c r="C335" s="212"/>
      <c r="D335" s="212"/>
      <c r="E335" s="212"/>
      <c r="F335" s="213" t="s">
        <v>451</v>
      </c>
      <c r="G335" s="212"/>
      <c r="H335" s="212"/>
      <c r="I335" s="212"/>
      <c r="J335" s="212"/>
      <c r="K335" s="212"/>
      <c r="L335" s="212"/>
      <c r="M335" s="213" t="s">
        <v>365</v>
      </c>
      <c r="N335" s="212"/>
      <c r="O335" s="212"/>
      <c r="P335" s="212"/>
      <c r="Q335" s="212"/>
      <c r="R335" s="212"/>
      <c r="S335" s="212"/>
      <c r="T335" s="212"/>
      <c r="U335" s="212"/>
      <c r="V335" s="212"/>
      <c r="W335" s="212"/>
      <c r="X335" s="212"/>
      <c r="Y335" s="212"/>
      <c r="Z335" s="212"/>
      <c r="AA335" s="212"/>
      <c r="AB335" s="212"/>
      <c r="AC335" s="212"/>
      <c r="AD335" s="212"/>
      <c r="AE335" s="212"/>
      <c r="AF335" s="212"/>
      <c r="AG335" s="212"/>
      <c r="AH335" s="212"/>
      <c r="AI335" s="212"/>
      <c r="AJ335" s="212"/>
      <c r="AK335" s="212"/>
      <c r="AL335" s="212"/>
      <c r="AM335" s="212"/>
    </row>
    <row r="336" spans="1:39" x14ac:dyDescent="0.25">
      <c r="B336" s="846" t="str">
        <f>'1_1A'!$B$7</f>
        <v>Enter Hospital Name Here</v>
      </c>
      <c r="D336" s="212"/>
      <c r="E336" s="212"/>
      <c r="G336" s="1478" t="str">
        <f>'1_1A'!$H$7</f>
        <v>Enter Provider Number Here</v>
      </c>
      <c r="H336" s="1478"/>
      <c r="I336" s="212"/>
      <c r="J336" s="212"/>
      <c r="K336" s="212"/>
      <c r="M336" s="1477" t="str">
        <f>'1_1A'!$P$7</f>
        <v>Enter FYE Here</v>
      </c>
      <c r="N336" s="1477"/>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212"/>
    </row>
    <row r="337" spans="1:39" x14ac:dyDescent="0.25">
      <c r="A337" s="846"/>
      <c r="B337" s="846"/>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212"/>
    </row>
    <row r="338" spans="1:39" x14ac:dyDescent="0.25">
      <c r="A338" s="847"/>
      <c r="B338" s="847"/>
      <c r="C338" s="216"/>
      <c r="D338" s="217" t="s">
        <v>122</v>
      </c>
      <c r="E338" s="215"/>
      <c r="F338" s="217" t="s">
        <v>428</v>
      </c>
      <c r="G338" s="215"/>
      <c r="H338" s="215"/>
      <c r="I338" s="215"/>
      <c r="J338" s="215"/>
      <c r="K338" s="215"/>
      <c r="L338" s="217" t="s">
        <v>418</v>
      </c>
      <c r="M338" s="215"/>
      <c r="N338" s="217" t="s">
        <v>428</v>
      </c>
      <c r="O338" s="218"/>
      <c r="P338" s="212"/>
      <c r="Q338" s="212"/>
      <c r="R338" s="212"/>
      <c r="S338" s="212"/>
      <c r="T338" s="212"/>
      <c r="U338" s="212"/>
      <c r="V338" s="212"/>
      <c r="W338" s="212"/>
      <c r="X338" s="212"/>
      <c r="Y338" s="212"/>
      <c r="Z338" s="212"/>
      <c r="AA338" s="212"/>
      <c r="AB338" s="212"/>
      <c r="AC338" s="212"/>
      <c r="AD338" s="212"/>
      <c r="AE338" s="231" t="s">
        <v>428</v>
      </c>
      <c r="AF338" s="212"/>
      <c r="AG338" s="212"/>
      <c r="AH338" s="212"/>
      <c r="AI338" s="212"/>
      <c r="AJ338" s="212"/>
      <c r="AK338" s="231" t="s">
        <v>418</v>
      </c>
      <c r="AL338" s="212"/>
      <c r="AM338" s="231" t="s">
        <v>428</v>
      </c>
    </row>
    <row r="339" spans="1:39" ht="15.6" x14ac:dyDescent="0.3">
      <c r="A339" s="848"/>
      <c r="B339" s="849" t="s">
        <v>95</v>
      </c>
      <c r="C339" s="214"/>
      <c r="D339" s="219" t="s">
        <v>124</v>
      </c>
      <c r="E339" s="219" t="s">
        <v>427</v>
      </c>
      <c r="F339" s="219" t="s">
        <v>159</v>
      </c>
      <c r="G339" s="219" t="s">
        <v>367</v>
      </c>
      <c r="H339" s="219" t="s">
        <v>160</v>
      </c>
      <c r="I339" s="219" t="s">
        <v>430</v>
      </c>
      <c r="J339" s="219" t="s">
        <v>161</v>
      </c>
      <c r="K339" s="219" t="s">
        <v>162</v>
      </c>
      <c r="L339" s="219" t="s">
        <v>162</v>
      </c>
      <c r="M339" s="219" t="s">
        <v>161</v>
      </c>
      <c r="N339" s="219" t="s">
        <v>159</v>
      </c>
      <c r="O339" s="218"/>
      <c r="P339" s="212"/>
      <c r="Q339" s="212"/>
      <c r="R339" s="212"/>
      <c r="S339" s="212"/>
      <c r="T339" s="212"/>
      <c r="U339" s="212"/>
      <c r="V339" s="212"/>
      <c r="W339" s="212"/>
      <c r="X339" s="212"/>
      <c r="Y339" s="212"/>
      <c r="Z339" s="212"/>
      <c r="AA339" s="212"/>
      <c r="AB339" s="212"/>
      <c r="AC339" s="212"/>
      <c r="AD339" s="231" t="s">
        <v>427</v>
      </c>
      <c r="AE339" s="231" t="s">
        <v>159</v>
      </c>
      <c r="AF339" s="231" t="s">
        <v>367</v>
      </c>
      <c r="AG339" s="231" t="s">
        <v>160</v>
      </c>
      <c r="AH339" s="231" t="s">
        <v>430</v>
      </c>
      <c r="AI339" s="231" t="s">
        <v>161</v>
      </c>
      <c r="AJ339" s="231" t="s">
        <v>162</v>
      </c>
      <c r="AK339" s="231" t="s">
        <v>162</v>
      </c>
      <c r="AL339" s="231" t="s">
        <v>161</v>
      </c>
      <c r="AM339" s="231" t="s">
        <v>159</v>
      </c>
    </row>
    <row r="340" spans="1:39" x14ac:dyDescent="0.25">
      <c r="A340" s="848"/>
      <c r="B340" s="848"/>
      <c r="C340" s="212"/>
      <c r="D340" s="219" t="s">
        <v>125</v>
      </c>
      <c r="E340" s="219" t="s">
        <v>163</v>
      </c>
      <c r="F340" s="219" t="s">
        <v>164</v>
      </c>
      <c r="G340" s="219" t="s">
        <v>436</v>
      </c>
      <c r="H340" s="219" t="s">
        <v>165</v>
      </c>
      <c r="I340" s="219" t="s">
        <v>438</v>
      </c>
      <c r="J340" s="219" t="s">
        <v>166</v>
      </c>
      <c r="K340" s="219" t="s">
        <v>167</v>
      </c>
      <c r="L340" s="219" t="s">
        <v>168</v>
      </c>
      <c r="M340" s="219" t="s">
        <v>166</v>
      </c>
      <c r="N340" s="219" t="s">
        <v>164</v>
      </c>
      <c r="O340" s="218"/>
      <c r="P340" s="212"/>
      <c r="Q340" s="212"/>
      <c r="R340" s="212"/>
      <c r="S340" s="212"/>
      <c r="T340" s="212"/>
      <c r="U340" s="212"/>
      <c r="V340" s="212"/>
      <c r="W340" s="212"/>
      <c r="X340" s="212"/>
      <c r="Y340" s="212"/>
      <c r="Z340" s="212"/>
      <c r="AA340" s="212"/>
      <c r="AB340" s="212"/>
      <c r="AC340" s="212"/>
      <c r="AD340" s="231" t="s">
        <v>163</v>
      </c>
      <c r="AE340" s="231" t="s">
        <v>164</v>
      </c>
      <c r="AF340" s="231" t="s">
        <v>436</v>
      </c>
      <c r="AG340" s="231" t="s">
        <v>165</v>
      </c>
      <c r="AH340" s="231" t="s">
        <v>438</v>
      </c>
      <c r="AI340" s="231" t="s">
        <v>166</v>
      </c>
      <c r="AJ340" s="231" t="s">
        <v>167</v>
      </c>
      <c r="AK340" s="231" t="s">
        <v>168</v>
      </c>
      <c r="AL340" s="231" t="s">
        <v>166</v>
      </c>
      <c r="AM340" s="231" t="s">
        <v>164</v>
      </c>
    </row>
    <row r="341" spans="1:39" x14ac:dyDescent="0.25">
      <c r="A341" s="848"/>
      <c r="B341" s="848"/>
      <c r="C341" s="212"/>
      <c r="D341" s="219" t="s">
        <v>126</v>
      </c>
      <c r="E341" s="219" t="s">
        <v>169</v>
      </c>
      <c r="F341" s="219" t="s">
        <v>170</v>
      </c>
      <c r="G341" s="218"/>
      <c r="H341" s="219" t="s">
        <v>171</v>
      </c>
      <c r="I341" s="219" t="s">
        <v>445</v>
      </c>
      <c r="J341" s="219" t="s">
        <v>172</v>
      </c>
      <c r="K341" s="218"/>
      <c r="L341" s="430" t="s">
        <v>784</v>
      </c>
      <c r="M341" s="219" t="s">
        <v>174</v>
      </c>
      <c r="N341" s="219" t="s">
        <v>175</v>
      </c>
      <c r="O341" s="218"/>
      <c r="P341" s="212"/>
      <c r="Q341" s="212"/>
      <c r="R341" s="212"/>
      <c r="S341" s="212"/>
      <c r="T341" s="212"/>
      <c r="U341" s="212"/>
      <c r="V341" s="212"/>
      <c r="W341" s="212"/>
      <c r="X341" s="212"/>
      <c r="Y341" s="212"/>
      <c r="Z341" s="212"/>
      <c r="AA341" s="212"/>
      <c r="AB341" s="212"/>
      <c r="AC341" s="212"/>
      <c r="AD341" s="231" t="s">
        <v>169</v>
      </c>
      <c r="AE341" s="231" t="s">
        <v>170</v>
      </c>
      <c r="AF341" s="212"/>
      <c r="AG341" s="231" t="s">
        <v>171</v>
      </c>
      <c r="AH341" s="231" t="s">
        <v>445</v>
      </c>
      <c r="AI341" s="231" t="s">
        <v>172</v>
      </c>
      <c r="AJ341" s="212"/>
      <c r="AK341" s="231" t="s">
        <v>173</v>
      </c>
      <c r="AL341" s="231" t="s">
        <v>174</v>
      </c>
      <c r="AM341" s="231" t="s">
        <v>175</v>
      </c>
    </row>
    <row r="342" spans="1:39" x14ac:dyDescent="0.25">
      <c r="A342" s="848"/>
      <c r="B342" s="848"/>
      <c r="C342" s="212"/>
      <c r="D342" s="218"/>
      <c r="E342" s="219" t="s">
        <v>97</v>
      </c>
      <c r="F342" s="219" t="s">
        <v>97</v>
      </c>
      <c r="G342" s="219" t="s">
        <v>97</v>
      </c>
      <c r="H342" s="219" t="s">
        <v>97</v>
      </c>
      <c r="I342" s="219" t="s">
        <v>97</v>
      </c>
      <c r="J342" s="219" t="s">
        <v>97</v>
      </c>
      <c r="K342" s="219" t="s">
        <v>97</v>
      </c>
      <c r="L342" s="219" t="s">
        <v>97</v>
      </c>
      <c r="M342" s="219" t="s">
        <v>97</v>
      </c>
      <c r="N342" s="219" t="s">
        <v>97</v>
      </c>
      <c r="O342" s="218"/>
      <c r="P342" s="212"/>
      <c r="Q342" s="212"/>
      <c r="R342" s="212"/>
      <c r="S342" s="212"/>
      <c r="T342" s="212"/>
      <c r="U342" s="212"/>
      <c r="V342" s="212"/>
      <c r="W342" s="212"/>
      <c r="X342" s="212"/>
      <c r="Y342" s="212"/>
      <c r="Z342" s="212"/>
      <c r="AA342" s="212"/>
      <c r="AB342" s="212"/>
      <c r="AC342" s="212"/>
      <c r="AD342" s="231" t="s">
        <v>97</v>
      </c>
      <c r="AE342" s="231" t="s">
        <v>97</v>
      </c>
      <c r="AF342" s="231" t="s">
        <v>97</v>
      </c>
      <c r="AG342" s="231" t="s">
        <v>97</v>
      </c>
      <c r="AH342" s="231" t="s">
        <v>97</v>
      </c>
      <c r="AI342" s="231" t="s">
        <v>97</v>
      </c>
      <c r="AJ342" s="231" t="s">
        <v>97</v>
      </c>
      <c r="AK342" s="231" t="s">
        <v>97</v>
      </c>
      <c r="AL342" s="231" t="s">
        <v>97</v>
      </c>
      <c r="AM342" s="231" t="s">
        <v>97</v>
      </c>
    </row>
    <row r="343" spans="1:39" x14ac:dyDescent="0.25">
      <c r="A343" s="848"/>
      <c r="B343" s="848"/>
      <c r="C343" s="212"/>
      <c r="D343" s="218"/>
      <c r="E343" s="219" t="s">
        <v>384</v>
      </c>
      <c r="F343" s="219" t="s">
        <v>385</v>
      </c>
      <c r="G343" s="219" t="s">
        <v>386</v>
      </c>
      <c r="H343" s="219" t="s">
        <v>387</v>
      </c>
      <c r="I343" s="219" t="s">
        <v>388</v>
      </c>
      <c r="J343" s="219" t="s">
        <v>389</v>
      </c>
      <c r="K343" s="219" t="s">
        <v>390</v>
      </c>
      <c r="L343" s="219" t="s">
        <v>391</v>
      </c>
      <c r="M343" s="219" t="s">
        <v>392</v>
      </c>
      <c r="N343" s="219" t="s">
        <v>393</v>
      </c>
      <c r="O343" s="218"/>
      <c r="P343" s="212"/>
      <c r="Q343" s="212"/>
      <c r="R343" s="212"/>
      <c r="S343" s="212"/>
      <c r="T343" s="212"/>
      <c r="U343" s="212"/>
      <c r="V343" s="212"/>
      <c r="W343" s="212"/>
      <c r="X343" s="212"/>
      <c r="Y343" s="212"/>
      <c r="Z343" s="212"/>
      <c r="AA343" s="212"/>
      <c r="AB343" s="212"/>
      <c r="AC343" s="212"/>
      <c r="AD343" s="231" t="s">
        <v>384</v>
      </c>
      <c r="AE343" s="231" t="s">
        <v>385</v>
      </c>
      <c r="AF343" s="231" t="s">
        <v>386</v>
      </c>
      <c r="AG343" s="231" t="s">
        <v>387</v>
      </c>
      <c r="AH343" s="231" t="s">
        <v>388</v>
      </c>
      <c r="AI343" s="231" t="s">
        <v>389</v>
      </c>
      <c r="AJ343" s="231" t="s">
        <v>390</v>
      </c>
      <c r="AK343" s="231" t="s">
        <v>391</v>
      </c>
      <c r="AL343" s="231" t="s">
        <v>392</v>
      </c>
      <c r="AM343" s="231" t="s">
        <v>393</v>
      </c>
    </row>
    <row r="344" spans="1:39" x14ac:dyDescent="0.25">
      <c r="A344" s="806"/>
      <c r="B344" s="806" t="s">
        <v>508</v>
      </c>
      <c r="C344" s="593"/>
      <c r="D344" s="677"/>
      <c r="E344" s="678" t="s">
        <v>367</v>
      </c>
      <c r="F344" s="677"/>
      <c r="G344" s="677"/>
      <c r="H344" s="677"/>
      <c r="I344" s="677"/>
      <c r="J344" s="677"/>
      <c r="K344" s="677"/>
      <c r="L344" s="677"/>
      <c r="M344" s="677"/>
      <c r="N344" s="677"/>
      <c r="O344" s="218"/>
      <c r="P344" s="212"/>
      <c r="Q344" s="212"/>
      <c r="R344" s="212"/>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row>
    <row r="345" spans="1:39" x14ac:dyDescent="0.25">
      <c r="A345" s="807">
        <v>30</v>
      </c>
      <c r="B345" s="808" t="s">
        <v>744</v>
      </c>
      <c r="C345" s="558"/>
      <c r="D345" s="414">
        <f>'6C'!$G13</f>
        <v>0</v>
      </c>
      <c r="E345" s="413">
        <f>IF(E15&gt;0,'6C'!$D13*(E15/'8_8B'!$I14), 0)</f>
        <v>0</v>
      </c>
      <c r="F345" s="413">
        <f>IF(F15&gt;0,'6C'!$D13*(F15/'8_8B'!$I14), 0)</f>
        <v>0</v>
      </c>
      <c r="G345" s="413">
        <f>IF(G15&gt;0,'6C'!$D13*(G15/'8_8B'!$I14), 0)</f>
        <v>0</v>
      </c>
      <c r="H345" s="413">
        <f>IF(H15&gt;0,'6C'!$D13*(H15/'8_8B'!$I14), 0)</f>
        <v>0</v>
      </c>
      <c r="I345" s="413">
        <f>IF(I15&gt;0,'6C'!$D13*(I15/'8_8B'!$I14), 0)</f>
        <v>0</v>
      </c>
      <c r="J345" s="413">
        <f>IF(J15&gt;0,'6C'!$D13*(J15/'8_8B'!$I14), 0)</f>
        <v>0</v>
      </c>
      <c r="K345" s="413">
        <f>IF(K15&gt;0,'6C'!$D13*(K15/'8_8B'!$I14), 0)</f>
        <v>0</v>
      </c>
      <c r="L345" s="413">
        <f t="shared" ref="L345:L353" si="30">SUM(E345:K345)</f>
        <v>0</v>
      </c>
      <c r="M345" s="413">
        <f>IF(M15&gt;0,'6C'!$D13*(M15/'8_8B'!$I14), 0)</f>
        <v>0</v>
      </c>
      <c r="N345" s="413">
        <f>IF(N15&gt;0,'6C'!$D13*(N15/'8_8B'!$I14), 0)</f>
        <v>0</v>
      </c>
      <c r="O345" s="218"/>
      <c r="P345" s="212"/>
      <c r="Q345" s="212"/>
      <c r="R345" s="212"/>
      <c r="S345" s="212"/>
      <c r="T345" s="212"/>
      <c r="U345" s="212"/>
      <c r="V345" s="212"/>
      <c r="W345" s="212"/>
      <c r="X345" s="212"/>
      <c r="Y345" s="212"/>
      <c r="Z345" s="213">
        <v>25</v>
      </c>
      <c r="AA345" s="213" t="s">
        <v>398</v>
      </c>
      <c r="AB345" s="212"/>
      <c r="AC345" s="212"/>
      <c r="AD345" s="301">
        <f>'1_1A'!$V$14</f>
        <v>0</v>
      </c>
      <c r="AE345" s="212">
        <f>'1_1A'!$W$14</f>
        <v>0</v>
      </c>
      <c r="AF345" s="212">
        <f>'1_1A'!$X$14</f>
        <v>0</v>
      </c>
      <c r="AG345" s="212">
        <f>'1_1A'!$Y$14</f>
        <v>0</v>
      </c>
      <c r="AH345" s="212">
        <f>'1_1A'!$Z$14</f>
        <v>0</v>
      </c>
      <c r="AI345" s="212">
        <f>'1_1A'!$AA$14</f>
        <v>0</v>
      </c>
      <c r="AJ345" s="301">
        <f>'1_1A'!$AB$14</f>
        <v>0</v>
      </c>
      <c r="AK345" s="212">
        <f>'1_1A'!$AC$14</f>
        <v>0</v>
      </c>
      <c r="AL345" s="212">
        <f>'1_1A'!$AD$14</f>
        <v>0</v>
      </c>
      <c r="AM345" s="212">
        <f>'1_1A'!$AE$14</f>
        <v>0</v>
      </c>
    </row>
    <row r="346" spans="1:39" x14ac:dyDescent="0.25">
      <c r="A346" s="807">
        <v>31</v>
      </c>
      <c r="B346" s="807" t="s">
        <v>405</v>
      </c>
      <c r="C346" s="553"/>
      <c r="D346" s="414">
        <f>'6C'!$G14</f>
        <v>0</v>
      </c>
      <c r="E346" s="413">
        <f>$D346*'1_1A'!V15</f>
        <v>0</v>
      </c>
      <c r="F346" s="413">
        <f>$D346*'1_1A'!W15</f>
        <v>0</v>
      </c>
      <c r="G346" s="413">
        <f>$D346*'1_1A'!X15</f>
        <v>0</v>
      </c>
      <c r="H346" s="413">
        <f>$D346*'1_1A'!Y15</f>
        <v>0</v>
      </c>
      <c r="I346" s="413">
        <f>$D346*'1_1A'!Z15</f>
        <v>0</v>
      </c>
      <c r="J346" s="413">
        <f>$D346*'1_1A'!AA15</f>
        <v>0</v>
      </c>
      <c r="K346" s="413">
        <f>$D346*'1_1A'!AB15</f>
        <v>0</v>
      </c>
      <c r="L346" s="413">
        <f t="shared" si="30"/>
        <v>0</v>
      </c>
      <c r="M346" s="413">
        <f>$D346*'1_1A'!AD15</f>
        <v>0</v>
      </c>
      <c r="N346" s="413">
        <f>$D346*'1_1A'!AE15</f>
        <v>0</v>
      </c>
      <c r="O346" s="218"/>
      <c r="P346" s="212"/>
      <c r="Q346" s="212"/>
      <c r="R346" s="212"/>
      <c r="S346" s="212"/>
      <c r="T346" s="212"/>
      <c r="U346" s="212"/>
      <c r="V346" s="212"/>
      <c r="W346" s="212"/>
      <c r="X346" s="212"/>
      <c r="Y346" s="212"/>
      <c r="Z346" s="212"/>
      <c r="AA346" s="213" t="s">
        <v>399</v>
      </c>
      <c r="AB346" s="212"/>
      <c r="AC346" s="212"/>
      <c r="AD346" s="212">
        <f>'1_1A'!$V$15</f>
        <v>0</v>
      </c>
      <c r="AE346" s="212">
        <f>'1_1A'!$W$15</f>
        <v>0</v>
      </c>
      <c r="AF346" s="212">
        <f>'1_1A'!$X$15</f>
        <v>0</v>
      </c>
      <c r="AG346" s="212">
        <f>'1_1A'!$Y$15</f>
        <v>0</v>
      </c>
      <c r="AH346" s="212">
        <f>'1_1A'!$Z$15</f>
        <v>0</v>
      </c>
      <c r="AI346" s="212">
        <f>'1_1A'!$AA$15</f>
        <v>0</v>
      </c>
      <c r="AJ346" s="212">
        <f>'1_1A'!$AB$15</f>
        <v>0</v>
      </c>
      <c r="AK346" s="212">
        <f>'1_1A'!$AC$15</f>
        <v>0</v>
      </c>
      <c r="AL346" s="212">
        <f>'1_1A'!$AD$15</f>
        <v>0</v>
      </c>
      <c r="AM346" s="212">
        <f>'1_1A'!$AE$15</f>
        <v>0</v>
      </c>
    </row>
    <row r="347" spans="1:39" x14ac:dyDescent="0.25">
      <c r="A347" s="807"/>
      <c r="B347" s="807" t="s">
        <v>406</v>
      </c>
      <c r="C347" s="553"/>
      <c r="D347" s="414">
        <f>'6C'!$G15</f>
        <v>0</v>
      </c>
      <c r="E347" s="413">
        <f>$D347*'1_1A'!V16</f>
        <v>0</v>
      </c>
      <c r="F347" s="413">
        <f>$D347*'1_1A'!W16</f>
        <v>0</v>
      </c>
      <c r="G347" s="413">
        <f>$D347*'1_1A'!X16</f>
        <v>0</v>
      </c>
      <c r="H347" s="413">
        <f>$D347*'1_1A'!Y16</f>
        <v>0</v>
      </c>
      <c r="I347" s="413">
        <f>$D347*'1_1A'!Z16</f>
        <v>0</v>
      </c>
      <c r="J347" s="413">
        <f>$D347*'1_1A'!AA16</f>
        <v>0</v>
      </c>
      <c r="K347" s="413">
        <f>$D347*'1_1A'!AB16</f>
        <v>0</v>
      </c>
      <c r="L347" s="413">
        <f t="shared" si="30"/>
        <v>0</v>
      </c>
      <c r="M347" s="413">
        <f>$D347*'1_1A'!AD16</f>
        <v>0</v>
      </c>
      <c r="N347" s="413">
        <f>$D347*'1_1A'!AE16</f>
        <v>0</v>
      </c>
      <c r="O347" s="218"/>
      <c r="P347" s="212"/>
      <c r="Q347" s="212"/>
      <c r="R347" s="212"/>
      <c r="S347" s="212"/>
      <c r="T347" s="212"/>
      <c r="U347" s="212"/>
      <c r="V347" s="212"/>
      <c r="W347" s="212"/>
      <c r="X347" s="212"/>
      <c r="Y347" s="212"/>
      <c r="Z347" s="212"/>
      <c r="AA347" s="213" t="s">
        <v>400</v>
      </c>
      <c r="AB347" s="212"/>
      <c r="AC347" s="212"/>
      <c r="AD347" s="212">
        <f>'1_1A'!$V$16</f>
        <v>0</v>
      </c>
      <c r="AE347" s="212">
        <f>'1_1A'!$W$16</f>
        <v>0</v>
      </c>
      <c r="AF347" s="212">
        <f>'1_1A'!$X$16</f>
        <v>0</v>
      </c>
      <c r="AG347" s="212">
        <f>'1_1A'!$Y$16</f>
        <v>0</v>
      </c>
      <c r="AH347" s="212">
        <f>'1_1A'!$Z$16</f>
        <v>0</v>
      </c>
      <c r="AI347" s="212">
        <f>'1_1A'!$AA$16</f>
        <v>0</v>
      </c>
      <c r="AJ347" s="212">
        <f>'1_1A'!$AB$16</f>
        <v>0</v>
      </c>
      <c r="AK347" s="212">
        <f>'1_1A'!$AC$16</f>
        <v>0</v>
      </c>
      <c r="AL347" s="212">
        <f>'1_1A'!$AD$16</f>
        <v>0</v>
      </c>
      <c r="AM347" s="212">
        <f>'1_1A'!$AE$16</f>
        <v>0</v>
      </c>
    </row>
    <row r="348" spans="1:39" x14ac:dyDescent="0.25">
      <c r="A348" s="807"/>
      <c r="B348" s="807" t="s">
        <v>407</v>
      </c>
      <c r="C348" s="553"/>
      <c r="D348" s="414">
        <f>'6C'!$G16</f>
        <v>0</v>
      </c>
      <c r="E348" s="413">
        <f>$D348*'1_1A'!V17</f>
        <v>0</v>
      </c>
      <c r="F348" s="413">
        <f>$D348*'1_1A'!W17</f>
        <v>0</v>
      </c>
      <c r="G348" s="413">
        <f>$D348*'1_1A'!X17</f>
        <v>0</v>
      </c>
      <c r="H348" s="413">
        <f>$D348*'1_1A'!Y17</f>
        <v>0</v>
      </c>
      <c r="I348" s="413">
        <f>$D348*'1_1A'!Z17</f>
        <v>0</v>
      </c>
      <c r="J348" s="413">
        <f>$D348*'1_1A'!AA17</f>
        <v>0</v>
      </c>
      <c r="K348" s="413">
        <f>$D348*'1_1A'!AB17</f>
        <v>0</v>
      </c>
      <c r="L348" s="413">
        <f t="shared" si="30"/>
        <v>0</v>
      </c>
      <c r="M348" s="413">
        <f>$D348*'1_1A'!AD17</f>
        <v>0</v>
      </c>
      <c r="N348" s="413">
        <f>$D348*'1_1A'!AE17</f>
        <v>0</v>
      </c>
      <c r="O348" s="218"/>
      <c r="P348" s="212"/>
      <c r="Q348" s="212"/>
      <c r="R348" s="212"/>
      <c r="S348" s="212"/>
      <c r="T348" s="212"/>
      <c r="U348" s="212"/>
      <c r="V348" s="212"/>
      <c r="W348" s="212"/>
      <c r="X348" s="212"/>
      <c r="Y348" s="212"/>
      <c r="Z348" s="212"/>
      <c r="AA348" s="213" t="s">
        <v>401</v>
      </c>
      <c r="AB348" s="212"/>
      <c r="AC348" s="212"/>
      <c r="AD348" s="212">
        <f>'1_1A'!$V$17</f>
        <v>0</v>
      </c>
      <c r="AE348" s="212">
        <f>'1_1A'!$W$17</f>
        <v>0</v>
      </c>
      <c r="AF348" s="212">
        <f>'1_1A'!$X$17</f>
        <v>0</v>
      </c>
      <c r="AG348" s="212">
        <f>'1_1A'!$Y$17</f>
        <v>0</v>
      </c>
      <c r="AH348" s="212">
        <f>'1_1A'!$Z$17</f>
        <v>0</v>
      </c>
      <c r="AI348" s="212">
        <f>'1_1A'!$AA$17</f>
        <v>0</v>
      </c>
      <c r="AJ348" s="212">
        <f>'1_1A'!$AB$17</f>
        <v>0</v>
      </c>
      <c r="AK348" s="212">
        <f>'1_1A'!$AC$17</f>
        <v>0</v>
      </c>
      <c r="AL348" s="212">
        <f>'1_1A'!$AD$17</f>
        <v>0</v>
      </c>
      <c r="AM348" s="212">
        <f>'1_1A'!$AE$17</f>
        <v>0</v>
      </c>
    </row>
    <row r="349" spans="1:39" x14ac:dyDescent="0.25">
      <c r="A349" s="807">
        <v>32</v>
      </c>
      <c r="B349" s="807" t="s">
        <v>408</v>
      </c>
      <c r="C349" s="553"/>
      <c r="D349" s="414">
        <f>'6C'!$G17</f>
        <v>0</v>
      </c>
      <c r="E349" s="413">
        <f>$D349*'1_1A'!V18</f>
        <v>0</v>
      </c>
      <c r="F349" s="413">
        <f>$D349*'1_1A'!W18</f>
        <v>0</v>
      </c>
      <c r="G349" s="413">
        <f>$D349*'1_1A'!X18</f>
        <v>0</v>
      </c>
      <c r="H349" s="413">
        <f>$D349*'1_1A'!Y18</f>
        <v>0</v>
      </c>
      <c r="I349" s="413">
        <f>$D349*'1_1A'!Z18</f>
        <v>0</v>
      </c>
      <c r="J349" s="413">
        <f>$D349*'1_1A'!AA18</f>
        <v>0</v>
      </c>
      <c r="K349" s="413">
        <f>$D349*'1_1A'!AB18</f>
        <v>0</v>
      </c>
      <c r="L349" s="413">
        <f t="shared" si="30"/>
        <v>0</v>
      </c>
      <c r="M349" s="413">
        <f>$D349*'1_1A'!AD18</f>
        <v>0</v>
      </c>
      <c r="N349" s="413">
        <f>$D349*'1_1A'!AE18</f>
        <v>0</v>
      </c>
      <c r="O349" s="218"/>
      <c r="P349" s="212"/>
      <c r="Q349" s="212"/>
      <c r="R349" s="212"/>
      <c r="S349" s="212"/>
      <c r="T349" s="212"/>
      <c r="U349" s="212"/>
      <c r="V349" s="212"/>
      <c r="W349" s="212"/>
      <c r="X349" s="212"/>
      <c r="Y349" s="212"/>
      <c r="Z349" s="212"/>
      <c r="AA349" s="213" t="s">
        <v>402</v>
      </c>
      <c r="AB349" s="212"/>
      <c r="AC349" s="212"/>
      <c r="AD349" s="212">
        <f>'1_1A'!$V$18</f>
        <v>0</v>
      </c>
      <c r="AE349" s="212">
        <f>'1_1A'!$W$18</f>
        <v>0</v>
      </c>
      <c r="AF349" s="212">
        <f>'1_1A'!$X$18</f>
        <v>0</v>
      </c>
      <c r="AG349" s="212">
        <f>'1_1A'!$Y$18</f>
        <v>0</v>
      </c>
      <c r="AH349" s="212">
        <f>'1_1A'!$Z$18</f>
        <v>0</v>
      </c>
      <c r="AI349" s="212">
        <f>'1_1A'!$AA$18</f>
        <v>0</v>
      </c>
      <c r="AJ349" s="212">
        <f>'1_1A'!$AB$18</f>
        <v>0</v>
      </c>
      <c r="AK349" s="212">
        <f>'1_1A'!$AC$18</f>
        <v>0</v>
      </c>
      <c r="AL349" s="212">
        <f>'1_1A'!$AD$18</f>
        <v>0</v>
      </c>
      <c r="AM349" s="212">
        <f>'1_1A'!$AE$18</f>
        <v>0</v>
      </c>
    </row>
    <row r="350" spans="1:39" x14ac:dyDescent="0.25">
      <c r="A350" s="807">
        <v>33</v>
      </c>
      <c r="B350" s="807" t="s">
        <v>409</v>
      </c>
      <c r="C350" s="553"/>
      <c r="D350" s="414">
        <f>'6C'!$G18</f>
        <v>0</v>
      </c>
      <c r="E350" s="413">
        <f>$D350*'1_1A'!V19</f>
        <v>0</v>
      </c>
      <c r="F350" s="413">
        <f>$D350*'1_1A'!W19</f>
        <v>0</v>
      </c>
      <c r="G350" s="413">
        <f>$D350*'1_1A'!X19</f>
        <v>0</v>
      </c>
      <c r="H350" s="413">
        <f>$D350*'1_1A'!Y19</f>
        <v>0</v>
      </c>
      <c r="I350" s="413">
        <f>$D350*'1_1A'!Z19</f>
        <v>0</v>
      </c>
      <c r="J350" s="413">
        <f>$D350*'1_1A'!AA19</f>
        <v>0</v>
      </c>
      <c r="K350" s="413">
        <f>$D350*'1_1A'!AB19</f>
        <v>0</v>
      </c>
      <c r="L350" s="413">
        <f t="shared" si="30"/>
        <v>0</v>
      </c>
      <c r="M350" s="413">
        <f>$D350*'1_1A'!AD19</f>
        <v>0</v>
      </c>
      <c r="N350" s="413">
        <f>$D350*'1_1A'!AE19</f>
        <v>0</v>
      </c>
      <c r="O350" s="218"/>
      <c r="P350" s="212"/>
      <c r="Q350" s="212"/>
      <c r="R350" s="212"/>
      <c r="S350" s="212"/>
      <c r="T350" s="212"/>
      <c r="U350" s="212"/>
      <c r="V350" s="212"/>
      <c r="W350" s="212"/>
      <c r="X350" s="212"/>
      <c r="Y350" s="212"/>
      <c r="Z350" s="212"/>
      <c r="AA350" s="213" t="s">
        <v>403</v>
      </c>
      <c r="AB350" s="212"/>
      <c r="AC350" s="212"/>
      <c r="AD350" s="212">
        <f>'1_1A'!$V$19</f>
        <v>0</v>
      </c>
      <c r="AE350" s="212">
        <f>'1_1A'!$W$19</f>
        <v>0</v>
      </c>
      <c r="AF350" s="212">
        <f>'1_1A'!$X$19</f>
        <v>0</v>
      </c>
      <c r="AG350" s="212">
        <f>'1_1A'!$Y$19</f>
        <v>0</v>
      </c>
      <c r="AH350" s="212">
        <f>'1_1A'!$Z$19</f>
        <v>0</v>
      </c>
      <c r="AI350" s="212">
        <f>'1_1A'!$AA$19</f>
        <v>0</v>
      </c>
      <c r="AJ350" s="212">
        <f>'1_1A'!$AB$19</f>
        <v>0</v>
      </c>
      <c r="AK350" s="212">
        <f>'1_1A'!$AC$19</f>
        <v>0</v>
      </c>
      <c r="AL350" s="212">
        <f>'1_1A'!$AD$19</f>
        <v>0</v>
      </c>
      <c r="AM350" s="212">
        <f>'1_1A'!$AE$19</f>
        <v>0</v>
      </c>
    </row>
    <row r="351" spans="1:39" x14ac:dyDescent="0.25">
      <c r="A351" s="807">
        <v>34</v>
      </c>
      <c r="B351" s="807" t="s">
        <v>410</v>
      </c>
      <c r="C351" s="553"/>
      <c r="D351" s="414">
        <f>'6C'!$G19</f>
        <v>0</v>
      </c>
      <c r="E351" s="413">
        <f>$D351*'1_1A'!V20</f>
        <v>0</v>
      </c>
      <c r="F351" s="413">
        <f>$D351*'1_1A'!W20</f>
        <v>0</v>
      </c>
      <c r="G351" s="413">
        <f>$D351*'1_1A'!X20</f>
        <v>0</v>
      </c>
      <c r="H351" s="413">
        <f>$D351*'1_1A'!Y20</f>
        <v>0</v>
      </c>
      <c r="I351" s="413">
        <f>$D351*'1_1A'!Z20</f>
        <v>0</v>
      </c>
      <c r="J351" s="413">
        <f>$D351*'1_1A'!AA20</f>
        <v>0</v>
      </c>
      <c r="K351" s="413">
        <f>$D351*'1_1A'!AB20</f>
        <v>0</v>
      </c>
      <c r="L351" s="413">
        <f t="shared" si="30"/>
        <v>0</v>
      </c>
      <c r="M351" s="413">
        <f>$D351*'1_1A'!AD20</f>
        <v>0</v>
      </c>
      <c r="N351" s="413">
        <f>$D351*'1_1A'!AE20</f>
        <v>0</v>
      </c>
      <c r="O351" s="218"/>
      <c r="P351" s="212"/>
      <c r="Q351" s="212"/>
      <c r="R351" s="212"/>
      <c r="S351" s="212"/>
      <c r="T351" s="212"/>
      <c r="U351" s="212"/>
      <c r="V351" s="212"/>
      <c r="W351" s="212"/>
      <c r="X351" s="212"/>
      <c r="Y351" s="212"/>
      <c r="Z351" s="212"/>
      <c r="AA351" s="213" t="s">
        <v>404</v>
      </c>
      <c r="AB351" s="212"/>
      <c r="AC351" s="212"/>
      <c r="AD351" s="212">
        <f>'1_1A'!$V$20</f>
        <v>0</v>
      </c>
      <c r="AE351" s="212">
        <f>'1_1A'!$W$20</f>
        <v>0</v>
      </c>
      <c r="AF351" s="212">
        <f>'1_1A'!$X$20</f>
        <v>0</v>
      </c>
      <c r="AG351" s="212">
        <f>'1_1A'!$Y$20</f>
        <v>0</v>
      </c>
      <c r="AH351" s="212">
        <f>'1_1A'!$Z$20</f>
        <v>0</v>
      </c>
      <c r="AI351" s="212">
        <f>'1_1A'!$AA$20</f>
        <v>0</v>
      </c>
      <c r="AJ351" s="212">
        <f>'1_1A'!$AB$20</f>
        <v>0</v>
      </c>
      <c r="AK351" s="212">
        <f>'1_1A'!$AC$20</f>
        <v>0</v>
      </c>
      <c r="AL351" s="212">
        <f>'1_1A'!$AD$20</f>
        <v>0</v>
      </c>
      <c r="AM351" s="212">
        <f>'1_1A'!$AE$20</f>
        <v>0</v>
      </c>
    </row>
    <row r="352" spans="1:39" x14ac:dyDescent="0.25">
      <c r="A352" s="807">
        <v>35</v>
      </c>
      <c r="B352" s="809" t="s">
        <v>822</v>
      </c>
      <c r="C352" s="551" t="str">
        <f>'5'!C$61</f>
        <v>(Specify here)</v>
      </c>
      <c r="D352" s="414">
        <f>'6C'!$G20</f>
        <v>0</v>
      </c>
      <c r="E352" s="413">
        <f>$D352*'1_1A'!V21</f>
        <v>0</v>
      </c>
      <c r="F352" s="413">
        <f>$D352*'1_1A'!W21</f>
        <v>0</v>
      </c>
      <c r="G352" s="413">
        <f>$D352*'1_1A'!X21</f>
        <v>0</v>
      </c>
      <c r="H352" s="413">
        <f>$D352*'1_1A'!Y21</f>
        <v>0</v>
      </c>
      <c r="I352" s="413">
        <f>$D352*'1_1A'!Z21</f>
        <v>0</v>
      </c>
      <c r="J352" s="413">
        <f>$D352*'1_1A'!AA21</f>
        <v>0</v>
      </c>
      <c r="K352" s="413">
        <f>$D352*'1_1A'!AB21</f>
        <v>0</v>
      </c>
      <c r="L352" s="413">
        <f t="shared" si="30"/>
        <v>0</v>
      </c>
      <c r="M352" s="413">
        <f>$D352*'1_1A'!AD21</f>
        <v>0</v>
      </c>
      <c r="N352" s="413">
        <f>$D352*'1_1A'!AE21</f>
        <v>0</v>
      </c>
      <c r="O352" s="218"/>
      <c r="P352" s="212"/>
      <c r="Q352" s="212"/>
      <c r="R352" s="212"/>
      <c r="S352" s="212"/>
      <c r="T352" s="212"/>
      <c r="U352" s="212"/>
      <c r="V352" s="212"/>
      <c r="W352" s="212"/>
      <c r="X352" s="212"/>
      <c r="Y352" s="212"/>
      <c r="Z352" s="212"/>
      <c r="AA352" s="212"/>
      <c r="AB352" s="212"/>
      <c r="AC352" s="212"/>
      <c r="AD352" s="212">
        <f>'1_1A'!$V$21</f>
        <v>0</v>
      </c>
      <c r="AE352" s="212">
        <f>'1_1A'!$W$21</f>
        <v>0</v>
      </c>
      <c r="AF352" s="212">
        <f>'1_1A'!$X$21</f>
        <v>0</v>
      </c>
      <c r="AG352" s="212">
        <f>'1_1A'!$Y$21</f>
        <v>0</v>
      </c>
      <c r="AH352" s="212">
        <f>'1_1A'!$Z$21</f>
        <v>0</v>
      </c>
      <c r="AI352" s="212">
        <f>'1_1A'!$AA$21</f>
        <v>0</v>
      </c>
      <c r="AJ352" s="212">
        <f>'1_1A'!$AB$21</f>
        <v>0</v>
      </c>
      <c r="AK352" s="212">
        <f>'1_1A'!$AC$21</f>
        <v>0</v>
      </c>
      <c r="AL352" s="212">
        <f>'1_1A'!$AD$21</f>
        <v>0</v>
      </c>
      <c r="AM352" s="212">
        <f>'1_1A'!$AE$21</f>
        <v>0</v>
      </c>
    </row>
    <row r="353" spans="1:39" x14ac:dyDescent="0.25">
      <c r="A353" s="810"/>
      <c r="B353" s="806" t="s">
        <v>804</v>
      </c>
      <c r="C353" s="593"/>
      <c r="D353" s="679">
        <f>'6C'!$G21</f>
        <v>0</v>
      </c>
      <c r="E353" s="729">
        <f>SUM(E345:E352)</f>
        <v>0</v>
      </c>
      <c r="F353" s="729">
        <f t="shared" ref="F353:N353" si="31">SUM(F345:F352)</f>
        <v>0</v>
      </c>
      <c r="G353" s="729">
        <f t="shared" si="31"/>
        <v>0</v>
      </c>
      <c r="H353" s="729">
        <f t="shared" si="31"/>
        <v>0</v>
      </c>
      <c r="I353" s="729">
        <f t="shared" si="31"/>
        <v>0</v>
      </c>
      <c r="J353" s="729">
        <f t="shared" si="31"/>
        <v>0</v>
      </c>
      <c r="K353" s="729">
        <f t="shared" si="31"/>
        <v>0</v>
      </c>
      <c r="L353" s="729">
        <f t="shared" si="30"/>
        <v>0</v>
      </c>
      <c r="M353" s="729">
        <f t="shared" si="31"/>
        <v>0</v>
      </c>
      <c r="N353" s="729">
        <f t="shared" si="31"/>
        <v>0</v>
      </c>
      <c r="O353" s="218"/>
      <c r="P353" s="212"/>
      <c r="Q353" s="212"/>
      <c r="R353" s="212"/>
      <c r="S353" s="212"/>
      <c r="T353" s="212"/>
      <c r="U353" s="212"/>
      <c r="V353" s="212"/>
      <c r="W353" s="212"/>
      <c r="X353" s="212"/>
      <c r="Y353" s="212"/>
      <c r="Z353" s="213">
        <v>26</v>
      </c>
      <c r="AA353" s="213" t="s">
        <v>405</v>
      </c>
      <c r="AB353" s="212"/>
      <c r="AC353" s="212"/>
      <c r="AD353" s="212">
        <f>'1_1A'!$V$22</f>
        <v>0</v>
      </c>
      <c r="AE353" s="212">
        <f>'1_1A'!$W$22</f>
        <v>0</v>
      </c>
      <c r="AF353" s="212">
        <f>'1_1A'!$X$22</f>
        <v>0</v>
      </c>
      <c r="AG353" s="212">
        <f>'1_1A'!$Y$22</f>
        <v>0</v>
      </c>
      <c r="AH353" s="212">
        <f>'1_1A'!$Z$22</f>
        <v>0</v>
      </c>
      <c r="AI353" s="212">
        <f>'1_1A'!$AA$22</f>
        <v>0</v>
      </c>
      <c r="AJ353" s="212">
        <f>'1_1A'!$AB$22</f>
        <v>0</v>
      </c>
      <c r="AK353" s="212">
        <f>'1_1A'!$AC$22</f>
        <v>0</v>
      </c>
      <c r="AL353" s="212">
        <f>'1_1A'!$AD$22</f>
        <v>0</v>
      </c>
      <c r="AM353" s="212">
        <f>'1_1A'!$AE$22</f>
        <v>0</v>
      </c>
    </row>
    <row r="354" spans="1:39" x14ac:dyDescent="0.25">
      <c r="A354" s="811"/>
      <c r="B354" s="812" t="s">
        <v>748</v>
      </c>
      <c r="C354" s="596"/>
      <c r="D354" s="679"/>
      <c r="E354" s="729"/>
      <c r="F354" s="729"/>
      <c r="G354" s="729"/>
      <c r="H354" s="729"/>
      <c r="I354" s="729"/>
      <c r="J354" s="729"/>
      <c r="K354" s="729"/>
      <c r="L354" s="729"/>
      <c r="M354" s="729"/>
      <c r="N354" s="729"/>
      <c r="O354" s="218"/>
      <c r="P354" s="212"/>
      <c r="Q354" s="212"/>
      <c r="R354" s="212"/>
      <c r="S354" s="212"/>
      <c r="T354" s="212"/>
      <c r="U354" s="212"/>
      <c r="V354" s="212"/>
      <c r="W354" s="212"/>
      <c r="X354" s="212"/>
      <c r="Y354" s="212"/>
      <c r="Z354" s="212"/>
      <c r="AA354" s="213" t="s">
        <v>406</v>
      </c>
      <c r="AB354" s="212"/>
      <c r="AC354" s="212"/>
      <c r="AD354" s="212">
        <f>'1_1A'!$V$23</f>
        <v>0</v>
      </c>
      <c r="AE354" s="212">
        <f>'1_1A'!$W$23</f>
        <v>0</v>
      </c>
      <c r="AF354" s="212">
        <f>'1_1A'!$X$23</f>
        <v>0</v>
      </c>
      <c r="AG354" s="212">
        <f>'1_1A'!$Y$23</f>
        <v>0</v>
      </c>
      <c r="AH354" s="212">
        <f>'1_1A'!$Z$23</f>
        <v>0</v>
      </c>
      <c r="AI354" s="212">
        <f>'1_1A'!$AA$23</f>
        <v>0</v>
      </c>
      <c r="AJ354" s="212">
        <f>'1_1A'!$AB$23</f>
        <v>0</v>
      </c>
      <c r="AK354" s="212">
        <f>'1_1A'!$AC$23</f>
        <v>0</v>
      </c>
      <c r="AL354" s="212">
        <f>'1_1A'!$AD$23</f>
        <v>0</v>
      </c>
      <c r="AM354" s="212">
        <f>'1_1A'!$AE$23</f>
        <v>0</v>
      </c>
    </row>
    <row r="355" spans="1:39" x14ac:dyDescent="0.25">
      <c r="A355" s="813">
        <v>40</v>
      </c>
      <c r="B355" s="338" t="s">
        <v>882</v>
      </c>
      <c r="C355" s="546"/>
      <c r="D355" s="414">
        <f>'6C'!$G23</f>
        <v>0</v>
      </c>
      <c r="E355" s="413">
        <f>$D355*'1_1A'!V24</f>
        <v>0</v>
      </c>
      <c r="F355" s="413">
        <f>$D355*'1_1A'!W24</f>
        <v>0</v>
      </c>
      <c r="G355" s="413">
        <f>$D355*'1_1A'!X24</f>
        <v>0</v>
      </c>
      <c r="H355" s="413">
        <f>$D355*'1_1A'!Y24</f>
        <v>0</v>
      </c>
      <c r="I355" s="413">
        <f>$D355*'1_1A'!Z24</f>
        <v>0</v>
      </c>
      <c r="J355" s="413">
        <f>$D355*'1_1A'!AA24</f>
        <v>0</v>
      </c>
      <c r="K355" s="413">
        <f>$D355*'1_1A'!AB24</f>
        <v>0</v>
      </c>
      <c r="L355" s="413">
        <f t="shared" ref="L355:L362" si="32">SUM(E355:K355)</f>
        <v>0</v>
      </c>
      <c r="M355" s="413">
        <f>$D355*'1_1A'!AD24</f>
        <v>0</v>
      </c>
      <c r="N355" s="413">
        <f>$D355*'1_1A'!AE24</f>
        <v>0</v>
      </c>
      <c r="O355" s="218"/>
      <c r="P355" s="212"/>
      <c r="Q355" s="212"/>
      <c r="R355" s="212"/>
      <c r="S355" s="212"/>
      <c r="T355" s="212"/>
      <c r="U355" s="212"/>
      <c r="V355" s="212"/>
      <c r="W355" s="212"/>
      <c r="X355" s="212"/>
      <c r="Y355" s="212"/>
      <c r="Z355" s="212"/>
      <c r="AA355" s="213" t="s">
        <v>407</v>
      </c>
      <c r="AB355" s="212"/>
      <c r="AC355" s="212"/>
      <c r="AD355" s="212">
        <f>'1_1A'!$V$24</f>
        <v>0</v>
      </c>
      <c r="AE355" s="212">
        <f>'1_1A'!$W$24</f>
        <v>0</v>
      </c>
      <c r="AF355" s="212">
        <f>'1_1A'!$X$24</f>
        <v>0</v>
      </c>
      <c r="AG355" s="212">
        <f>'1_1A'!$Y$24</f>
        <v>0</v>
      </c>
      <c r="AH355" s="212">
        <f>'1_1A'!$Z$24</f>
        <v>0</v>
      </c>
      <c r="AI355" s="212">
        <f>'1_1A'!$AA$24</f>
        <v>0</v>
      </c>
      <c r="AJ355" s="212">
        <f>'1_1A'!$AB$24</f>
        <v>0</v>
      </c>
      <c r="AK355" s="212">
        <f>'1_1A'!$AC$24</f>
        <v>0</v>
      </c>
      <c r="AL355" s="212">
        <f>'1_1A'!$AD$24</f>
        <v>0</v>
      </c>
      <c r="AM355" s="212">
        <f>'1_1A'!$AE$24</f>
        <v>0</v>
      </c>
    </row>
    <row r="356" spans="1:39" x14ac:dyDescent="0.25">
      <c r="A356" s="813">
        <v>41</v>
      </c>
      <c r="B356" s="338" t="s">
        <v>883</v>
      </c>
      <c r="C356" s="546"/>
      <c r="D356" s="414">
        <f>'6C'!$G24</f>
        <v>0</v>
      </c>
      <c r="E356" s="413">
        <f>$D356*'1_1A'!V25</f>
        <v>0</v>
      </c>
      <c r="F356" s="413">
        <f>$D356*'1_1A'!W25</f>
        <v>0</v>
      </c>
      <c r="G356" s="413">
        <f>$D356*'1_1A'!X25</f>
        <v>0</v>
      </c>
      <c r="H356" s="413">
        <f>$D356*'1_1A'!Y25</f>
        <v>0</v>
      </c>
      <c r="I356" s="413">
        <f>$D356*'1_1A'!Z25</f>
        <v>0</v>
      </c>
      <c r="J356" s="413">
        <f>$D356*'1_1A'!AA25</f>
        <v>0</v>
      </c>
      <c r="K356" s="413">
        <f>$D356*'1_1A'!AB25</f>
        <v>0</v>
      </c>
      <c r="L356" s="413">
        <f t="shared" si="32"/>
        <v>0</v>
      </c>
      <c r="M356" s="413">
        <f>$D356*'1_1A'!AD25</f>
        <v>0</v>
      </c>
      <c r="N356" s="413">
        <f>$D356*'1_1A'!AE25</f>
        <v>0</v>
      </c>
      <c r="O356" s="218"/>
      <c r="P356" s="212"/>
      <c r="Q356" s="212"/>
      <c r="R356" s="212"/>
      <c r="S356" s="212"/>
      <c r="T356" s="212"/>
      <c r="U356" s="212"/>
      <c r="V356" s="212"/>
      <c r="W356" s="212"/>
      <c r="X356" s="212"/>
      <c r="Y356" s="212"/>
      <c r="Z356" s="213">
        <v>27</v>
      </c>
      <c r="AA356" s="213" t="s">
        <v>408</v>
      </c>
      <c r="AB356" s="212"/>
      <c r="AC356" s="212"/>
      <c r="AD356" s="212">
        <f>'1_1A'!$V$25</f>
        <v>0</v>
      </c>
      <c r="AE356" s="212">
        <f>'1_1A'!$W$25</f>
        <v>0</v>
      </c>
      <c r="AF356" s="212">
        <f>'1_1A'!$X$25</f>
        <v>0</v>
      </c>
      <c r="AG356" s="212">
        <f>'1_1A'!$Y$25</f>
        <v>0</v>
      </c>
      <c r="AH356" s="212">
        <f>'1_1A'!$Z$25</f>
        <v>0</v>
      </c>
      <c r="AI356" s="212">
        <f>'1_1A'!$AA$25</f>
        <v>0</v>
      </c>
      <c r="AJ356" s="212">
        <f>'1_1A'!$AB$25</f>
        <v>0</v>
      </c>
      <c r="AK356" s="212">
        <f>'1_1A'!$AC$25</f>
        <v>0</v>
      </c>
      <c r="AL356" s="212">
        <f>'1_1A'!$AD$25</f>
        <v>0</v>
      </c>
      <c r="AM356" s="212">
        <f>'1_1A'!$AE$25</f>
        <v>0</v>
      </c>
    </row>
    <row r="357" spans="1:39" x14ac:dyDescent="0.25">
      <c r="A357" s="457">
        <v>42</v>
      </c>
      <c r="B357" s="457" t="s">
        <v>884</v>
      </c>
      <c r="C357" s="706" t="str">
        <f>'5'!C$66</f>
        <v>(Specify here)</v>
      </c>
      <c r="D357" s="414">
        <f>'6C'!$G25</f>
        <v>0</v>
      </c>
      <c r="E357" s="413">
        <f>$D357*'1_1A'!V26</f>
        <v>0</v>
      </c>
      <c r="F357" s="413">
        <f>$D357*'1_1A'!W26</f>
        <v>0</v>
      </c>
      <c r="G357" s="413">
        <f>$D357*'1_1A'!X26</f>
        <v>0</v>
      </c>
      <c r="H357" s="413">
        <f>$D357*'1_1A'!Y26</f>
        <v>0</v>
      </c>
      <c r="I357" s="413">
        <f>$D357*'1_1A'!Z26</f>
        <v>0</v>
      </c>
      <c r="J357" s="413">
        <f>$D357*'1_1A'!AA26</f>
        <v>0</v>
      </c>
      <c r="K357" s="413">
        <f>$D357*'1_1A'!AB26</f>
        <v>0</v>
      </c>
      <c r="L357" s="413">
        <f t="shared" si="32"/>
        <v>0</v>
      </c>
      <c r="M357" s="413">
        <f>$D357*'1_1A'!AD26</f>
        <v>0</v>
      </c>
      <c r="N357" s="413">
        <f>$D357*'1_1A'!AE26</f>
        <v>0</v>
      </c>
      <c r="O357" s="218"/>
      <c r="P357" s="212"/>
      <c r="Q357" s="212"/>
      <c r="R357" s="212"/>
      <c r="S357" s="212"/>
      <c r="T357" s="212"/>
      <c r="U357" s="212"/>
      <c r="V357" s="212"/>
      <c r="W357" s="212"/>
      <c r="X357" s="212"/>
      <c r="Y357" s="212"/>
      <c r="Z357" s="213">
        <v>28</v>
      </c>
      <c r="AA357" s="213" t="s">
        <v>409</v>
      </c>
      <c r="AB357" s="212"/>
      <c r="AC357" s="212"/>
      <c r="AD357" s="212">
        <f>'1_1A'!$V$26</f>
        <v>0</v>
      </c>
      <c r="AE357" s="212">
        <f>'1_1A'!$W$26</f>
        <v>0</v>
      </c>
      <c r="AF357" s="212">
        <f>'1_1A'!$X$26</f>
        <v>0</v>
      </c>
      <c r="AG357" s="212">
        <f>'1_1A'!$Y$26</f>
        <v>0</v>
      </c>
      <c r="AH357" s="212">
        <f>'1_1A'!$Z$26</f>
        <v>0</v>
      </c>
      <c r="AI357" s="212">
        <f>'1_1A'!$AA$26</f>
        <v>0</v>
      </c>
      <c r="AJ357" s="212">
        <f>'1_1A'!$AB$26</f>
        <v>0</v>
      </c>
      <c r="AK357" s="212">
        <f>'1_1A'!$AC$26</f>
        <v>0</v>
      </c>
      <c r="AL357" s="212">
        <f>'1_1A'!$AD$26</f>
        <v>0</v>
      </c>
      <c r="AM357" s="212">
        <f>'1_1A'!$AE$26</f>
        <v>0</v>
      </c>
    </row>
    <row r="358" spans="1:39" x14ac:dyDescent="0.25">
      <c r="A358" s="813">
        <v>43</v>
      </c>
      <c r="B358" s="338" t="s">
        <v>416</v>
      </c>
      <c r="C358" s="550"/>
      <c r="D358" s="414">
        <f>'6C'!$G26</f>
        <v>0</v>
      </c>
      <c r="E358" s="413">
        <f>$D358*'1_1A'!V27</f>
        <v>0</v>
      </c>
      <c r="F358" s="413">
        <f>$D358*'1_1A'!W27</f>
        <v>0</v>
      </c>
      <c r="G358" s="413">
        <f>$D358*'1_1A'!X27</f>
        <v>0</v>
      </c>
      <c r="H358" s="413">
        <f>$D358*'1_1A'!Y27</f>
        <v>0</v>
      </c>
      <c r="I358" s="413">
        <f>$D358*'1_1A'!Z27</f>
        <v>0</v>
      </c>
      <c r="J358" s="413">
        <f>$D358*'1_1A'!AA27</f>
        <v>0</v>
      </c>
      <c r="K358" s="413">
        <f>$D358*'1_1A'!AB27</f>
        <v>0</v>
      </c>
      <c r="L358" s="413">
        <f t="shared" si="32"/>
        <v>0</v>
      </c>
      <c r="M358" s="413">
        <f>$D358*'1_1A'!AD27</f>
        <v>0</v>
      </c>
      <c r="N358" s="413">
        <f>$D358*'1_1A'!AE27</f>
        <v>0</v>
      </c>
      <c r="O358" s="218"/>
      <c r="P358" s="212"/>
      <c r="Q358" s="212"/>
      <c r="R358" s="212"/>
      <c r="S358" s="212"/>
      <c r="T358" s="212"/>
      <c r="U358" s="212"/>
      <c r="V358" s="212"/>
      <c r="W358" s="212"/>
      <c r="X358" s="212"/>
      <c r="Y358" s="212"/>
      <c r="Z358" s="213">
        <v>29</v>
      </c>
      <c r="AA358" s="213" t="s">
        <v>410</v>
      </c>
      <c r="AB358" s="212"/>
      <c r="AC358" s="212"/>
      <c r="AD358" s="212">
        <f>'1_1A'!$V$27</f>
        <v>0</v>
      </c>
      <c r="AE358" s="212">
        <f>'1_1A'!$W$27</f>
        <v>0</v>
      </c>
      <c r="AF358" s="212">
        <f>'1_1A'!$X$27</f>
        <v>0</v>
      </c>
      <c r="AG358" s="212">
        <f>'1_1A'!$Y$27</f>
        <v>0</v>
      </c>
      <c r="AH358" s="212">
        <f>'1_1A'!$Z$27</f>
        <v>0</v>
      </c>
      <c r="AI358" s="212">
        <f>'1_1A'!$AA$27</f>
        <v>0</v>
      </c>
      <c r="AJ358" s="212">
        <f>'1_1A'!$AB$27</f>
        <v>0</v>
      </c>
      <c r="AK358" s="212">
        <f>'1_1A'!$AC$27</f>
        <v>0</v>
      </c>
      <c r="AL358" s="212">
        <f>'1_1A'!$AD$27</f>
        <v>0</v>
      </c>
      <c r="AM358" s="212">
        <f>'1_1A'!$AE$27</f>
        <v>0</v>
      </c>
    </row>
    <row r="359" spans="1:39" x14ac:dyDescent="0.25">
      <c r="A359" s="457">
        <v>44</v>
      </c>
      <c r="B359" s="238" t="s">
        <v>885</v>
      </c>
      <c r="C359" s="545"/>
      <c r="D359" s="414">
        <f>'6C'!$G27</f>
        <v>0</v>
      </c>
      <c r="E359" s="413">
        <f>$D359*'1_1A'!V28</f>
        <v>0</v>
      </c>
      <c r="F359" s="413">
        <f>$D359*'1_1A'!W28</f>
        <v>0</v>
      </c>
      <c r="G359" s="413">
        <f>$D359*'1_1A'!X28</f>
        <v>0</v>
      </c>
      <c r="H359" s="413">
        <f>$D359*'1_1A'!Y28</f>
        <v>0</v>
      </c>
      <c r="I359" s="413">
        <f>$D359*'1_1A'!Z28</f>
        <v>0</v>
      </c>
      <c r="J359" s="413">
        <f>$D359*'1_1A'!AA28</f>
        <v>0</v>
      </c>
      <c r="K359" s="413">
        <f>$D359*'1_1A'!AB28</f>
        <v>0</v>
      </c>
      <c r="L359" s="413">
        <f t="shared" si="32"/>
        <v>0</v>
      </c>
      <c r="M359" s="413">
        <f>$D359*'1_1A'!AD28</f>
        <v>0</v>
      </c>
      <c r="N359" s="413">
        <f>$D359*'1_1A'!AE28</f>
        <v>0</v>
      </c>
      <c r="O359" s="218"/>
      <c r="P359" s="212"/>
      <c r="Q359" s="212"/>
      <c r="R359" s="212"/>
      <c r="S359" s="212"/>
      <c r="T359" s="212"/>
      <c r="U359" s="212"/>
      <c r="V359" s="212"/>
      <c r="W359" s="212"/>
      <c r="X359" s="212"/>
      <c r="Y359" s="212"/>
      <c r="Z359" s="213">
        <v>30</v>
      </c>
      <c r="AA359" s="213" t="s">
        <v>411</v>
      </c>
      <c r="AB359" s="212"/>
      <c r="AC359" s="212"/>
      <c r="AD359" s="212">
        <f>'1_1A'!$V$28</f>
        <v>0</v>
      </c>
      <c r="AE359" s="212">
        <f>'1_1A'!$W$28</f>
        <v>0</v>
      </c>
      <c r="AF359" s="212">
        <f>'1_1A'!$X$28</f>
        <v>0</v>
      </c>
      <c r="AG359" s="212">
        <f>'1_1A'!$Y$28</f>
        <v>0</v>
      </c>
      <c r="AH359" s="212">
        <f>'1_1A'!$Z$28</f>
        <v>0</v>
      </c>
      <c r="AI359" s="212">
        <f>'1_1A'!$AA$28</f>
        <v>0</v>
      </c>
      <c r="AJ359" s="212">
        <f>'1_1A'!$AB$28</f>
        <v>0</v>
      </c>
      <c r="AK359" s="212">
        <f>'1_1A'!$AC$28</f>
        <v>0</v>
      </c>
      <c r="AL359" s="212">
        <f>'1_1A'!$AD$28</f>
        <v>0</v>
      </c>
      <c r="AM359" s="212">
        <f>'1_1A'!$AE$28</f>
        <v>0</v>
      </c>
    </row>
    <row r="360" spans="1:39" x14ac:dyDescent="0.25">
      <c r="A360" s="457"/>
      <c r="B360" s="17" t="s">
        <v>778</v>
      </c>
      <c r="C360" s="545"/>
      <c r="D360" s="414">
        <f>'6C'!$G28</f>
        <v>0</v>
      </c>
      <c r="E360" s="413">
        <f>IF(E30&gt;0,'6C'!$D28*(E30/'8_8B'!$I29), 0)</f>
        <v>0</v>
      </c>
      <c r="F360" s="413">
        <f>IF(F30&gt;0,'6C'!$D28*(F30/'8_8B'!$I29), 0)</f>
        <v>0</v>
      </c>
      <c r="G360" s="413">
        <f>IF(G30&gt;0,'6C'!$D28*(G30/'8_8B'!$I29), 0)</f>
        <v>0</v>
      </c>
      <c r="H360" s="413">
        <f>IF(H30&gt;0,'6C'!$D28*(H30/'8_8B'!$I29), 0)</f>
        <v>0</v>
      </c>
      <c r="I360" s="413">
        <f>IF(I30&gt;0,'6C'!$D28*(I30/'8_8B'!$I29), 0)</f>
        <v>0</v>
      </c>
      <c r="J360" s="413">
        <f>IF(J30&gt;0,'6C'!$D28*(J30/'8_8B'!$I29), 0)</f>
        <v>0</v>
      </c>
      <c r="K360" s="413">
        <f>IF(K30&gt;0,'6C'!$D28*(K30/'8_8B'!$I29), 0)</f>
        <v>0</v>
      </c>
      <c r="L360" s="413">
        <f>SUM(E360:K360)</f>
        <v>0</v>
      </c>
      <c r="M360" s="413">
        <f>IF(M30&gt;0,'6C'!$D28*(M30/'8_8B'!$I29), 0)</f>
        <v>0</v>
      </c>
      <c r="N360" s="413">
        <f>IF(N30&gt;0,'6C'!$D28*(N30/'8_8B'!$I29), 0)</f>
        <v>0</v>
      </c>
      <c r="O360" s="218"/>
      <c r="P360" s="212"/>
      <c r="Q360" s="212"/>
      <c r="R360" s="212"/>
      <c r="S360" s="212"/>
      <c r="T360" s="212"/>
      <c r="U360" s="212"/>
      <c r="V360" s="212"/>
      <c r="W360" s="212"/>
      <c r="X360" s="212"/>
      <c r="Y360" s="212"/>
      <c r="AB360" s="212"/>
      <c r="AC360" s="212"/>
      <c r="AD360" s="212"/>
      <c r="AE360" s="212"/>
      <c r="AF360" s="212"/>
      <c r="AG360" s="212"/>
      <c r="AH360" s="212"/>
      <c r="AI360" s="212"/>
      <c r="AJ360" s="212"/>
      <c r="AK360" s="212"/>
      <c r="AL360" s="212"/>
      <c r="AM360" s="212"/>
    </row>
    <row r="361" spans="1:39" x14ac:dyDescent="0.25">
      <c r="A361" s="813">
        <v>45</v>
      </c>
      <c r="B361" s="87" t="s">
        <v>886</v>
      </c>
      <c r="C361" s="547"/>
      <c r="D361" s="414">
        <f>'6C'!$G29</f>
        <v>0</v>
      </c>
      <c r="E361" s="413">
        <f>$D361*'1_1A'!V30</f>
        <v>0</v>
      </c>
      <c r="F361" s="413">
        <f>$D361*'1_1A'!W30</f>
        <v>0</v>
      </c>
      <c r="G361" s="413">
        <f>$D361*'1_1A'!X30</f>
        <v>0</v>
      </c>
      <c r="H361" s="413">
        <f>$D361*'1_1A'!Y30</f>
        <v>0</v>
      </c>
      <c r="I361" s="413">
        <f>$D361*'1_1A'!Z30</f>
        <v>0</v>
      </c>
      <c r="J361" s="413">
        <f>$D361*'1_1A'!AA30</f>
        <v>0</v>
      </c>
      <c r="K361" s="413">
        <f>$D361*'1_1A'!AB30</f>
        <v>0</v>
      </c>
      <c r="L361" s="413">
        <f t="shared" si="32"/>
        <v>0</v>
      </c>
      <c r="M361" s="413">
        <f>$D361*'1_1A'!AD30</f>
        <v>0</v>
      </c>
      <c r="N361" s="413">
        <f>$D361*'1_1A'!AE30</f>
        <v>0</v>
      </c>
      <c r="O361" s="218"/>
      <c r="P361" s="212"/>
      <c r="Q361" s="212"/>
      <c r="R361" s="212"/>
      <c r="S361" s="212"/>
      <c r="T361" s="212"/>
      <c r="U361" s="212"/>
      <c r="V361" s="212"/>
      <c r="W361" s="212"/>
      <c r="X361" s="212"/>
      <c r="Y361" s="212"/>
      <c r="Z361" s="231" t="s">
        <v>412</v>
      </c>
      <c r="AA361" s="213" t="s">
        <v>413</v>
      </c>
      <c r="AB361" s="212"/>
      <c r="AC361" s="212"/>
      <c r="AD361" s="212">
        <f>'1_1A'!$V$30</f>
        <v>0</v>
      </c>
      <c r="AE361" s="212">
        <f>'1_1A'!$W$30</f>
        <v>0</v>
      </c>
      <c r="AF361" s="212">
        <f>'1_1A'!$X$30</f>
        <v>0</v>
      </c>
      <c r="AG361" s="212">
        <f>'1_1A'!$Y$30</f>
        <v>0</v>
      </c>
      <c r="AH361" s="212">
        <f>'1_1A'!$Z$30</f>
        <v>0</v>
      </c>
      <c r="AI361" s="212">
        <f>'1_1A'!$AA$30</f>
        <v>0</v>
      </c>
      <c r="AJ361" s="212">
        <f>'1_1A'!$AB$30</f>
        <v>0</v>
      </c>
      <c r="AK361" s="212">
        <f>'1_1A'!$AC$30</f>
        <v>0</v>
      </c>
      <c r="AL361" s="212">
        <f>'1_1A'!$AD$30</f>
        <v>0</v>
      </c>
      <c r="AM361" s="212">
        <f>'1_1A'!$AE$30</f>
        <v>0</v>
      </c>
    </row>
    <row r="362" spans="1:39" x14ac:dyDescent="0.25">
      <c r="A362" s="818">
        <v>46</v>
      </c>
      <c r="B362" s="1191" t="s">
        <v>417</v>
      </c>
      <c r="C362" s="706" t="str">
        <f>'5'!C$71</f>
        <v>(Specify here)</v>
      </c>
      <c r="D362" s="414">
        <f>'6C'!$G30</f>
        <v>0</v>
      </c>
      <c r="E362" s="413">
        <f>$D362*'1_1A'!V31</f>
        <v>0</v>
      </c>
      <c r="F362" s="413">
        <f>$D362*'1_1A'!W31</f>
        <v>0</v>
      </c>
      <c r="G362" s="413">
        <f>$D362*'1_1A'!X31</f>
        <v>0</v>
      </c>
      <c r="H362" s="413">
        <f>$D362*'1_1A'!Y31</f>
        <v>0</v>
      </c>
      <c r="I362" s="413">
        <f>$D362*'1_1A'!Z31</f>
        <v>0</v>
      </c>
      <c r="J362" s="413">
        <f>$D362*'1_1A'!AA31</f>
        <v>0</v>
      </c>
      <c r="K362" s="413">
        <f>$D362*'1_1A'!AB31</f>
        <v>0</v>
      </c>
      <c r="L362" s="413">
        <f t="shared" si="32"/>
        <v>0</v>
      </c>
      <c r="M362" s="413">
        <f>$D362*'1_1A'!AD31</f>
        <v>0</v>
      </c>
      <c r="N362" s="413">
        <f>$D362*'1_1A'!AE31</f>
        <v>0</v>
      </c>
      <c r="O362" s="218"/>
      <c r="P362" s="212"/>
      <c r="Q362" s="212"/>
      <c r="R362" s="212"/>
      <c r="S362" s="212"/>
      <c r="T362" s="212"/>
      <c r="U362" s="212"/>
      <c r="V362" s="212"/>
      <c r="W362" s="212"/>
      <c r="X362" s="212"/>
      <c r="Y362" s="212"/>
      <c r="Z362" s="231" t="s">
        <v>414</v>
      </c>
      <c r="AA362" s="213" t="s">
        <v>415</v>
      </c>
      <c r="AB362" s="212"/>
      <c r="AC362" s="212"/>
      <c r="AD362" s="212">
        <f>'1_1A'!$V$31</f>
        <v>0</v>
      </c>
      <c r="AE362" s="212">
        <f>'1_1A'!$W$31</f>
        <v>0</v>
      </c>
      <c r="AF362" s="212">
        <f>'1_1A'!$X$31</f>
        <v>0</v>
      </c>
      <c r="AG362" s="212">
        <f>'1_1A'!$Y$31</f>
        <v>0</v>
      </c>
      <c r="AH362" s="212">
        <f>'1_1A'!$Z$31</f>
        <v>0</v>
      </c>
      <c r="AI362" s="212">
        <f>'1_1A'!$AA$31</f>
        <v>0</v>
      </c>
      <c r="AJ362" s="212">
        <f>'1_1A'!$AB$31</f>
        <v>0</v>
      </c>
      <c r="AK362" s="212">
        <f>'1_1A'!$AC$31</f>
        <v>0</v>
      </c>
      <c r="AL362" s="212">
        <f>'1_1A'!$AD$31</f>
        <v>0</v>
      </c>
      <c r="AM362" s="212">
        <f>'1_1A'!$AE$31</f>
        <v>0</v>
      </c>
    </row>
    <row r="363" spans="1:39" x14ac:dyDescent="0.25">
      <c r="A363" s="844" t="s">
        <v>419</v>
      </c>
      <c r="B363" s="850"/>
      <c r="C363" s="220"/>
      <c r="D363" s="224"/>
      <c r="E363" s="220"/>
      <c r="F363" s="220"/>
      <c r="G363" s="220"/>
      <c r="H363" s="220"/>
      <c r="I363" s="220"/>
      <c r="J363" s="220"/>
      <c r="K363" s="220"/>
      <c r="L363" s="220"/>
      <c r="M363" s="220"/>
      <c r="N363" s="220"/>
      <c r="O363" s="212"/>
      <c r="P363" s="212"/>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212"/>
      <c r="AL363" s="212"/>
      <c r="AM363" s="212"/>
    </row>
    <row r="364" spans="1:39" x14ac:dyDescent="0.25">
      <c r="A364" s="844" t="s">
        <v>900</v>
      </c>
      <c r="B364" s="846"/>
      <c r="C364" s="212"/>
      <c r="D364" s="225"/>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c r="AF364" s="212"/>
      <c r="AG364" s="212"/>
      <c r="AH364" s="212"/>
      <c r="AI364" s="212"/>
      <c r="AJ364" s="212"/>
      <c r="AK364" s="212"/>
      <c r="AL364" s="212"/>
      <c r="AM364" s="212"/>
    </row>
    <row r="365" spans="1:39" x14ac:dyDescent="0.25">
      <c r="A365" s="844" t="s">
        <v>422</v>
      </c>
      <c r="B365" s="846"/>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2"/>
      <c r="AD365" s="212"/>
      <c r="AE365" s="212"/>
      <c r="AF365" s="212"/>
      <c r="AG365" s="212"/>
      <c r="AH365" s="212"/>
      <c r="AI365" s="212"/>
      <c r="AJ365" s="212"/>
      <c r="AK365" s="212"/>
      <c r="AL365" s="212"/>
      <c r="AM365" s="212"/>
    </row>
    <row r="366" spans="1:39" ht="15.6" x14ac:dyDescent="0.3">
      <c r="A366" s="842" t="s">
        <v>180</v>
      </c>
      <c r="B366" s="843"/>
      <c r="C366" s="718"/>
      <c r="D366" s="718"/>
      <c r="E366" s="718"/>
      <c r="F366" s="718"/>
      <c r="G366" s="718"/>
      <c r="H366" s="718"/>
      <c r="I366" s="718"/>
      <c r="J366" s="718"/>
      <c r="K366" s="718"/>
      <c r="L366" s="214"/>
      <c r="M366" s="718"/>
      <c r="N366" s="716" t="s">
        <v>179</v>
      </c>
      <c r="O366" s="212"/>
      <c r="P366" s="212"/>
      <c r="Q366" s="212"/>
      <c r="R366" s="212"/>
      <c r="S366" s="212"/>
      <c r="T366" s="212"/>
      <c r="U366" s="212"/>
      <c r="V366" s="212"/>
      <c r="W366" s="212"/>
      <c r="X366" s="212"/>
      <c r="Y366" s="212"/>
      <c r="Z366" s="212"/>
      <c r="AA366" s="212"/>
      <c r="AB366" s="212"/>
      <c r="AC366" s="212"/>
      <c r="AD366" s="212"/>
      <c r="AE366" s="212"/>
      <c r="AF366" s="212"/>
      <c r="AG366" s="212"/>
      <c r="AH366" s="212"/>
      <c r="AI366" s="212"/>
      <c r="AJ366" s="212"/>
      <c r="AK366" s="212"/>
      <c r="AL366" s="212"/>
      <c r="AM366" s="212"/>
    </row>
    <row r="367" spans="1:39" ht="15.6" x14ac:dyDescent="0.3">
      <c r="A367" s="842" t="s">
        <v>565</v>
      </c>
      <c r="B367" s="843"/>
      <c r="C367" s="718"/>
      <c r="D367" s="718"/>
      <c r="E367" s="718"/>
      <c r="F367" s="718"/>
      <c r="G367" s="718"/>
      <c r="H367" s="718"/>
      <c r="I367" s="718"/>
      <c r="J367" s="718"/>
      <c r="K367" s="718"/>
      <c r="L367" s="214"/>
      <c r="M367" s="718"/>
      <c r="N367" s="717" t="s">
        <v>425</v>
      </c>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212"/>
      <c r="AL367" s="212"/>
      <c r="AM367" s="212"/>
    </row>
    <row r="368" spans="1:39" x14ac:dyDescent="0.25">
      <c r="B368" s="851"/>
      <c r="C368" s="231"/>
      <c r="D368" s="231"/>
      <c r="E368" s="231"/>
      <c r="F368" s="231"/>
      <c r="G368" s="231"/>
      <c r="H368" s="231"/>
      <c r="I368" s="231"/>
      <c r="J368" s="231"/>
      <c r="K368" s="231"/>
      <c r="M368" s="212"/>
      <c r="N368" s="717" t="s">
        <v>149</v>
      </c>
      <c r="O368" s="212"/>
      <c r="P368" s="212"/>
      <c r="Q368" s="212"/>
      <c r="R368" s="212"/>
      <c r="S368" s="212"/>
      <c r="T368" s="212"/>
      <c r="U368" s="212"/>
      <c r="V368" s="212"/>
      <c r="W368" s="212"/>
      <c r="X368" s="212"/>
      <c r="Y368" s="212"/>
      <c r="Z368" s="212"/>
      <c r="AA368" s="212"/>
      <c r="AB368" s="212"/>
      <c r="AC368" s="212"/>
      <c r="AD368" s="212"/>
      <c r="AE368" s="212"/>
      <c r="AF368" s="212"/>
      <c r="AG368" s="212"/>
      <c r="AH368" s="212"/>
      <c r="AI368" s="212"/>
      <c r="AJ368" s="212"/>
      <c r="AK368" s="212"/>
      <c r="AL368" s="212"/>
      <c r="AM368" s="212"/>
    </row>
    <row r="369" spans="1:39" x14ac:dyDescent="0.25">
      <c r="B369" s="851"/>
      <c r="C369" s="231"/>
      <c r="D369" s="231"/>
      <c r="E369" s="231"/>
      <c r="F369" s="231"/>
      <c r="G369" s="231"/>
      <c r="H369" s="231"/>
      <c r="I369" s="231"/>
      <c r="J369" s="231"/>
      <c r="K369" s="231"/>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row>
    <row r="370" spans="1:39" x14ac:dyDescent="0.25">
      <c r="A370" s="844" t="s">
        <v>363</v>
      </c>
      <c r="B370" s="846"/>
      <c r="C370" s="212"/>
      <c r="D370" s="212"/>
      <c r="E370" s="212"/>
      <c r="F370" s="213" t="s">
        <v>451</v>
      </c>
      <c r="G370" s="212"/>
      <c r="H370" s="212"/>
      <c r="I370" s="212"/>
      <c r="J370" s="212"/>
      <c r="K370" s="212"/>
      <c r="L370" s="212"/>
      <c r="M370" s="213" t="s">
        <v>365</v>
      </c>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row>
    <row r="371" spans="1:39" x14ac:dyDescent="0.25">
      <c r="B371" s="846" t="str">
        <f>'1_1A'!$B$7</f>
        <v>Enter Hospital Name Here</v>
      </c>
      <c r="D371" s="212"/>
      <c r="E371" s="212"/>
      <c r="G371" s="1478" t="str">
        <f>'1_1A'!$H$7</f>
        <v>Enter Provider Number Here</v>
      </c>
      <c r="H371" s="1478"/>
      <c r="I371" s="212"/>
      <c r="J371" s="212"/>
      <c r="K371" s="212"/>
      <c r="M371" s="1477" t="str">
        <f>'1_1A'!$P$7</f>
        <v>Enter FYE Here</v>
      </c>
      <c r="N371" s="1477"/>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row>
    <row r="372" spans="1:39" x14ac:dyDescent="0.25">
      <c r="A372" s="846"/>
      <c r="B372" s="846"/>
      <c r="C372" s="212"/>
      <c r="D372" s="225"/>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c r="AA372" s="212"/>
      <c r="AB372" s="212"/>
      <c r="AC372" s="212"/>
      <c r="AD372" s="212"/>
      <c r="AE372" s="212"/>
      <c r="AF372" s="212"/>
      <c r="AG372" s="212"/>
      <c r="AH372" s="212"/>
      <c r="AI372" s="212"/>
      <c r="AJ372" s="212"/>
      <c r="AK372" s="212"/>
      <c r="AL372" s="212"/>
      <c r="AM372" s="212"/>
    </row>
    <row r="373" spans="1:39" x14ac:dyDescent="0.25">
      <c r="A373" s="847"/>
      <c r="B373" s="847"/>
      <c r="C373" s="216"/>
      <c r="D373" s="217" t="s">
        <v>122</v>
      </c>
      <c r="E373" s="215"/>
      <c r="F373" s="217" t="s">
        <v>428</v>
      </c>
      <c r="G373" s="215"/>
      <c r="H373" s="215"/>
      <c r="I373" s="215"/>
      <c r="J373" s="215"/>
      <c r="K373" s="215"/>
      <c r="L373" s="217" t="s">
        <v>418</v>
      </c>
      <c r="M373" s="215"/>
      <c r="N373" s="217" t="s">
        <v>428</v>
      </c>
      <c r="O373" s="218"/>
      <c r="P373" s="212"/>
      <c r="Q373" s="212"/>
      <c r="R373" s="212"/>
      <c r="S373" s="212"/>
      <c r="T373" s="212"/>
      <c r="U373" s="212"/>
      <c r="V373" s="212"/>
      <c r="W373" s="212"/>
      <c r="X373" s="212"/>
      <c r="Y373" s="212"/>
      <c r="Z373" s="212"/>
      <c r="AA373" s="212"/>
      <c r="AB373" s="212"/>
      <c r="AC373" s="212"/>
      <c r="AD373" s="212"/>
      <c r="AE373" s="212"/>
      <c r="AF373" s="212"/>
      <c r="AG373" s="212"/>
      <c r="AH373" s="212"/>
      <c r="AI373" s="212"/>
      <c r="AJ373" s="212"/>
      <c r="AK373" s="212"/>
      <c r="AL373" s="212"/>
      <c r="AM373" s="212"/>
    </row>
    <row r="374" spans="1:39" ht="15.6" x14ac:dyDescent="0.3">
      <c r="A374" s="848"/>
      <c r="B374" s="849" t="s">
        <v>95</v>
      </c>
      <c r="C374" s="214"/>
      <c r="D374" s="219" t="s">
        <v>124</v>
      </c>
      <c r="E374" s="219" t="s">
        <v>427</v>
      </c>
      <c r="F374" s="219" t="s">
        <v>159</v>
      </c>
      <c r="G374" s="219" t="s">
        <v>367</v>
      </c>
      <c r="H374" s="219" t="s">
        <v>160</v>
      </c>
      <c r="I374" s="219" t="s">
        <v>430</v>
      </c>
      <c r="J374" s="219" t="s">
        <v>161</v>
      </c>
      <c r="K374" s="219" t="s">
        <v>162</v>
      </c>
      <c r="L374" s="219" t="s">
        <v>162</v>
      </c>
      <c r="M374" s="219" t="s">
        <v>161</v>
      </c>
      <c r="N374" s="219" t="s">
        <v>159</v>
      </c>
      <c r="O374" s="218"/>
      <c r="P374" s="212"/>
      <c r="Q374" s="212"/>
      <c r="R374" s="212"/>
      <c r="S374" s="212"/>
      <c r="T374" s="212"/>
      <c r="U374" s="212"/>
      <c r="V374" s="212"/>
      <c r="W374" s="212"/>
      <c r="X374" s="212"/>
      <c r="Y374" s="212"/>
      <c r="Z374" s="212"/>
      <c r="AA374" s="212"/>
      <c r="AB374" s="212"/>
      <c r="AC374" s="212"/>
      <c r="AD374" s="212"/>
      <c r="AE374" s="212"/>
      <c r="AF374" s="212"/>
      <c r="AG374" s="212"/>
      <c r="AH374" s="212"/>
      <c r="AI374" s="212"/>
      <c r="AJ374" s="212"/>
      <c r="AK374" s="212"/>
      <c r="AL374" s="212"/>
      <c r="AM374" s="212"/>
    </row>
    <row r="375" spans="1:39" x14ac:dyDescent="0.25">
      <c r="A375" s="848"/>
      <c r="B375" s="848"/>
      <c r="C375" s="212"/>
      <c r="D375" s="219" t="s">
        <v>125</v>
      </c>
      <c r="E375" s="219" t="s">
        <v>163</v>
      </c>
      <c r="F375" s="219" t="s">
        <v>164</v>
      </c>
      <c r="G375" s="219" t="s">
        <v>436</v>
      </c>
      <c r="H375" s="219" t="s">
        <v>165</v>
      </c>
      <c r="I375" s="219" t="s">
        <v>438</v>
      </c>
      <c r="J375" s="219" t="s">
        <v>166</v>
      </c>
      <c r="K375" s="219" t="s">
        <v>167</v>
      </c>
      <c r="L375" s="219" t="s">
        <v>168</v>
      </c>
      <c r="M375" s="219" t="s">
        <v>166</v>
      </c>
      <c r="N375" s="219" t="s">
        <v>164</v>
      </c>
      <c r="O375" s="218"/>
      <c r="P375" s="212"/>
      <c r="Q375" s="212"/>
      <c r="R375" s="212"/>
      <c r="S375" s="212"/>
      <c r="T375" s="212"/>
      <c r="U375" s="212"/>
      <c r="V375" s="212"/>
      <c r="W375" s="212"/>
      <c r="X375" s="212"/>
      <c r="Y375" s="212"/>
      <c r="Z375" s="212"/>
      <c r="AA375" s="212"/>
      <c r="AB375" s="212"/>
      <c r="AC375" s="212"/>
      <c r="AD375" s="212"/>
      <c r="AE375" s="212"/>
      <c r="AF375" s="212"/>
      <c r="AG375" s="212"/>
      <c r="AH375" s="212"/>
      <c r="AI375" s="212"/>
      <c r="AJ375" s="212"/>
      <c r="AK375" s="212"/>
      <c r="AL375" s="212"/>
      <c r="AM375" s="212"/>
    </row>
    <row r="376" spans="1:39" x14ac:dyDescent="0.25">
      <c r="A376" s="848"/>
      <c r="B376" s="848"/>
      <c r="C376" s="212"/>
      <c r="D376" s="219" t="s">
        <v>126</v>
      </c>
      <c r="E376" s="219" t="s">
        <v>169</v>
      </c>
      <c r="F376" s="219" t="s">
        <v>170</v>
      </c>
      <c r="G376" s="218"/>
      <c r="H376" s="219" t="s">
        <v>171</v>
      </c>
      <c r="I376" s="219" t="s">
        <v>445</v>
      </c>
      <c r="J376" s="219" t="s">
        <v>172</v>
      </c>
      <c r="K376" s="218"/>
      <c r="L376" s="430" t="s">
        <v>784</v>
      </c>
      <c r="M376" s="219" t="s">
        <v>174</v>
      </c>
      <c r="N376" s="219" t="s">
        <v>175</v>
      </c>
      <c r="O376" s="218"/>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row>
    <row r="377" spans="1:39" x14ac:dyDescent="0.25">
      <c r="A377" s="848"/>
      <c r="B377" s="848"/>
      <c r="C377" s="212"/>
      <c r="D377" s="218"/>
      <c r="E377" s="219" t="s">
        <v>97</v>
      </c>
      <c r="F377" s="219" t="s">
        <v>97</v>
      </c>
      <c r="G377" s="219" t="s">
        <v>97</v>
      </c>
      <c r="H377" s="219" t="s">
        <v>97</v>
      </c>
      <c r="I377" s="219" t="s">
        <v>97</v>
      </c>
      <c r="J377" s="219" t="s">
        <v>97</v>
      </c>
      <c r="K377" s="219" t="s">
        <v>97</v>
      </c>
      <c r="L377" s="219" t="s">
        <v>97</v>
      </c>
      <c r="M377" s="219" t="s">
        <v>97</v>
      </c>
      <c r="N377" s="219" t="s">
        <v>97</v>
      </c>
      <c r="O377" s="218"/>
      <c r="P377" s="212"/>
      <c r="Q377" s="212"/>
      <c r="R377" s="212"/>
      <c r="S377" s="212"/>
      <c r="T377" s="212"/>
      <c r="U377" s="212"/>
      <c r="V377" s="212"/>
      <c r="W377" s="212"/>
      <c r="X377" s="212"/>
      <c r="Y377" s="212"/>
      <c r="Z377" s="212"/>
      <c r="AA377" s="212"/>
      <c r="AB377" s="212"/>
      <c r="AC377" s="212"/>
      <c r="AD377" s="212"/>
      <c r="AE377" s="212"/>
      <c r="AF377" s="212"/>
      <c r="AG377" s="212"/>
      <c r="AH377" s="212"/>
      <c r="AI377" s="212"/>
      <c r="AJ377" s="212"/>
      <c r="AK377" s="212"/>
      <c r="AL377" s="212"/>
      <c r="AM377" s="212"/>
    </row>
    <row r="378" spans="1:39" x14ac:dyDescent="0.25">
      <c r="A378" s="848"/>
      <c r="B378" s="848"/>
      <c r="C378" s="212"/>
      <c r="D378" s="218"/>
      <c r="E378" s="219" t="s">
        <v>384</v>
      </c>
      <c r="F378" s="219" t="s">
        <v>385</v>
      </c>
      <c r="G378" s="219" t="s">
        <v>386</v>
      </c>
      <c r="H378" s="219" t="s">
        <v>387</v>
      </c>
      <c r="I378" s="219" t="s">
        <v>388</v>
      </c>
      <c r="J378" s="219" t="s">
        <v>389</v>
      </c>
      <c r="K378" s="219" t="s">
        <v>390</v>
      </c>
      <c r="L378" s="219" t="s">
        <v>391</v>
      </c>
      <c r="M378" s="219" t="s">
        <v>392</v>
      </c>
      <c r="N378" s="219" t="s">
        <v>393</v>
      </c>
      <c r="O378" s="218"/>
      <c r="P378" s="212"/>
      <c r="Q378" s="212"/>
      <c r="R378" s="212"/>
      <c r="S378" s="212"/>
      <c r="T378" s="212"/>
      <c r="U378" s="212"/>
      <c r="V378" s="212"/>
      <c r="W378" s="212"/>
      <c r="X378" s="212"/>
      <c r="Y378" s="212"/>
      <c r="Z378" s="212"/>
      <c r="AA378" s="212"/>
      <c r="AB378" s="212"/>
      <c r="AC378" s="212"/>
      <c r="AD378" s="212"/>
      <c r="AE378" s="212"/>
      <c r="AF378" s="212"/>
      <c r="AG378" s="212"/>
      <c r="AH378" s="212"/>
      <c r="AI378" s="212"/>
      <c r="AJ378" s="212"/>
      <c r="AK378" s="212"/>
      <c r="AL378" s="212"/>
      <c r="AM378" s="212"/>
    </row>
    <row r="379" spans="1:39" x14ac:dyDescent="0.25">
      <c r="A379" s="800"/>
      <c r="B379" s="801" t="s">
        <v>511</v>
      </c>
      <c r="C379" s="587"/>
      <c r="D379" s="719" t="s">
        <v>367</v>
      </c>
      <c r="E379" s="729"/>
      <c r="F379" s="729"/>
      <c r="G379" s="729"/>
      <c r="H379" s="729"/>
      <c r="I379" s="729"/>
      <c r="J379" s="729"/>
      <c r="K379" s="729"/>
      <c r="L379" s="729"/>
      <c r="M379" s="729"/>
      <c r="N379" s="729"/>
      <c r="O379" s="218"/>
      <c r="P379" s="212"/>
      <c r="Q379" s="212"/>
      <c r="R379" s="212"/>
      <c r="S379" s="212"/>
      <c r="T379" s="212"/>
      <c r="U379" s="212"/>
      <c r="V379" s="212"/>
      <c r="W379" s="212"/>
      <c r="X379" s="212"/>
      <c r="Y379" s="212"/>
      <c r="Z379" s="212"/>
      <c r="AA379" s="212"/>
      <c r="AB379" s="212"/>
      <c r="AC379" s="212"/>
      <c r="AD379" s="212"/>
      <c r="AE379" s="212"/>
      <c r="AF379" s="212"/>
      <c r="AG379" s="212"/>
      <c r="AH379" s="212"/>
      <c r="AI379" s="212"/>
      <c r="AJ379" s="212"/>
      <c r="AK379" s="212"/>
      <c r="AL379" s="212"/>
      <c r="AM379" s="212"/>
    </row>
    <row r="380" spans="1:39" x14ac:dyDescent="0.25">
      <c r="A380" s="457">
        <v>50</v>
      </c>
      <c r="B380" s="815" t="s">
        <v>749</v>
      </c>
      <c r="C380" s="547"/>
      <c r="D380" s="414">
        <f>'6C'!$G$32</f>
        <v>0</v>
      </c>
      <c r="E380" s="413">
        <f>$D380*E50</f>
        <v>0</v>
      </c>
      <c r="F380" s="413">
        <f t="shared" ref="F380:N380" si="33">$D380*F50</f>
        <v>0</v>
      </c>
      <c r="G380" s="413">
        <f t="shared" si="33"/>
        <v>0</v>
      </c>
      <c r="H380" s="413">
        <f t="shared" si="33"/>
        <v>0</v>
      </c>
      <c r="I380" s="413">
        <f t="shared" si="33"/>
        <v>0</v>
      </c>
      <c r="J380" s="413">
        <f t="shared" si="33"/>
        <v>0</v>
      </c>
      <c r="K380" s="413">
        <f t="shared" si="33"/>
        <v>0</v>
      </c>
      <c r="L380" s="413">
        <f>SUM(E380:K380)</f>
        <v>0</v>
      </c>
      <c r="M380" s="413">
        <f t="shared" si="33"/>
        <v>0</v>
      </c>
      <c r="N380" s="413">
        <f t="shared" si="33"/>
        <v>0</v>
      </c>
      <c r="O380" s="218"/>
      <c r="P380" s="212"/>
      <c r="Q380" s="212"/>
      <c r="R380" s="212"/>
      <c r="S380" s="212"/>
      <c r="T380" s="212"/>
      <c r="U380" s="212"/>
      <c r="V380" s="212"/>
      <c r="W380" s="212"/>
      <c r="X380" s="212"/>
      <c r="Y380" s="212"/>
      <c r="Z380" s="212"/>
      <c r="AA380" s="212"/>
      <c r="AB380" s="212"/>
      <c r="AC380" s="212"/>
      <c r="AD380" s="212"/>
      <c r="AE380" s="212"/>
      <c r="AF380" s="212"/>
      <c r="AG380" s="212"/>
      <c r="AH380" s="212"/>
      <c r="AI380" s="212"/>
      <c r="AJ380" s="212"/>
      <c r="AK380" s="212"/>
      <c r="AL380" s="212"/>
      <c r="AM380" s="212"/>
    </row>
    <row r="381" spans="1:39" x14ac:dyDescent="0.25">
      <c r="A381" s="457">
        <v>51</v>
      </c>
      <c r="B381" s="815" t="s">
        <v>750</v>
      </c>
      <c r="C381" s="547"/>
      <c r="D381" s="414">
        <f>'6C'!$G$33</f>
        <v>0</v>
      </c>
      <c r="E381" s="413">
        <f t="shared" ref="E381:K381" si="34">$D381*E51</f>
        <v>0</v>
      </c>
      <c r="F381" s="413">
        <f t="shared" si="34"/>
        <v>0</v>
      </c>
      <c r="G381" s="413">
        <f t="shared" si="34"/>
        <v>0</v>
      </c>
      <c r="H381" s="413">
        <f t="shared" si="34"/>
        <v>0</v>
      </c>
      <c r="I381" s="413">
        <f t="shared" si="34"/>
        <v>0</v>
      </c>
      <c r="J381" s="413">
        <f t="shared" si="34"/>
        <v>0</v>
      </c>
      <c r="K381" s="413">
        <f t="shared" si="34"/>
        <v>0</v>
      </c>
      <c r="L381" s="413">
        <f t="shared" ref="L381:L411" si="35">SUM(E381:K381)</f>
        <v>0</v>
      </c>
      <c r="M381" s="413">
        <f t="shared" ref="M381:N411" si="36">$D381*M51</f>
        <v>0</v>
      </c>
      <c r="N381" s="413">
        <f t="shared" si="36"/>
        <v>0</v>
      </c>
      <c r="O381" s="218"/>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2"/>
      <c r="AL381" s="212"/>
      <c r="AM381" s="212"/>
    </row>
    <row r="382" spans="1:39" x14ac:dyDescent="0.25">
      <c r="A382" s="813">
        <v>52</v>
      </c>
      <c r="B382" s="457" t="s">
        <v>512</v>
      </c>
      <c r="C382" s="548"/>
      <c r="D382" s="414">
        <f>'6C'!$G$34</f>
        <v>0</v>
      </c>
      <c r="E382" s="413">
        <f t="shared" ref="E382:K382" si="37">$D382*E52</f>
        <v>0</v>
      </c>
      <c r="F382" s="413">
        <f t="shared" si="37"/>
        <v>0</v>
      </c>
      <c r="G382" s="413">
        <f t="shared" si="37"/>
        <v>0</v>
      </c>
      <c r="H382" s="413">
        <f t="shared" si="37"/>
        <v>0</v>
      </c>
      <c r="I382" s="413">
        <f t="shared" si="37"/>
        <v>0</v>
      </c>
      <c r="J382" s="413">
        <f t="shared" si="37"/>
        <v>0</v>
      </c>
      <c r="K382" s="413">
        <f t="shared" si="37"/>
        <v>0</v>
      </c>
      <c r="L382" s="413">
        <f t="shared" si="35"/>
        <v>0</v>
      </c>
      <c r="M382" s="413">
        <f t="shared" si="36"/>
        <v>0</v>
      </c>
      <c r="N382" s="413">
        <f t="shared" si="36"/>
        <v>0</v>
      </c>
      <c r="O382" s="218"/>
      <c r="P382" s="212"/>
      <c r="Q382" s="212"/>
      <c r="R382" s="212"/>
      <c r="S382" s="212"/>
      <c r="T382" s="212"/>
      <c r="U382" s="212"/>
      <c r="V382" s="212"/>
      <c r="W382" s="212"/>
      <c r="X382" s="212"/>
      <c r="Y382" s="212"/>
      <c r="Z382" s="212"/>
      <c r="AA382" s="212"/>
      <c r="AB382" s="212"/>
      <c r="AC382" s="212"/>
      <c r="AD382" s="212"/>
      <c r="AE382" s="212"/>
      <c r="AF382" s="212"/>
      <c r="AG382" s="212"/>
      <c r="AH382" s="212"/>
      <c r="AI382" s="212"/>
      <c r="AJ382" s="212"/>
      <c r="AK382" s="212"/>
      <c r="AL382" s="212"/>
      <c r="AM382" s="212"/>
    </row>
    <row r="383" spans="1:39" x14ac:dyDescent="0.25">
      <c r="A383" s="457">
        <f>A382+1</f>
        <v>53</v>
      </c>
      <c r="B383" s="457" t="s">
        <v>513</v>
      </c>
      <c r="C383" s="548"/>
      <c r="D383" s="414">
        <f>'6C'!$G$35</f>
        <v>0</v>
      </c>
      <c r="E383" s="413">
        <f t="shared" ref="E383:K383" si="38">$D383*E53</f>
        <v>0</v>
      </c>
      <c r="F383" s="413">
        <f t="shared" si="38"/>
        <v>0</v>
      </c>
      <c r="G383" s="413">
        <f t="shared" si="38"/>
        <v>0</v>
      </c>
      <c r="H383" s="413">
        <f t="shared" si="38"/>
        <v>0</v>
      </c>
      <c r="I383" s="413">
        <f t="shared" si="38"/>
        <v>0</v>
      </c>
      <c r="J383" s="413">
        <f t="shared" si="38"/>
        <v>0</v>
      </c>
      <c r="K383" s="413">
        <f t="shared" si="38"/>
        <v>0</v>
      </c>
      <c r="L383" s="413">
        <f t="shared" si="35"/>
        <v>0</v>
      </c>
      <c r="M383" s="413">
        <f t="shared" si="36"/>
        <v>0</v>
      </c>
      <c r="N383" s="413">
        <f t="shared" si="36"/>
        <v>0</v>
      </c>
      <c r="O383" s="218"/>
      <c r="P383" s="212"/>
      <c r="Q383" s="212"/>
      <c r="R383" s="212"/>
      <c r="S383" s="212"/>
      <c r="T383" s="212"/>
      <c r="U383" s="212"/>
      <c r="V383" s="212"/>
      <c r="W383" s="212"/>
      <c r="X383" s="212"/>
      <c r="Y383" s="212"/>
      <c r="Z383" s="212"/>
      <c r="AA383" s="212"/>
      <c r="AB383" s="212"/>
      <c r="AC383" s="212"/>
      <c r="AD383" s="212"/>
      <c r="AE383" s="212"/>
      <c r="AF383" s="212"/>
      <c r="AG383" s="212"/>
      <c r="AH383" s="212"/>
      <c r="AI383" s="212"/>
      <c r="AJ383" s="212"/>
      <c r="AK383" s="212"/>
      <c r="AL383" s="212"/>
      <c r="AM383" s="212"/>
    </row>
    <row r="384" spans="1:39" x14ac:dyDescent="0.25">
      <c r="A384" s="457">
        <f t="shared" ref="A384:A406" si="39">A383+1</f>
        <v>54</v>
      </c>
      <c r="B384" s="457" t="s">
        <v>514</v>
      </c>
      <c r="C384" s="548"/>
      <c r="D384" s="414">
        <f>'6C'!$G$36</f>
        <v>0</v>
      </c>
      <c r="E384" s="413">
        <f t="shared" ref="E384:K384" si="40">$D384*E54</f>
        <v>0</v>
      </c>
      <c r="F384" s="413">
        <f t="shared" si="40"/>
        <v>0</v>
      </c>
      <c r="G384" s="413">
        <f t="shared" si="40"/>
        <v>0</v>
      </c>
      <c r="H384" s="413">
        <f t="shared" si="40"/>
        <v>0</v>
      </c>
      <c r="I384" s="413">
        <f t="shared" si="40"/>
        <v>0</v>
      </c>
      <c r="J384" s="413">
        <f t="shared" si="40"/>
        <v>0</v>
      </c>
      <c r="K384" s="413">
        <f t="shared" si="40"/>
        <v>0</v>
      </c>
      <c r="L384" s="413">
        <f t="shared" si="35"/>
        <v>0</v>
      </c>
      <c r="M384" s="413">
        <f t="shared" si="36"/>
        <v>0</v>
      </c>
      <c r="N384" s="413">
        <f t="shared" si="36"/>
        <v>0</v>
      </c>
      <c r="O384" s="218"/>
      <c r="P384" s="212"/>
      <c r="Q384" s="212"/>
      <c r="R384" s="212"/>
      <c r="S384" s="212"/>
      <c r="T384" s="212"/>
      <c r="U384" s="212"/>
      <c r="V384" s="212"/>
      <c r="W384" s="212"/>
      <c r="X384" s="212"/>
      <c r="Y384" s="212"/>
      <c r="Z384" s="212"/>
      <c r="AA384" s="212"/>
      <c r="AB384" s="212"/>
      <c r="AC384" s="212"/>
      <c r="AD384" s="212"/>
      <c r="AE384" s="212"/>
      <c r="AF384" s="212"/>
      <c r="AG384" s="212"/>
      <c r="AH384" s="212"/>
      <c r="AI384" s="212"/>
      <c r="AJ384" s="212"/>
      <c r="AK384" s="212"/>
      <c r="AL384" s="212"/>
      <c r="AM384" s="212"/>
    </row>
    <row r="385" spans="1:39" x14ac:dyDescent="0.25">
      <c r="A385" s="457">
        <f t="shared" si="39"/>
        <v>55</v>
      </c>
      <c r="B385" s="457" t="s">
        <v>515</v>
      </c>
      <c r="C385" s="548"/>
      <c r="D385" s="414">
        <f>'6C'!$G$37</f>
        <v>0</v>
      </c>
      <c r="E385" s="413">
        <f t="shared" ref="E385:K385" si="41">$D385*E55</f>
        <v>0</v>
      </c>
      <c r="F385" s="413">
        <f t="shared" si="41"/>
        <v>0</v>
      </c>
      <c r="G385" s="413">
        <f t="shared" si="41"/>
        <v>0</v>
      </c>
      <c r="H385" s="413">
        <f t="shared" si="41"/>
        <v>0</v>
      </c>
      <c r="I385" s="413">
        <f t="shared" si="41"/>
        <v>0</v>
      </c>
      <c r="J385" s="413">
        <f t="shared" si="41"/>
        <v>0</v>
      </c>
      <c r="K385" s="413">
        <f t="shared" si="41"/>
        <v>0</v>
      </c>
      <c r="L385" s="413">
        <f t="shared" si="35"/>
        <v>0</v>
      </c>
      <c r="M385" s="413">
        <f t="shared" si="36"/>
        <v>0</v>
      </c>
      <c r="N385" s="413">
        <f t="shared" si="36"/>
        <v>0</v>
      </c>
      <c r="O385" s="218"/>
      <c r="P385" s="212"/>
      <c r="Q385" s="212"/>
      <c r="R385" s="212"/>
      <c r="S385" s="212"/>
      <c r="T385" s="212"/>
      <c r="U385" s="212"/>
      <c r="V385" s="212"/>
      <c r="W385" s="212"/>
      <c r="X385" s="212"/>
      <c r="Y385" s="212"/>
      <c r="Z385" s="212"/>
      <c r="AA385" s="212"/>
      <c r="AB385" s="212"/>
      <c r="AC385" s="212"/>
      <c r="AD385" s="212"/>
      <c r="AE385" s="212"/>
      <c r="AF385" s="212"/>
      <c r="AG385" s="212"/>
      <c r="AH385" s="212"/>
      <c r="AI385" s="212"/>
      <c r="AJ385" s="212"/>
      <c r="AK385" s="212"/>
      <c r="AL385" s="212"/>
      <c r="AM385" s="212"/>
    </row>
    <row r="386" spans="1:39" x14ac:dyDescent="0.25">
      <c r="A386" s="457">
        <f t="shared" si="39"/>
        <v>56</v>
      </c>
      <c r="B386" s="815" t="s">
        <v>751</v>
      </c>
      <c r="C386" s="547"/>
      <c r="D386" s="414">
        <f>'6C'!$G$38</f>
        <v>0</v>
      </c>
      <c r="E386" s="413">
        <f t="shared" ref="E386:K386" si="42">$D386*E56</f>
        <v>0</v>
      </c>
      <c r="F386" s="413">
        <f t="shared" si="42"/>
        <v>0</v>
      </c>
      <c r="G386" s="413">
        <f t="shared" si="42"/>
        <v>0</v>
      </c>
      <c r="H386" s="413">
        <f t="shared" si="42"/>
        <v>0</v>
      </c>
      <c r="I386" s="413">
        <f t="shared" si="42"/>
        <v>0</v>
      </c>
      <c r="J386" s="413">
        <f t="shared" si="42"/>
        <v>0</v>
      </c>
      <c r="K386" s="413">
        <f t="shared" si="42"/>
        <v>0</v>
      </c>
      <c r="L386" s="413">
        <f t="shared" si="35"/>
        <v>0</v>
      </c>
      <c r="M386" s="413">
        <f t="shared" si="36"/>
        <v>0</v>
      </c>
      <c r="N386" s="413">
        <f t="shared" si="36"/>
        <v>0</v>
      </c>
      <c r="O386" s="218"/>
      <c r="P386" s="212"/>
      <c r="Q386" s="212"/>
      <c r="R386" s="212"/>
      <c r="S386" s="212"/>
      <c r="T386" s="212"/>
      <c r="U386" s="212"/>
      <c r="V386" s="212"/>
      <c r="W386" s="212"/>
      <c r="X386" s="212"/>
      <c r="Y386" s="212"/>
      <c r="Z386" s="212"/>
      <c r="AA386" s="212"/>
      <c r="AB386" s="212"/>
      <c r="AC386" s="212"/>
      <c r="AD386" s="212"/>
      <c r="AE386" s="212"/>
      <c r="AF386" s="212"/>
      <c r="AG386" s="212"/>
      <c r="AH386" s="212"/>
      <c r="AI386" s="212"/>
      <c r="AJ386" s="212"/>
      <c r="AK386" s="212"/>
      <c r="AL386" s="212"/>
      <c r="AM386" s="212"/>
    </row>
    <row r="387" spans="1:39" x14ac:dyDescent="0.25">
      <c r="A387" s="457">
        <f t="shared" si="39"/>
        <v>57</v>
      </c>
      <c r="B387" s="815" t="s">
        <v>768</v>
      </c>
      <c r="C387" s="547"/>
      <c r="D387" s="414">
        <f>'6C'!$G$39</f>
        <v>0</v>
      </c>
      <c r="E387" s="413">
        <f t="shared" ref="E387:K387" si="43">$D387*E57</f>
        <v>0</v>
      </c>
      <c r="F387" s="413">
        <f t="shared" si="43"/>
        <v>0</v>
      </c>
      <c r="G387" s="413">
        <f t="shared" si="43"/>
        <v>0</v>
      </c>
      <c r="H387" s="413">
        <f t="shared" si="43"/>
        <v>0</v>
      </c>
      <c r="I387" s="413">
        <f t="shared" si="43"/>
        <v>0</v>
      </c>
      <c r="J387" s="413">
        <f t="shared" si="43"/>
        <v>0</v>
      </c>
      <c r="K387" s="413">
        <f t="shared" si="43"/>
        <v>0</v>
      </c>
      <c r="L387" s="413">
        <f t="shared" si="35"/>
        <v>0</v>
      </c>
      <c r="M387" s="413">
        <f t="shared" si="36"/>
        <v>0</v>
      </c>
      <c r="N387" s="413">
        <f t="shared" si="36"/>
        <v>0</v>
      </c>
      <c r="O387" s="218"/>
      <c r="P387" s="212"/>
      <c r="Q387" s="212"/>
      <c r="R387" s="212"/>
      <c r="S387" s="212"/>
      <c r="T387" s="212"/>
      <c r="U387" s="212"/>
      <c r="V387" s="212"/>
      <c r="W387" s="212"/>
      <c r="X387" s="212"/>
      <c r="Y387" s="212"/>
      <c r="Z387" s="212"/>
      <c r="AA387" s="212"/>
      <c r="AB387" s="212"/>
      <c r="AC387" s="212"/>
      <c r="AD387" s="212"/>
      <c r="AE387" s="212"/>
      <c r="AF387" s="212"/>
      <c r="AG387" s="212"/>
      <c r="AH387" s="212"/>
      <c r="AI387" s="212"/>
      <c r="AJ387" s="212"/>
      <c r="AK387" s="212"/>
      <c r="AL387" s="212"/>
      <c r="AM387" s="212"/>
    </row>
    <row r="388" spans="1:39" x14ac:dyDescent="0.25">
      <c r="A388" s="457">
        <f t="shared" si="39"/>
        <v>58</v>
      </c>
      <c r="B388" s="815" t="s">
        <v>752</v>
      </c>
      <c r="C388" s="547"/>
      <c r="D388" s="414">
        <f>'6C'!$G$40</f>
        <v>0</v>
      </c>
      <c r="E388" s="413">
        <f t="shared" ref="E388:K388" si="44">$D388*E58</f>
        <v>0</v>
      </c>
      <c r="F388" s="413">
        <f t="shared" si="44"/>
        <v>0</v>
      </c>
      <c r="G388" s="413">
        <f t="shared" si="44"/>
        <v>0</v>
      </c>
      <c r="H388" s="413">
        <f t="shared" si="44"/>
        <v>0</v>
      </c>
      <c r="I388" s="413">
        <f t="shared" si="44"/>
        <v>0</v>
      </c>
      <c r="J388" s="413">
        <f t="shared" si="44"/>
        <v>0</v>
      </c>
      <c r="K388" s="413">
        <f t="shared" si="44"/>
        <v>0</v>
      </c>
      <c r="L388" s="413">
        <f t="shared" si="35"/>
        <v>0</v>
      </c>
      <c r="M388" s="413">
        <f t="shared" si="36"/>
        <v>0</v>
      </c>
      <c r="N388" s="413">
        <f t="shared" si="36"/>
        <v>0</v>
      </c>
      <c r="O388" s="218"/>
      <c r="P388" s="212"/>
      <c r="Q388" s="212"/>
      <c r="R388" s="212"/>
      <c r="S388" s="212"/>
      <c r="T388" s="212"/>
      <c r="U388" s="212"/>
      <c r="V388" s="212"/>
      <c r="W388" s="212"/>
      <c r="X388" s="212"/>
      <c r="Y388" s="212"/>
      <c r="Z388" s="212"/>
      <c r="AA388" s="212"/>
      <c r="AB388" s="212"/>
      <c r="AC388" s="212"/>
      <c r="AD388" s="212"/>
      <c r="AE388" s="212"/>
      <c r="AF388" s="212"/>
      <c r="AG388" s="212"/>
      <c r="AH388" s="212"/>
      <c r="AI388" s="212"/>
      <c r="AJ388" s="212"/>
      <c r="AK388" s="212"/>
      <c r="AL388" s="212"/>
      <c r="AM388" s="212"/>
    </row>
    <row r="389" spans="1:39" x14ac:dyDescent="0.25">
      <c r="A389" s="457">
        <f t="shared" si="39"/>
        <v>59</v>
      </c>
      <c r="B389" s="815" t="s">
        <v>769</v>
      </c>
      <c r="C389" s="547"/>
      <c r="D389" s="414">
        <f>'6C'!$G$41</f>
        <v>0</v>
      </c>
      <c r="E389" s="413">
        <f t="shared" ref="E389:K389" si="45">$D389*E59</f>
        <v>0</v>
      </c>
      <c r="F389" s="413">
        <f t="shared" si="45"/>
        <v>0</v>
      </c>
      <c r="G389" s="413">
        <f t="shared" si="45"/>
        <v>0</v>
      </c>
      <c r="H389" s="413">
        <f t="shared" si="45"/>
        <v>0</v>
      </c>
      <c r="I389" s="413">
        <f t="shared" si="45"/>
        <v>0</v>
      </c>
      <c r="J389" s="413">
        <f t="shared" si="45"/>
        <v>0</v>
      </c>
      <c r="K389" s="413">
        <f t="shared" si="45"/>
        <v>0</v>
      </c>
      <c r="L389" s="413">
        <f t="shared" si="35"/>
        <v>0</v>
      </c>
      <c r="M389" s="413">
        <f t="shared" si="36"/>
        <v>0</v>
      </c>
      <c r="N389" s="413">
        <f t="shared" si="36"/>
        <v>0</v>
      </c>
      <c r="O389" s="218"/>
      <c r="P389" s="212"/>
      <c r="Q389" s="212"/>
      <c r="R389" s="212"/>
      <c r="S389" s="212"/>
      <c r="T389" s="212"/>
      <c r="U389" s="212"/>
      <c r="V389" s="212"/>
      <c r="W389" s="212"/>
      <c r="X389" s="212"/>
      <c r="Y389" s="212"/>
      <c r="Z389" s="212"/>
      <c r="AA389" s="212"/>
      <c r="AB389" s="212"/>
      <c r="AC389" s="212"/>
      <c r="AD389" s="212"/>
      <c r="AE389" s="212"/>
      <c r="AF389" s="212"/>
      <c r="AG389" s="212"/>
      <c r="AH389" s="212"/>
      <c r="AI389" s="212"/>
      <c r="AJ389" s="212"/>
      <c r="AK389" s="212"/>
      <c r="AL389" s="212"/>
      <c r="AM389" s="212"/>
    </row>
    <row r="390" spans="1:39" x14ac:dyDescent="0.25">
      <c r="A390" s="457">
        <f t="shared" si="39"/>
        <v>60</v>
      </c>
      <c r="B390" s="815" t="s">
        <v>516</v>
      </c>
      <c r="C390" s="547"/>
      <c r="D390" s="414">
        <f>'6C'!$G$42</f>
        <v>0</v>
      </c>
      <c r="E390" s="413">
        <f t="shared" ref="E390:K390" si="46">$D390*E60</f>
        <v>0</v>
      </c>
      <c r="F390" s="413">
        <f t="shared" si="46"/>
        <v>0</v>
      </c>
      <c r="G390" s="413">
        <f t="shared" si="46"/>
        <v>0</v>
      </c>
      <c r="H390" s="413">
        <f t="shared" si="46"/>
        <v>0</v>
      </c>
      <c r="I390" s="413">
        <f t="shared" si="46"/>
        <v>0</v>
      </c>
      <c r="J390" s="413">
        <f t="shared" si="46"/>
        <v>0</v>
      </c>
      <c r="K390" s="413">
        <f t="shared" si="46"/>
        <v>0</v>
      </c>
      <c r="L390" s="413">
        <f t="shared" si="35"/>
        <v>0</v>
      </c>
      <c r="M390" s="413">
        <f t="shared" si="36"/>
        <v>0</v>
      </c>
      <c r="N390" s="413">
        <f t="shared" si="36"/>
        <v>0</v>
      </c>
      <c r="O390" s="218"/>
      <c r="P390" s="212"/>
      <c r="Q390" s="212"/>
      <c r="R390" s="212"/>
      <c r="S390" s="212"/>
      <c r="T390" s="212"/>
      <c r="U390" s="212"/>
      <c r="V390" s="212"/>
      <c r="W390" s="212"/>
      <c r="X390" s="212"/>
      <c r="Y390" s="212"/>
      <c r="Z390" s="212"/>
      <c r="AA390" s="212"/>
      <c r="AB390" s="212"/>
      <c r="AC390" s="212"/>
      <c r="AD390" s="212"/>
      <c r="AE390" s="212"/>
      <c r="AF390" s="212"/>
      <c r="AG390" s="212"/>
      <c r="AH390" s="212"/>
      <c r="AI390" s="212"/>
      <c r="AJ390" s="212"/>
      <c r="AK390" s="212"/>
      <c r="AL390" s="212"/>
      <c r="AM390" s="212"/>
    </row>
    <row r="391" spans="1:39" x14ac:dyDescent="0.25">
      <c r="A391" s="457">
        <f t="shared" si="39"/>
        <v>61</v>
      </c>
      <c r="B391" s="457" t="s">
        <v>517</v>
      </c>
      <c r="C391" s="548"/>
      <c r="D391" s="414">
        <f>'6C'!$G$43</f>
        <v>0</v>
      </c>
      <c r="E391" s="413">
        <f t="shared" ref="E391:K391" si="47">$D391*E61</f>
        <v>0</v>
      </c>
      <c r="F391" s="413">
        <f t="shared" si="47"/>
        <v>0</v>
      </c>
      <c r="G391" s="413">
        <f t="shared" si="47"/>
        <v>0</v>
      </c>
      <c r="H391" s="413">
        <f t="shared" si="47"/>
        <v>0</v>
      </c>
      <c r="I391" s="413">
        <f t="shared" si="47"/>
        <v>0</v>
      </c>
      <c r="J391" s="413">
        <f t="shared" si="47"/>
        <v>0</v>
      </c>
      <c r="K391" s="413">
        <f t="shared" si="47"/>
        <v>0</v>
      </c>
      <c r="L391" s="413">
        <f t="shared" si="35"/>
        <v>0</v>
      </c>
      <c r="M391" s="413">
        <f t="shared" si="36"/>
        <v>0</v>
      </c>
      <c r="N391" s="413">
        <f t="shared" si="36"/>
        <v>0</v>
      </c>
      <c r="O391" s="218"/>
      <c r="P391" s="212"/>
      <c r="Q391" s="212"/>
      <c r="R391" s="212"/>
      <c r="S391" s="212"/>
      <c r="T391" s="212"/>
      <c r="U391" s="212"/>
      <c r="V391" s="212"/>
      <c r="W391" s="212"/>
      <c r="X391" s="212"/>
      <c r="Y391" s="212"/>
      <c r="Z391" s="212"/>
      <c r="AA391" s="212"/>
      <c r="AB391" s="212"/>
      <c r="AC391" s="212"/>
      <c r="AD391" s="212"/>
      <c r="AE391" s="212"/>
      <c r="AF391" s="212"/>
      <c r="AG391" s="212"/>
      <c r="AH391" s="212"/>
      <c r="AI391" s="212"/>
      <c r="AJ391" s="212"/>
      <c r="AK391" s="212"/>
      <c r="AL391" s="212"/>
      <c r="AM391" s="212"/>
    </row>
    <row r="392" spans="1:39" x14ac:dyDescent="0.25">
      <c r="A392" s="457">
        <f t="shared" si="39"/>
        <v>62</v>
      </c>
      <c r="B392" s="457" t="s">
        <v>518</v>
      </c>
      <c r="C392" s="548"/>
      <c r="D392" s="414">
        <f>'6C'!$G$44</f>
        <v>0</v>
      </c>
      <c r="E392" s="413">
        <f t="shared" ref="E392:K392" si="48">$D392*E62</f>
        <v>0</v>
      </c>
      <c r="F392" s="413">
        <f t="shared" si="48"/>
        <v>0</v>
      </c>
      <c r="G392" s="413">
        <f t="shared" si="48"/>
        <v>0</v>
      </c>
      <c r="H392" s="413">
        <f t="shared" si="48"/>
        <v>0</v>
      </c>
      <c r="I392" s="413">
        <f t="shared" si="48"/>
        <v>0</v>
      </c>
      <c r="J392" s="413">
        <f t="shared" si="48"/>
        <v>0</v>
      </c>
      <c r="K392" s="413">
        <f t="shared" si="48"/>
        <v>0</v>
      </c>
      <c r="L392" s="413">
        <f t="shared" si="35"/>
        <v>0</v>
      </c>
      <c r="M392" s="413">
        <f t="shared" si="36"/>
        <v>0</v>
      </c>
      <c r="N392" s="413">
        <f t="shared" si="36"/>
        <v>0</v>
      </c>
      <c r="O392" s="218"/>
      <c r="P392" s="212"/>
      <c r="Q392" s="212"/>
      <c r="R392" s="212"/>
      <c r="S392" s="212"/>
      <c r="T392" s="212"/>
      <c r="U392" s="212"/>
      <c r="V392" s="212"/>
      <c r="W392" s="212"/>
      <c r="X392" s="212"/>
      <c r="Y392" s="212"/>
      <c r="Z392" s="212"/>
      <c r="AA392" s="212"/>
      <c r="AB392" s="212"/>
      <c r="AC392" s="212"/>
      <c r="AD392" s="212"/>
      <c r="AE392" s="212"/>
      <c r="AF392" s="212"/>
      <c r="AG392" s="212"/>
      <c r="AH392" s="212"/>
      <c r="AI392" s="212"/>
      <c r="AJ392" s="212"/>
      <c r="AK392" s="212"/>
      <c r="AL392" s="212"/>
      <c r="AM392" s="212"/>
    </row>
    <row r="393" spans="1:39" x14ac:dyDescent="0.25">
      <c r="A393" s="457">
        <f t="shared" si="39"/>
        <v>63</v>
      </c>
      <c r="B393" s="815" t="s">
        <v>753</v>
      </c>
      <c r="C393" s="547"/>
      <c r="D393" s="414">
        <f>'6C'!$G$45</f>
        <v>0</v>
      </c>
      <c r="E393" s="413">
        <f t="shared" ref="E393:K393" si="49">$D393*E63</f>
        <v>0</v>
      </c>
      <c r="F393" s="413">
        <f t="shared" si="49"/>
        <v>0</v>
      </c>
      <c r="G393" s="413">
        <f t="shared" si="49"/>
        <v>0</v>
      </c>
      <c r="H393" s="413">
        <f t="shared" si="49"/>
        <v>0</v>
      </c>
      <c r="I393" s="413">
        <f t="shared" si="49"/>
        <v>0</v>
      </c>
      <c r="J393" s="413">
        <f t="shared" si="49"/>
        <v>0</v>
      </c>
      <c r="K393" s="413">
        <f t="shared" si="49"/>
        <v>0</v>
      </c>
      <c r="L393" s="413">
        <f t="shared" si="35"/>
        <v>0</v>
      </c>
      <c r="M393" s="413">
        <f t="shared" si="36"/>
        <v>0</v>
      </c>
      <c r="N393" s="413">
        <f t="shared" si="36"/>
        <v>0</v>
      </c>
      <c r="O393" s="218"/>
      <c r="P393" s="212"/>
      <c r="Q393" s="212"/>
      <c r="R393" s="212"/>
      <c r="S393" s="212"/>
      <c r="T393" s="212"/>
      <c r="U393" s="212"/>
      <c r="V393" s="212"/>
      <c r="W393" s="212"/>
      <c r="X393" s="212"/>
      <c r="Y393" s="212"/>
      <c r="Z393" s="212"/>
      <c r="AA393" s="212"/>
      <c r="AB393" s="212"/>
      <c r="AC393" s="212"/>
      <c r="AD393" s="212"/>
      <c r="AE393" s="212"/>
      <c r="AF393" s="212"/>
      <c r="AG393" s="212"/>
      <c r="AH393" s="212"/>
      <c r="AI393" s="212"/>
      <c r="AJ393" s="212"/>
      <c r="AK393" s="212"/>
      <c r="AL393" s="212"/>
      <c r="AM393" s="212"/>
    </row>
    <row r="394" spans="1:39" x14ac:dyDescent="0.25">
      <c r="A394" s="457">
        <f t="shared" si="39"/>
        <v>64</v>
      </c>
      <c r="B394" s="457" t="s">
        <v>519</v>
      </c>
      <c r="C394" s="548"/>
      <c r="D394" s="414">
        <f>'6C'!$G$46</f>
        <v>0</v>
      </c>
      <c r="E394" s="413">
        <f t="shared" ref="E394:K394" si="50">$D394*E64</f>
        <v>0</v>
      </c>
      <c r="F394" s="413">
        <f t="shared" si="50"/>
        <v>0</v>
      </c>
      <c r="G394" s="413">
        <f t="shared" si="50"/>
        <v>0</v>
      </c>
      <c r="H394" s="413">
        <f t="shared" si="50"/>
        <v>0</v>
      </c>
      <c r="I394" s="413">
        <f t="shared" si="50"/>
        <v>0</v>
      </c>
      <c r="J394" s="413">
        <f t="shared" si="50"/>
        <v>0</v>
      </c>
      <c r="K394" s="413">
        <f t="shared" si="50"/>
        <v>0</v>
      </c>
      <c r="L394" s="413">
        <f t="shared" si="35"/>
        <v>0</v>
      </c>
      <c r="M394" s="413">
        <f t="shared" si="36"/>
        <v>0</v>
      </c>
      <c r="N394" s="413">
        <f t="shared" si="36"/>
        <v>0</v>
      </c>
      <c r="O394" s="218"/>
      <c r="P394" s="212"/>
      <c r="Q394" s="212"/>
      <c r="R394" s="212"/>
      <c r="S394" s="212"/>
      <c r="T394" s="212"/>
      <c r="U394" s="212"/>
      <c r="V394" s="212"/>
      <c r="W394" s="212"/>
      <c r="X394" s="212"/>
      <c r="Y394" s="212"/>
      <c r="Z394" s="212"/>
      <c r="AA394" s="212"/>
      <c r="AB394" s="212"/>
      <c r="AC394" s="212"/>
      <c r="AD394" s="212"/>
      <c r="AE394" s="212"/>
      <c r="AF394" s="212"/>
      <c r="AG394" s="212"/>
      <c r="AH394" s="212"/>
      <c r="AI394" s="212"/>
      <c r="AJ394" s="212"/>
      <c r="AK394" s="212"/>
      <c r="AL394" s="212"/>
      <c r="AM394" s="212"/>
    </row>
    <row r="395" spans="1:39" x14ac:dyDescent="0.25">
      <c r="A395" s="457">
        <f t="shared" si="39"/>
        <v>65</v>
      </c>
      <c r="B395" s="457" t="s">
        <v>788</v>
      </c>
      <c r="C395" s="548"/>
      <c r="D395" s="414">
        <f>'6C'!$G$47</f>
        <v>0</v>
      </c>
      <c r="E395" s="413">
        <f t="shared" ref="E395:K395" si="51">$D395*E65</f>
        <v>0</v>
      </c>
      <c r="F395" s="413">
        <f t="shared" si="51"/>
        <v>0</v>
      </c>
      <c r="G395" s="413">
        <f t="shared" si="51"/>
        <v>0</v>
      </c>
      <c r="H395" s="413">
        <f t="shared" si="51"/>
        <v>0</v>
      </c>
      <c r="I395" s="413">
        <f t="shared" si="51"/>
        <v>0</v>
      </c>
      <c r="J395" s="413">
        <f t="shared" si="51"/>
        <v>0</v>
      </c>
      <c r="K395" s="413">
        <f t="shared" si="51"/>
        <v>0</v>
      </c>
      <c r="L395" s="413">
        <f t="shared" si="35"/>
        <v>0</v>
      </c>
      <c r="M395" s="413">
        <f t="shared" si="36"/>
        <v>0</v>
      </c>
      <c r="N395" s="413">
        <f t="shared" si="36"/>
        <v>0</v>
      </c>
      <c r="O395" s="218"/>
      <c r="P395" s="212"/>
      <c r="Q395" s="212"/>
      <c r="R395" s="212"/>
      <c r="S395" s="212"/>
      <c r="T395" s="212"/>
      <c r="U395" s="212"/>
      <c r="V395" s="212"/>
      <c r="W395" s="212"/>
      <c r="X395" s="212"/>
      <c r="Y395" s="212"/>
      <c r="Z395" s="212"/>
      <c r="AA395" s="212"/>
      <c r="AB395" s="212"/>
      <c r="AC395" s="212"/>
      <c r="AD395" s="212"/>
      <c r="AE395" s="212"/>
      <c r="AF395" s="212"/>
      <c r="AG395" s="212"/>
      <c r="AH395" s="212"/>
      <c r="AI395" s="212"/>
      <c r="AJ395" s="212"/>
      <c r="AK395" s="212"/>
      <c r="AL395" s="212"/>
      <c r="AM395" s="212"/>
    </row>
    <row r="396" spans="1:39" x14ac:dyDescent="0.25">
      <c r="A396" s="457">
        <f t="shared" si="39"/>
        <v>66</v>
      </c>
      <c r="B396" s="457" t="s">
        <v>520</v>
      </c>
      <c r="C396" s="548"/>
      <c r="D396" s="414">
        <f>'6C'!$G$48</f>
        <v>0</v>
      </c>
      <c r="E396" s="413">
        <f t="shared" ref="E396:K396" si="52">$D396*E66</f>
        <v>0</v>
      </c>
      <c r="F396" s="413">
        <f t="shared" si="52"/>
        <v>0</v>
      </c>
      <c r="G396" s="413">
        <f t="shared" si="52"/>
        <v>0</v>
      </c>
      <c r="H396" s="413">
        <f t="shared" si="52"/>
        <v>0</v>
      </c>
      <c r="I396" s="413">
        <f t="shared" si="52"/>
        <v>0</v>
      </c>
      <c r="J396" s="413">
        <f t="shared" si="52"/>
        <v>0</v>
      </c>
      <c r="K396" s="413">
        <f t="shared" si="52"/>
        <v>0</v>
      </c>
      <c r="L396" s="413">
        <f t="shared" si="35"/>
        <v>0</v>
      </c>
      <c r="M396" s="413">
        <f t="shared" si="36"/>
        <v>0</v>
      </c>
      <c r="N396" s="413">
        <f t="shared" si="36"/>
        <v>0</v>
      </c>
      <c r="O396" s="218"/>
      <c r="P396" s="212"/>
      <c r="Q396" s="212"/>
      <c r="R396" s="212"/>
      <c r="S396" s="212"/>
      <c r="T396" s="212"/>
      <c r="U396" s="212"/>
      <c r="V396" s="212"/>
      <c r="W396" s="212"/>
      <c r="X396" s="212"/>
      <c r="Y396" s="212"/>
      <c r="Z396" s="212"/>
      <c r="AA396" s="212"/>
      <c r="AB396" s="212"/>
      <c r="AC396" s="212"/>
      <c r="AD396" s="212"/>
      <c r="AE396" s="212"/>
      <c r="AF396" s="212"/>
      <c r="AG396" s="212"/>
      <c r="AH396" s="212"/>
      <c r="AI396" s="212"/>
      <c r="AJ396" s="212"/>
      <c r="AK396" s="212"/>
      <c r="AL396" s="212"/>
      <c r="AM396" s="212"/>
    </row>
    <row r="397" spans="1:39" x14ac:dyDescent="0.25">
      <c r="A397" s="457">
        <f t="shared" si="39"/>
        <v>67</v>
      </c>
      <c r="B397" s="457" t="s">
        <v>521</v>
      </c>
      <c r="C397" s="548"/>
      <c r="D397" s="414">
        <f>'6C'!$G$49</f>
        <v>0</v>
      </c>
      <c r="E397" s="413">
        <f t="shared" ref="E397:K397" si="53">$D397*E67</f>
        <v>0</v>
      </c>
      <c r="F397" s="413">
        <f t="shared" si="53"/>
        <v>0</v>
      </c>
      <c r="G397" s="413">
        <f t="shared" si="53"/>
        <v>0</v>
      </c>
      <c r="H397" s="413">
        <f t="shared" si="53"/>
        <v>0</v>
      </c>
      <c r="I397" s="413">
        <f t="shared" si="53"/>
        <v>0</v>
      </c>
      <c r="J397" s="413">
        <f t="shared" si="53"/>
        <v>0</v>
      </c>
      <c r="K397" s="413">
        <f t="shared" si="53"/>
        <v>0</v>
      </c>
      <c r="L397" s="413">
        <f t="shared" si="35"/>
        <v>0</v>
      </c>
      <c r="M397" s="413">
        <f t="shared" si="36"/>
        <v>0</v>
      </c>
      <c r="N397" s="413">
        <f t="shared" si="36"/>
        <v>0</v>
      </c>
      <c r="O397" s="218"/>
      <c r="P397" s="212"/>
      <c r="Q397" s="212"/>
      <c r="R397" s="212"/>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row>
    <row r="398" spans="1:39" x14ac:dyDescent="0.25">
      <c r="A398" s="457">
        <f t="shared" si="39"/>
        <v>68</v>
      </c>
      <c r="B398" s="815" t="s">
        <v>754</v>
      </c>
      <c r="C398" s="547"/>
      <c r="D398" s="414">
        <f>'6C'!$G$50</f>
        <v>0</v>
      </c>
      <c r="E398" s="413">
        <f t="shared" ref="E398:K398" si="54">$D398*E68</f>
        <v>0</v>
      </c>
      <c r="F398" s="413">
        <f t="shared" si="54"/>
        <v>0</v>
      </c>
      <c r="G398" s="413">
        <f t="shared" si="54"/>
        <v>0</v>
      </c>
      <c r="H398" s="413">
        <f t="shared" si="54"/>
        <v>0</v>
      </c>
      <c r="I398" s="413">
        <f t="shared" si="54"/>
        <v>0</v>
      </c>
      <c r="J398" s="413">
        <f t="shared" si="54"/>
        <v>0</v>
      </c>
      <c r="K398" s="413">
        <f t="shared" si="54"/>
        <v>0</v>
      </c>
      <c r="L398" s="413">
        <f t="shared" si="35"/>
        <v>0</v>
      </c>
      <c r="M398" s="413">
        <f t="shared" si="36"/>
        <v>0</v>
      </c>
      <c r="N398" s="413">
        <f t="shared" si="36"/>
        <v>0</v>
      </c>
      <c r="O398" s="218"/>
      <c r="P398" s="212"/>
      <c r="Q398" s="212"/>
      <c r="R398" s="212"/>
      <c r="S398" s="212"/>
      <c r="T398" s="212"/>
      <c r="U398" s="212"/>
      <c r="V398" s="212"/>
      <c r="W398" s="212"/>
      <c r="X398" s="212"/>
      <c r="Y398" s="212"/>
      <c r="Z398" s="212"/>
      <c r="AA398" s="212"/>
      <c r="AB398" s="212"/>
      <c r="AC398" s="212"/>
      <c r="AD398" s="212"/>
      <c r="AE398" s="212"/>
      <c r="AF398" s="212"/>
      <c r="AG398" s="212"/>
      <c r="AH398" s="212"/>
      <c r="AI398" s="212"/>
      <c r="AJ398" s="212"/>
      <c r="AK398" s="212"/>
      <c r="AL398" s="212"/>
      <c r="AM398" s="212"/>
    </row>
    <row r="399" spans="1:39" x14ac:dyDescent="0.25">
      <c r="A399" s="457">
        <f t="shared" si="39"/>
        <v>69</v>
      </c>
      <c r="B399" s="457" t="s">
        <v>522</v>
      </c>
      <c r="C399" s="548"/>
      <c r="D399" s="414">
        <f>'6C'!$G$51</f>
        <v>0</v>
      </c>
      <c r="E399" s="413">
        <f t="shared" ref="E399:K399" si="55">$D399*E69</f>
        <v>0</v>
      </c>
      <c r="F399" s="413">
        <f t="shared" si="55"/>
        <v>0</v>
      </c>
      <c r="G399" s="413">
        <f t="shared" si="55"/>
        <v>0</v>
      </c>
      <c r="H399" s="413">
        <f t="shared" si="55"/>
        <v>0</v>
      </c>
      <c r="I399" s="413">
        <f t="shared" si="55"/>
        <v>0</v>
      </c>
      <c r="J399" s="413">
        <f t="shared" si="55"/>
        <v>0</v>
      </c>
      <c r="K399" s="413">
        <f t="shared" si="55"/>
        <v>0</v>
      </c>
      <c r="L399" s="413">
        <f t="shared" si="35"/>
        <v>0</v>
      </c>
      <c r="M399" s="413">
        <f t="shared" si="36"/>
        <v>0</v>
      </c>
      <c r="N399" s="413">
        <f t="shared" si="36"/>
        <v>0</v>
      </c>
      <c r="O399" s="218"/>
      <c r="P399" s="212"/>
      <c r="Q399" s="212"/>
      <c r="R399" s="212"/>
      <c r="S399" s="212"/>
      <c r="T399" s="212"/>
      <c r="U399" s="212"/>
      <c r="V399" s="212"/>
      <c r="W399" s="212"/>
      <c r="X399" s="212"/>
      <c r="Y399" s="212"/>
      <c r="Z399" s="212"/>
      <c r="AA399" s="212"/>
      <c r="AB399" s="212"/>
      <c r="AC399" s="212"/>
      <c r="AD399" s="212"/>
      <c r="AE399" s="212"/>
      <c r="AF399" s="212"/>
      <c r="AG399" s="212"/>
      <c r="AH399" s="212"/>
      <c r="AI399" s="212"/>
      <c r="AJ399" s="212"/>
      <c r="AK399" s="212"/>
      <c r="AL399" s="212"/>
      <c r="AM399" s="212"/>
    </row>
    <row r="400" spans="1:39" x14ac:dyDescent="0.25">
      <c r="A400" s="457">
        <f t="shared" si="39"/>
        <v>70</v>
      </c>
      <c r="B400" s="457" t="s">
        <v>523</v>
      </c>
      <c r="C400" s="548"/>
      <c r="D400" s="414">
        <f>'6C'!$G$52</f>
        <v>0</v>
      </c>
      <c r="E400" s="413">
        <f t="shared" ref="E400:K400" si="56">$D400*E70</f>
        <v>0</v>
      </c>
      <c r="F400" s="413">
        <f t="shared" si="56"/>
        <v>0</v>
      </c>
      <c r="G400" s="413">
        <f t="shared" si="56"/>
        <v>0</v>
      </c>
      <c r="H400" s="413">
        <f t="shared" si="56"/>
        <v>0</v>
      </c>
      <c r="I400" s="413">
        <f t="shared" si="56"/>
        <v>0</v>
      </c>
      <c r="J400" s="413">
        <f t="shared" si="56"/>
        <v>0</v>
      </c>
      <c r="K400" s="413">
        <f t="shared" si="56"/>
        <v>0</v>
      </c>
      <c r="L400" s="413">
        <f t="shared" si="35"/>
        <v>0</v>
      </c>
      <c r="M400" s="413">
        <f t="shared" si="36"/>
        <v>0</v>
      </c>
      <c r="N400" s="413">
        <f t="shared" si="36"/>
        <v>0</v>
      </c>
      <c r="O400" s="218"/>
      <c r="P400" s="212"/>
      <c r="Q400" s="212"/>
      <c r="R400" s="212"/>
      <c r="S400" s="212"/>
      <c r="T400" s="212"/>
      <c r="U400" s="212"/>
      <c r="V400" s="212"/>
      <c r="W400" s="212"/>
      <c r="X400" s="212"/>
      <c r="Y400" s="212"/>
      <c r="Z400" s="212"/>
      <c r="AA400" s="212"/>
      <c r="AB400" s="212"/>
      <c r="AC400" s="212"/>
      <c r="AD400" s="212"/>
      <c r="AE400" s="212"/>
      <c r="AF400" s="212"/>
      <c r="AG400" s="212"/>
      <c r="AH400" s="212"/>
      <c r="AI400" s="212"/>
      <c r="AJ400" s="212"/>
      <c r="AK400" s="212"/>
      <c r="AL400" s="212"/>
      <c r="AM400" s="212"/>
    </row>
    <row r="401" spans="1:39" x14ac:dyDescent="0.25">
      <c r="A401" s="457">
        <f t="shared" si="39"/>
        <v>71</v>
      </c>
      <c r="B401" s="457" t="s">
        <v>524</v>
      </c>
      <c r="C401" s="548"/>
      <c r="D401" s="414">
        <f>'6C'!$G$53</f>
        <v>0</v>
      </c>
      <c r="E401" s="413">
        <f t="shared" ref="E401:K401" si="57">$D401*E71</f>
        <v>0</v>
      </c>
      <c r="F401" s="413">
        <f t="shared" si="57"/>
        <v>0</v>
      </c>
      <c r="G401" s="413">
        <f t="shared" si="57"/>
        <v>0</v>
      </c>
      <c r="H401" s="413">
        <f t="shared" si="57"/>
        <v>0</v>
      </c>
      <c r="I401" s="413">
        <f t="shared" si="57"/>
        <v>0</v>
      </c>
      <c r="J401" s="413">
        <f t="shared" si="57"/>
        <v>0</v>
      </c>
      <c r="K401" s="413">
        <f t="shared" si="57"/>
        <v>0</v>
      </c>
      <c r="L401" s="413">
        <f t="shared" si="35"/>
        <v>0</v>
      </c>
      <c r="M401" s="413">
        <f t="shared" si="36"/>
        <v>0</v>
      </c>
      <c r="N401" s="413">
        <f t="shared" si="36"/>
        <v>0</v>
      </c>
      <c r="O401" s="218"/>
      <c r="P401" s="212"/>
      <c r="Q401" s="212"/>
      <c r="R401" s="212"/>
      <c r="S401" s="212"/>
      <c r="T401" s="212"/>
      <c r="U401" s="212"/>
      <c r="V401" s="212"/>
      <c r="W401" s="212"/>
      <c r="X401" s="212"/>
      <c r="Y401" s="212"/>
      <c r="Z401" s="212"/>
      <c r="AA401" s="212"/>
      <c r="AB401" s="212"/>
      <c r="AC401" s="212"/>
      <c r="AD401" s="212"/>
      <c r="AE401" s="212"/>
      <c r="AF401" s="212"/>
      <c r="AG401" s="212"/>
      <c r="AH401" s="212"/>
      <c r="AI401" s="212"/>
      <c r="AJ401" s="212"/>
      <c r="AK401" s="212"/>
      <c r="AL401" s="212"/>
      <c r="AM401" s="212"/>
    </row>
    <row r="402" spans="1:39" x14ac:dyDescent="0.25">
      <c r="A402" s="457">
        <f t="shared" si="39"/>
        <v>72</v>
      </c>
      <c r="B402" s="815" t="s">
        <v>755</v>
      </c>
      <c r="C402" s="547"/>
      <c r="D402" s="414">
        <f>'6C'!$G$54</f>
        <v>0</v>
      </c>
      <c r="E402" s="413">
        <f t="shared" ref="E402:K402" si="58">$D402*E72</f>
        <v>0</v>
      </c>
      <c r="F402" s="413">
        <f t="shared" si="58"/>
        <v>0</v>
      </c>
      <c r="G402" s="413">
        <f t="shared" si="58"/>
        <v>0</v>
      </c>
      <c r="H402" s="413">
        <f t="shared" si="58"/>
        <v>0</v>
      </c>
      <c r="I402" s="413">
        <f t="shared" si="58"/>
        <v>0</v>
      </c>
      <c r="J402" s="413">
        <f t="shared" si="58"/>
        <v>0</v>
      </c>
      <c r="K402" s="413">
        <f t="shared" si="58"/>
        <v>0</v>
      </c>
      <c r="L402" s="413">
        <f t="shared" si="35"/>
        <v>0</v>
      </c>
      <c r="M402" s="413">
        <f t="shared" si="36"/>
        <v>0</v>
      </c>
      <c r="N402" s="413">
        <f t="shared" si="36"/>
        <v>0</v>
      </c>
      <c r="O402" s="218"/>
      <c r="P402" s="212"/>
      <c r="Q402" s="212"/>
      <c r="R402" s="212"/>
      <c r="S402" s="212"/>
      <c r="T402" s="212"/>
      <c r="U402" s="212"/>
      <c r="V402" s="212"/>
      <c r="W402" s="212"/>
      <c r="X402" s="212"/>
      <c r="Y402" s="212"/>
      <c r="Z402" s="212"/>
      <c r="AA402" s="212"/>
      <c r="AB402" s="212"/>
      <c r="AC402" s="212"/>
      <c r="AD402" s="212"/>
      <c r="AE402" s="212"/>
      <c r="AF402" s="212"/>
      <c r="AG402" s="212"/>
      <c r="AH402" s="212"/>
      <c r="AI402" s="212"/>
      <c r="AJ402" s="212"/>
      <c r="AK402" s="212"/>
      <c r="AL402" s="212"/>
      <c r="AM402" s="212"/>
    </row>
    <row r="403" spans="1:39" x14ac:dyDescent="0.25">
      <c r="A403" s="457">
        <f t="shared" si="39"/>
        <v>73</v>
      </c>
      <c r="B403" s="457" t="s">
        <v>525</v>
      </c>
      <c r="C403" s="548"/>
      <c r="D403" s="414">
        <f>'6C'!$G$55</f>
        <v>0</v>
      </c>
      <c r="E403" s="413">
        <f t="shared" ref="E403:K403" si="59">$D403*E73</f>
        <v>0</v>
      </c>
      <c r="F403" s="413">
        <f t="shared" si="59"/>
        <v>0</v>
      </c>
      <c r="G403" s="413">
        <f t="shared" si="59"/>
        <v>0</v>
      </c>
      <c r="H403" s="413">
        <f t="shared" si="59"/>
        <v>0</v>
      </c>
      <c r="I403" s="413">
        <f t="shared" si="59"/>
        <v>0</v>
      </c>
      <c r="J403" s="413">
        <f t="shared" si="59"/>
        <v>0</v>
      </c>
      <c r="K403" s="413">
        <f t="shared" si="59"/>
        <v>0</v>
      </c>
      <c r="L403" s="413">
        <f t="shared" si="35"/>
        <v>0</v>
      </c>
      <c r="M403" s="413">
        <f t="shared" si="36"/>
        <v>0</v>
      </c>
      <c r="N403" s="413">
        <f t="shared" si="36"/>
        <v>0</v>
      </c>
      <c r="O403" s="218"/>
      <c r="P403" s="212"/>
      <c r="Q403" s="212"/>
      <c r="R403" s="212"/>
      <c r="S403" s="212"/>
      <c r="T403" s="212"/>
      <c r="U403" s="212"/>
      <c r="V403" s="212"/>
      <c r="W403" s="212"/>
      <c r="X403" s="212"/>
      <c r="Y403" s="212"/>
      <c r="Z403" s="212"/>
      <c r="AA403" s="212"/>
      <c r="AB403" s="212"/>
      <c r="AC403" s="212"/>
      <c r="AD403" s="212"/>
      <c r="AE403" s="212"/>
      <c r="AF403" s="212"/>
      <c r="AG403" s="212"/>
      <c r="AH403" s="212"/>
      <c r="AI403" s="212"/>
      <c r="AJ403" s="212"/>
      <c r="AK403" s="212"/>
      <c r="AL403" s="212"/>
      <c r="AM403" s="212"/>
    </row>
    <row r="404" spans="1:39" x14ac:dyDescent="0.25">
      <c r="A404" s="457">
        <f t="shared" si="39"/>
        <v>74</v>
      </c>
      <c r="B404" s="457" t="s">
        <v>469</v>
      </c>
      <c r="C404" s="548"/>
      <c r="D404" s="414">
        <f>'6C'!$G$56</f>
        <v>0</v>
      </c>
      <c r="E404" s="413">
        <f t="shared" ref="E404:K404" si="60">$D404*E74</f>
        <v>0</v>
      </c>
      <c r="F404" s="413">
        <f t="shared" si="60"/>
        <v>0</v>
      </c>
      <c r="G404" s="413">
        <f t="shared" si="60"/>
        <v>0</v>
      </c>
      <c r="H404" s="413">
        <f t="shared" si="60"/>
        <v>0</v>
      </c>
      <c r="I404" s="413">
        <f t="shared" si="60"/>
        <v>0</v>
      </c>
      <c r="J404" s="413">
        <f t="shared" si="60"/>
        <v>0</v>
      </c>
      <c r="K404" s="413">
        <f t="shared" si="60"/>
        <v>0</v>
      </c>
      <c r="L404" s="413">
        <f t="shared" si="35"/>
        <v>0</v>
      </c>
      <c r="M404" s="413">
        <f t="shared" si="36"/>
        <v>0</v>
      </c>
      <c r="N404" s="413">
        <f t="shared" si="36"/>
        <v>0</v>
      </c>
      <c r="O404" s="218"/>
      <c r="P404" s="212"/>
      <c r="Q404" s="212"/>
      <c r="R404" s="212"/>
      <c r="S404" s="212"/>
      <c r="T404" s="212"/>
      <c r="U404" s="212"/>
      <c r="V404" s="212"/>
      <c r="W404" s="212"/>
      <c r="X404" s="212"/>
      <c r="Y404" s="212"/>
      <c r="Z404" s="212"/>
      <c r="AA404" s="212"/>
      <c r="AB404" s="212"/>
      <c r="AC404" s="212"/>
      <c r="AD404" s="212"/>
      <c r="AE404" s="212"/>
      <c r="AF404" s="212"/>
      <c r="AG404" s="212"/>
      <c r="AH404" s="212"/>
      <c r="AI404" s="212"/>
      <c r="AJ404" s="212"/>
      <c r="AK404" s="212"/>
      <c r="AL404" s="212"/>
      <c r="AM404" s="212"/>
    </row>
    <row r="405" spans="1:39" x14ac:dyDescent="0.25">
      <c r="A405" s="457">
        <f t="shared" si="39"/>
        <v>75</v>
      </c>
      <c r="B405" s="457" t="s">
        <v>625</v>
      </c>
      <c r="C405" s="548"/>
      <c r="D405" s="414">
        <f>'6C'!$G$57</f>
        <v>0</v>
      </c>
      <c r="E405" s="413">
        <f t="shared" ref="E405:K405" si="61">$D405*E75</f>
        <v>0</v>
      </c>
      <c r="F405" s="413">
        <f t="shared" si="61"/>
        <v>0</v>
      </c>
      <c r="G405" s="413">
        <f t="shared" si="61"/>
        <v>0</v>
      </c>
      <c r="H405" s="413">
        <f t="shared" si="61"/>
        <v>0</v>
      </c>
      <c r="I405" s="413">
        <f t="shared" si="61"/>
        <v>0</v>
      </c>
      <c r="J405" s="413">
        <f t="shared" si="61"/>
        <v>0</v>
      </c>
      <c r="K405" s="413">
        <f t="shared" si="61"/>
        <v>0</v>
      </c>
      <c r="L405" s="413">
        <f t="shared" si="35"/>
        <v>0</v>
      </c>
      <c r="M405" s="413">
        <f t="shared" si="36"/>
        <v>0</v>
      </c>
      <c r="N405" s="413">
        <f t="shared" si="36"/>
        <v>0</v>
      </c>
      <c r="O405" s="218"/>
      <c r="P405" s="212"/>
      <c r="Q405" s="212"/>
      <c r="R405" s="212"/>
      <c r="S405" s="212"/>
      <c r="T405" s="212"/>
      <c r="U405" s="212"/>
      <c r="V405" s="212"/>
      <c r="W405" s="212"/>
      <c r="X405" s="212"/>
      <c r="Y405" s="212"/>
      <c r="Z405" s="212"/>
      <c r="AA405" s="212"/>
      <c r="AB405" s="212"/>
      <c r="AC405" s="212"/>
      <c r="AD405" s="212"/>
      <c r="AE405" s="212"/>
      <c r="AF405" s="212"/>
      <c r="AG405" s="212"/>
      <c r="AH405" s="212"/>
      <c r="AI405" s="212"/>
      <c r="AJ405" s="212"/>
      <c r="AK405" s="212"/>
      <c r="AL405" s="212"/>
      <c r="AM405" s="212"/>
    </row>
    <row r="406" spans="1:39" x14ac:dyDescent="0.25">
      <c r="A406" s="457">
        <f t="shared" si="39"/>
        <v>76</v>
      </c>
      <c r="B406" s="457" t="s">
        <v>812</v>
      </c>
      <c r="C406" s="607"/>
      <c r="D406" s="414">
        <f>'6C'!$G$58</f>
        <v>0</v>
      </c>
      <c r="E406" s="413">
        <f t="shared" ref="E406:K406" si="62">$D406*E76</f>
        <v>0</v>
      </c>
      <c r="F406" s="413">
        <f t="shared" si="62"/>
        <v>0</v>
      </c>
      <c r="G406" s="413">
        <f t="shared" si="62"/>
        <v>0</v>
      </c>
      <c r="H406" s="413">
        <f t="shared" si="62"/>
        <v>0</v>
      </c>
      <c r="I406" s="413">
        <f t="shared" si="62"/>
        <v>0</v>
      </c>
      <c r="J406" s="413">
        <f t="shared" si="62"/>
        <v>0</v>
      </c>
      <c r="K406" s="413">
        <f t="shared" si="62"/>
        <v>0</v>
      </c>
      <c r="L406" s="413">
        <f t="shared" si="35"/>
        <v>0</v>
      </c>
      <c r="M406" s="413">
        <f t="shared" si="36"/>
        <v>0</v>
      </c>
      <c r="N406" s="413">
        <f t="shared" si="36"/>
        <v>0</v>
      </c>
      <c r="O406" s="218"/>
      <c r="P406" s="212"/>
      <c r="Q406" s="212"/>
      <c r="R406" s="212"/>
      <c r="S406" s="212"/>
      <c r="T406" s="212"/>
      <c r="U406" s="212"/>
      <c r="V406" s="212"/>
      <c r="W406" s="212"/>
      <c r="X406" s="212"/>
      <c r="Y406" s="212"/>
      <c r="Z406" s="212"/>
      <c r="AA406" s="212"/>
      <c r="AB406" s="212"/>
      <c r="AC406" s="212"/>
      <c r="AD406" s="212"/>
      <c r="AE406" s="212"/>
      <c r="AF406" s="212"/>
      <c r="AG406" s="212"/>
      <c r="AH406" s="212"/>
      <c r="AI406" s="212"/>
      <c r="AJ406" s="212"/>
      <c r="AK406" s="212"/>
      <c r="AL406" s="212"/>
      <c r="AM406" s="212"/>
    </row>
    <row r="407" spans="1:39" x14ac:dyDescent="0.25">
      <c r="A407" s="816" t="s">
        <v>367</v>
      </c>
      <c r="B407" s="815" t="s">
        <v>807</v>
      </c>
      <c r="C407" s="551" t="str">
        <f>'5'!C$117</f>
        <v>(Specify here)</v>
      </c>
      <c r="D407" s="414">
        <f>'6C'!$G$59</f>
        <v>0</v>
      </c>
      <c r="E407" s="413">
        <f t="shared" ref="E407:K407" si="63">$D407*E77</f>
        <v>0</v>
      </c>
      <c r="F407" s="413">
        <f t="shared" si="63"/>
        <v>0</v>
      </c>
      <c r="G407" s="413">
        <f t="shared" si="63"/>
        <v>0</v>
      </c>
      <c r="H407" s="413">
        <f t="shared" si="63"/>
        <v>0</v>
      </c>
      <c r="I407" s="413">
        <f t="shared" si="63"/>
        <v>0</v>
      </c>
      <c r="J407" s="413">
        <f t="shared" si="63"/>
        <v>0</v>
      </c>
      <c r="K407" s="413">
        <f t="shared" si="63"/>
        <v>0</v>
      </c>
      <c r="L407" s="413">
        <f t="shared" si="35"/>
        <v>0</v>
      </c>
      <c r="M407" s="413">
        <f t="shared" si="36"/>
        <v>0</v>
      </c>
      <c r="N407" s="413">
        <f t="shared" si="36"/>
        <v>0</v>
      </c>
      <c r="O407" s="218"/>
      <c r="P407" s="212"/>
      <c r="Q407" s="212"/>
      <c r="R407" s="212"/>
      <c r="S407" s="212"/>
      <c r="T407" s="212"/>
      <c r="U407" s="212"/>
      <c r="V407" s="212"/>
      <c r="W407" s="212"/>
      <c r="X407" s="212"/>
      <c r="Y407" s="212"/>
      <c r="Z407" s="212"/>
      <c r="AA407" s="212"/>
      <c r="AB407" s="212"/>
      <c r="AC407" s="212"/>
      <c r="AD407" s="212"/>
      <c r="AE407" s="212"/>
      <c r="AF407" s="212"/>
      <c r="AG407" s="212"/>
      <c r="AH407" s="212"/>
      <c r="AI407" s="212"/>
      <c r="AJ407" s="212"/>
      <c r="AK407" s="212"/>
      <c r="AL407" s="212"/>
      <c r="AM407" s="212"/>
    </row>
    <row r="408" spans="1:39" x14ac:dyDescent="0.25">
      <c r="A408" s="813"/>
      <c r="B408" s="815" t="s">
        <v>808</v>
      </c>
      <c r="C408" s="551" t="str">
        <f>'5'!C$118</f>
        <v>(Specify here)</v>
      </c>
      <c r="D408" s="414">
        <f>'6C'!$G$60</f>
        <v>0</v>
      </c>
      <c r="E408" s="413">
        <f t="shared" ref="E408:K408" si="64">$D408*E78</f>
        <v>0</v>
      </c>
      <c r="F408" s="413">
        <f t="shared" si="64"/>
        <v>0</v>
      </c>
      <c r="G408" s="413">
        <f t="shared" si="64"/>
        <v>0</v>
      </c>
      <c r="H408" s="413">
        <f t="shared" si="64"/>
        <v>0</v>
      </c>
      <c r="I408" s="413">
        <f t="shared" si="64"/>
        <v>0</v>
      </c>
      <c r="J408" s="413">
        <f t="shared" si="64"/>
        <v>0</v>
      </c>
      <c r="K408" s="413">
        <f t="shared" si="64"/>
        <v>0</v>
      </c>
      <c r="L408" s="413">
        <f t="shared" si="35"/>
        <v>0</v>
      </c>
      <c r="M408" s="413">
        <f t="shared" si="36"/>
        <v>0</v>
      </c>
      <c r="N408" s="413">
        <f t="shared" si="36"/>
        <v>0</v>
      </c>
      <c r="O408" s="218"/>
      <c r="P408" s="212"/>
      <c r="Q408" s="212"/>
      <c r="R408" s="212"/>
      <c r="S408" s="212"/>
      <c r="T408" s="212"/>
      <c r="U408" s="212"/>
      <c r="V408" s="212"/>
      <c r="W408" s="212"/>
      <c r="X408" s="212"/>
      <c r="Y408" s="212"/>
      <c r="Z408" s="212"/>
      <c r="AA408" s="212"/>
      <c r="AB408" s="212"/>
      <c r="AC408" s="212"/>
      <c r="AD408" s="212"/>
      <c r="AE408" s="212"/>
      <c r="AF408" s="212"/>
      <c r="AG408" s="212"/>
      <c r="AH408" s="212"/>
      <c r="AI408" s="212"/>
      <c r="AJ408" s="212"/>
      <c r="AK408" s="212"/>
      <c r="AL408" s="212"/>
      <c r="AM408" s="212"/>
    </row>
    <row r="409" spans="1:39" x14ac:dyDescent="0.25">
      <c r="A409" s="813"/>
      <c r="B409" s="815" t="s">
        <v>809</v>
      </c>
      <c r="C409" s="551" t="str">
        <f>'5'!C$119</f>
        <v>(Specify here)</v>
      </c>
      <c r="D409" s="414">
        <f>'6C'!$G$61</f>
        <v>0</v>
      </c>
      <c r="E409" s="413">
        <f t="shared" ref="E409:K409" si="65">$D409*E79</f>
        <v>0</v>
      </c>
      <c r="F409" s="413">
        <f t="shared" si="65"/>
        <v>0</v>
      </c>
      <c r="G409" s="413">
        <f t="shared" si="65"/>
        <v>0</v>
      </c>
      <c r="H409" s="413">
        <f t="shared" si="65"/>
        <v>0</v>
      </c>
      <c r="I409" s="413">
        <f t="shared" si="65"/>
        <v>0</v>
      </c>
      <c r="J409" s="413">
        <f t="shared" si="65"/>
        <v>0</v>
      </c>
      <c r="K409" s="413">
        <f t="shared" si="65"/>
        <v>0</v>
      </c>
      <c r="L409" s="413">
        <f t="shared" si="35"/>
        <v>0</v>
      </c>
      <c r="M409" s="413">
        <f t="shared" si="36"/>
        <v>0</v>
      </c>
      <c r="N409" s="413">
        <f t="shared" si="36"/>
        <v>0</v>
      </c>
      <c r="O409" s="218"/>
      <c r="P409" s="212"/>
      <c r="Q409" s="212"/>
      <c r="R409" s="212"/>
      <c r="S409" s="212"/>
      <c r="T409" s="212"/>
      <c r="U409" s="212"/>
      <c r="V409" s="212"/>
      <c r="W409" s="212"/>
      <c r="X409" s="212"/>
      <c r="Y409" s="212"/>
      <c r="Z409" s="212"/>
      <c r="AA409" s="212"/>
      <c r="AB409" s="212"/>
      <c r="AC409" s="212"/>
      <c r="AD409" s="212"/>
      <c r="AE409" s="212"/>
      <c r="AF409" s="212"/>
      <c r="AG409" s="212"/>
      <c r="AH409" s="212"/>
      <c r="AI409" s="212"/>
      <c r="AJ409" s="212"/>
      <c r="AK409" s="212"/>
      <c r="AL409" s="212"/>
      <c r="AM409" s="212"/>
    </row>
    <row r="410" spans="1:39" x14ac:dyDescent="0.25">
      <c r="A410" s="813"/>
      <c r="B410" s="457" t="s">
        <v>810</v>
      </c>
      <c r="C410" s="551" t="str">
        <f>'5'!C$120</f>
        <v>(Specify here)</v>
      </c>
      <c r="D410" s="414">
        <f>'6C'!$G$62</f>
        <v>0</v>
      </c>
      <c r="E410" s="413">
        <f t="shared" ref="E410:K411" si="66">$D410*E80</f>
        <v>0</v>
      </c>
      <c r="F410" s="413">
        <f t="shared" si="66"/>
        <v>0</v>
      </c>
      <c r="G410" s="413">
        <f t="shared" si="66"/>
        <v>0</v>
      </c>
      <c r="H410" s="413">
        <f t="shared" si="66"/>
        <v>0</v>
      </c>
      <c r="I410" s="413">
        <f t="shared" si="66"/>
        <v>0</v>
      </c>
      <c r="J410" s="413">
        <f t="shared" si="66"/>
        <v>0</v>
      </c>
      <c r="K410" s="413">
        <f t="shared" si="66"/>
        <v>0</v>
      </c>
      <c r="L410" s="413">
        <f t="shared" si="35"/>
        <v>0</v>
      </c>
      <c r="M410" s="724">
        <f t="shared" si="36"/>
        <v>0</v>
      </c>
      <c r="N410" s="724">
        <f t="shared" si="36"/>
        <v>0</v>
      </c>
      <c r="O410" s="411"/>
      <c r="P410" s="212"/>
      <c r="Q410" s="212"/>
      <c r="R410" s="212"/>
      <c r="S410" s="212"/>
      <c r="T410" s="212"/>
      <c r="U410" s="212"/>
      <c r="V410" s="212"/>
      <c r="W410" s="212"/>
      <c r="X410" s="212"/>
      <c r="Y410" s="212"/>
      <c r="Z410" s="212"/>
      <c r="AA410" s="212"/>
      <c r="AB410" s="212"/>
      <c r="AC410" s="212"/>
      <c r="AD410" s="212"/>
      <c r="AE410" s="212"/>
      <c r="AF410" s="212"/>
      <c r="AG410" s="212"/>
      <c r="AH410" s="212"/>
      <c r="AI410" s="212"/>
      <c r="AJ410" s="212"/>
      <c r="AK410" s="212"/>
      <c r="AL410" s="212"/>
      <c r="AM410" s="212"/>
    </row>
    <row r="411" spans="1:39" x14ac:dyDescent="0.25">
      <c r="A411" s="817"/>
      <c r="B411" s="818" t="s">
        <v>811</v>
      </c>
      <c r="C411" s="551" t="str">
        <f>'5'!C$121</f>
        <v>(Specify here)</v>
      </c>
      <c r="D411" s="414">
        <f>'6C'!$G$63</f>
        <v>0</v>
      </c>
      <c r="E411" s="413">
        <f t="shared" si="66"/>
        <v>0</v>
      </c>
      <c r="F411" s="413">
        <f t="shared" si="66"/>
        <v>0</v>
      </c>
      <c r="G411" s="413">
        <f t="shared" si="66"/>
        <v>0</v>
      </c>
      <c r="H411" s="413">
        <f t="shared" si="66"/>
        <v>0</v>
      </c>
      <c r="I411" s="413">
        <f t="shared" si="66"/>
        <v>0</v>
      </c>
      <c r="J411" s="413">
        <f t="shared" si="66"/>
        <v>0</v>
      </c>
      <c r="K411" s="413">
        <f t="shared" si="66"/>
        <v>0</v>
      </c>
      <c r="L411" s="413">
        <f t="shared" si="35"/>
        <v>0</v>
      </c>
      <c r="M411" s="724">
        <f t="shared" si="36"/>
        <v>0</v>
      </c>
      <c r="N411" s="724">
        <f t="shared" si="36"/>
        <v>0</v>
      </c>
      <c r="O411" s="411"/>
      <c r="P411" s="212"/>
      <c r="Q411" s="212"/>
      <c r="R411" s="212"/>
      <c r="S411" s="212"/>
      <c r="T411" s="212"/>
      <c r="U411" s="212"/>
      <c r="V411" s="212"/>
      <c r="W411" s="212"/>
      <c r="X411" s="212"/>
      <c r="Y411" s="212"/>
      <c r="Z411" s="212"/>
      <c r="AA411" s="212"/>
      <c r="AB411" s="212"/>
      <c r="AC411" s="212"/>
      <c r="AD411" s="212"/>
      <c r="AE411" s="212"/>
      <c r="AF411" s="212"/>
      <c r="AG411" s="212"/>
      <c r="AH411" s="212"/>
      <c r="AI411" s="212"/>
      <c r="AJ411" s="212"/>
      <c r="AK411" s="212"/>
      <c r="AL411" s="212"/>
      <c r="AM411" s="212"/>
    </row>
    <row r="412" spans="1:39" x14ac:dyDescent="0.25">
      <c r="A412" s="844" t="s">
        <v>419</v>
      </c>
      <c r="B412" s="850"/>
      <c r="C412" s="220"/>
      <c r="D412" s="220"/>
      <c r="E412" s="220"/>
      <c r="F412" s="220"/>
      <c r="G412" s="220"/>
      <c r="H412" s="220"/>
      <c r="I412" s="220"/>
      <c r="J412" s="220"/>
      <c r="K412" s="220"/>
      <c r="L412" s="220"/>
      <c r="M412" s="411"/>
      <c r="N412" s="411"/>
      <c r="O412" s="212"/>
      <c r="P412" s="212"/>
      <c r="Q412" s="212"/>
      <c r="R412" s="212"/>
      <c r="S412" s="212"/>
      <c r="T412" s="212"/>
      <c r="U412" s="212"/>
      <c r="V412" s="212"/>
      <c r="W412" s="212"/>
      <c r="X412" s="212"/>
      <c r="Y412" s="212"/>
      <c r="Z412" s="212"/>
      <c r="AA412" s="212"/>
      <c r="AB412" s="212"/>
      <c r="AC412" s="212"/>
      <c r="AD412" s="212"/>
      <c r="AE412" s="212"/>
      <c r="AF412" s="212"/>
      <c r="AG412" s="212"/>
      <c r="AH412" s="212"/>
      <c r="AI412" s="212"/>
      <c r="AJ412" s="212"/>
      <c r="AK412" s="212"/>
      <c r="AL412" s="212"/>
      <c r="AM412" s="212"/>
    </row>
    <row r="413" spans="1:39" x14ac:dyDescent="0.25">
      <c r="A413" s="844" t="s">
        <v>900</v>
      </c>
      <c r="B413" s="846"/>
      <c r="C413" s="212"/>
      <c r="D413" s="225"/>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c r="AF413" s="212"/>
      <c r="AG413" s="212"/>
      <c r="AH413" s="212"/>
      <c r="AI413" s="212"/>
      <c r="AJ413" s="212"/>
      <c r="AK413" s="212"/>
      <c r="AL413" s="212"/>
      <c r="AM413" s="212"/>
    </row>
    <row r="414" spans="1:39" x14ac:dyDescent="0.25">
      <c r="A414" s="844" t="s">
        <v>422</v>
      </c>
      <c r="B414" s="846"/>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2"/>
      <c r="AD414" s="212"/>
      <c r="AE414" s="212"/>
      <c r="AF414" s="212"/>
      <c r="AG414" s="212"/>
      <c r="AH414" s="212"/>
      <c r="AI414" s="212"/>
      <c r="AJ414" s="212"/>
      <c r="AK414" s="212"/>
      <c r="AL414" s="212"/>
      <c r="AM414" s="212"/>
    </row>
    <row r="415" spans="1:39" ht="15.6" x14ac:dyDescent="0.3">
      <c r="A415" s="842" t="s">
        <v>180</v>
      </c>
      <c r="B415" s="843"/>
      <c r="C415" s="718"/>
      <c r="D415" s="718"/>
      <c r="E415" s="718"/>
      <c r="F415" s="718"/>
      <c r="G415" s="718"/>
      <c r="H415" s="718"/>
      <c r="I415" s="718"/>
      <c r="J415" s="718"/>
      <c r="K415" s="718"/>
      <c r="L415" s="214"/>
      <c r="M415" s="718"/>
      <c r="N415" s="716" t="s">
        <v>179</v>
      </c>
      <c r="O415" s="212"/>
      <c r="P415" s="212"/>
      <c r="Q415" s="212"/>
      <c r="R415" s="212"/>
      <c r="S415" s="212"/>
      <c r="T415" s="212"/>
      <c r="U415" s="212"/>
      <c r="V415" s="212"/>
      <c r="W415" s="212"/>
      <c r="X415" s="212"/>
      <c r="Y415" s="212"/>
      <c r="Z415" s="212"/>
      <c r="AA415" s="212"/>
      <c r="AB415" s="212"/>
      <c r="AC415" s="212"/>
      <c r="AD415" s="212"/>
      <c r="AE415" s="212"/>
      <c r="AF415" s="212"/>
      <c r="AG415" s="212"/>
      <c r="AH415" s="212"/>
      <c r="AI415" s="212"/>
      <c r="AJ415" s="212"/>
      <c r="AK415" s="212"/>
      <c r="AL415" s="212"/>
      <c r="AM415" s="212"/>
    </row>
    <row r="416" spans="1:39" ht="15.6" x14ac:dyDescent="0.3">
      <c r="A416" s="842" t="s">
        <v>565</v>
      </c>
      <c r="B416" s="843"/>
      <c r="C416" s="718"/>
      <c r="D416" s="718"/>
      <c r="E416" s="718"/>
      <c r="F416" s="718"/>
      <c r="G416" s="718"/>
      <c r="H416" s="718"/>
      <c r="I416" s="718"/>
      <c r="J416" s="718"/>
      <c r="K416" s="718"/>
      <c r="L416" s="214"/>
      <c r="M416" s="718"/>
      <c r="N416" s="717" t="s">
        <v>425</v>
      </c>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12"/>
      <c r="AL416" s="212"/>
      <c r="AM416" s="212"/>
    </row>
    <row r="417" spans="1:39" x14ac:dyDescent="0.25">
      <c r="B417" s="851"/>
      <c r="C417" s="231"/>
      <c r="D417" s="231"/>
      <c r="E417" s="231"/>
      <c r="F417" s="231"/>
      <c r="G417" s="231"/>
      <c r="H417" s="231"/>
      <c r="I417" s="231"/>
      <c r="J417" s="231"/>
      <c r="K417" s="231"/>
      <c r="M417" s="212"/>
      <c r="N417" s="717" t="s">
        <v>150</v>
      </c>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212"/>
      <c r="AK417" s="212"/>
      <c r="AL417" s="212"/>
      <c r="AM417" s="212"/>
    </row>
    <row r="418" spans="1:39" x14ac:dyDescent="0.25">
      <c r="B418" s="851"/>
      <c r="C418" s="231"/>
      <c r="D418" s="231"/>
      <c r="E418" s="231"/>
      <c r="F418" s="231"/>
      <c r="G418" s="231"/>
      <c r="H418" s="231"/>
      <c r="I418" s="231"/>
      <c r="J418" s="231"/>
      <c r="K418" s="231"/>
      <c r="L418" s="212"/>
      <c r="M418" s="212"/>
      <c r="N418" s="212"/>
      <c r="O418" s="212"/>
      <c r="P418" s="212"/>
      <c r="Q418" s="212"/>
      <c r="R418" s="212"/>
      <c r="S418" s="212"/>
      <c r="T418" s="212"/>
      <c r="U418" s="212"/>
      <c r="V418" s="212"/>
      <c r="W418" s="212"/>
      <c r="X418" s="212"/>
      <c r="Y418" s="212"/>
      <c r="Z418" s="212"/>
      <c r="AA418" s="212"/>
      <c r="AB418" s="212"/>
      <c r="AC418" s="212"/>
      <c r="AD418" s="212"/>
      <c r="AE418" s="212"/>
      <c r="AF418" s="212"/>
      <c r="AG418" s="212"/>
      <c r="AH418" s="212"/>
      <c r="AI418" s="212"/>
      <c r="AJ418" s="212"/>
      <c r="AK418" s="212"/>
      <c r="AL418" s="212"/>
      <c r="AM418" s="212"/>
    </row>
    <row r="419" spans="1:39" x14ac:dyDescent="0.25">
      <c r="A419" s="844" t="s">
        <v>363</v>
      </c>
      <c r="B419" s="846"/>
      <c r="C419" s="212"/>
      <c r="D419" s="212"/>
      <c r="E419" s="212"/>
      <c r="F419" s="213" t="s">
        <v>451</v>
      </c>
      <c r="G419" s="212"/>
      <c r="H419" s="212"/>
      <c r="I419" s="212"/>
      <c r="J419" s="212"/>
      <c r="K419" s="212"/>
      <c r="L419" s="212"/>
      <c r="M419" s="213" t="s">
        <v>365</v>
      </c>
      <c r="N419" s="212"/>
      <c r="O419" s="212"/>
      <c r="P419" s="212"/>
      <c r="Q419" s="212"/>
      <c r="R419" s="212"/>
      <c r="S419" s="212"/>
      <c r="T419" s="212"/>
      <c r="U419" s="212"/>
      <c r="V419" s="212"/>
      <c r="W419" s="212"/>
      <c r="X419" s="212"/>
      <c r="Y419" s="212"/>
      <c r="Z419" s="212"/>
      <c r="AA419" s="212"/>
      <c r="AB419" s="212"/>
      <c r="AC419" s="212"/>
      <c r="AD419" s="212"/>
      <c r="AE419" s="212"/>
      <c r="AF419" s="212"/>
      <c r="AG419" s="212"/>
      <c r="AH419" s="212"/>
      <c r="AI419" s="212"/>
      <c r="AJ419" s="212"/>
      <c r="AK419" s="212"/>
      <c r="AL419" s="212"/>
      <c r="AM419" s="212"/>
    </row>
    <row r="420" spans="1:39" x14ac:dyDescent="0.25">
      <c r="B420" s="846" t="str">
        <f>'1_1A'!$B$7</f>
        <v>Enter Hospital Name Here</v>
      </c>
      <c r="D420" s="212"/>
      <c r="E420" s="212"/>
      <c r="G420" s="1478" t="str">
        <f>'1_1A'!$H$7</f>
        <v>Enter Provider Number Here</v>
      </c>
      <c r="H420" s="1478"/>
      <c r="I420" s="212"/>
      <c r="J420" s="212"/>
      <c r="K420" s="212"/>
      <c r="M420" s="1477" t="str">
        <f>'1_1A'!$P$7</f>
        <v>Enter FYE Here</v>
      </c>
      <c r="N420" s="1477"/>
      <c r="O420" s="212"/>
      <c r="P420" s="212"/>
      <c r="Q420" s="212"/>
      <c r="R420" s="212"/>
      <c r="S420" s="212"/>
      <c r="T420" s="212"/>
      <c r="U420" s="212"/>
      <c r="V420" s="212"/>
      <c r="W420" s="212"/>
      <c r="X420" s="212"/>
      <c r="Y420" s="212"/>
      <c r="Z420" s="212"/>
      <c r="AA420" s="212"/>
      <c r="AB420" s="212"/>
      <c r="AC420" s="212"/>
      <c r="AD420" s="212"/>
      <c r="AE420" s="212"/>
      <c r="AF420" s="212"/>
      <c r="AG420" s="212"/>
      <c r="AH420" s="212"/>
      <c r="AI420" s="212"/>
      <c r="AJ420" s="212"/>
      <c r="AK420" s="212"/>
      <c r="AL420" s="212"/>
      <c r="AM420" s="212"/>
    </row>
    <row r="421" spans="1:39" x14ac:dyDescent="0.25">
      <c r="A421" s="846"/>
      <c r="B421" s="846"/>
      <c r="C421" s="212"/>
      <c r="D421" s="225"/>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row>
    <row r="422" spans="1:39" x14ac:dyDescent="0.25">
      <c r="A422" s="847"/>
      <c r="B422" s="847"/>
      <c r="C422" s="216"/>
      <c r="D422" s="217" t="s">
        <v>122</v>
      </c>
      <c r="E422" s="215"/>
      <c r="F422" s="217" t="s">
        <v>428</v>
      </c>
      <c r="G422" s="215"/>
      <c r="H422" s="215"/>
      <c r="I422" s="215"/>
      <c r="J422" s="215"/>
      <c r="K422" s="215"/>
      <c r="L422" s="217" t="s">
        <v>418</v>
      </c>
      <c r="M422" s="215"/>
      <c r="N422" s="217" t="s">
        <v>428</v>
      </c>
      <c r="O422" s="218"/>
      <c r="P422" s="212"/>
      <c r="Q422" s="212"/>
      <c r="R422" s="212"/>
      <c r="S422" s="212"/>
      <c r="T422" s="212"/>
      <c r="U422" s="212"/>
      <c r="V422" s="212"/>
      <c r="W422" s="212"/>
      <c r="X422" s="212"/>
      <c r="Y422" s="212"/>
      <c r="Z422" s="212"/>
      <c r="AA422" s="212"/>
      <c r="AB422" s="212"/>
      <c r="AC422" s="212"/>
      <c r="AD422" s="212"/>
      <c r="AE422" s="212"/>
      <c r="AF422" s="212"/>
      <c r="AG422" s="212"/>
      <c r="AH422" s="212"/>
      <c r="AI422" s="212"/>
      <c r="AJ422" s="212"/>
      <c r="AK422" s="212"/>
      <c r="AL422" s="212"/>
      <c r="AM422" s="212"/>
    </row>
    <row r="423" spans="1:39" ht="15.6" x14ac:dyDescent="0.3">
      <c r="A423" s="848"/>
      <c r="B423" s="849" t="s">
        <v>95</v>
      </c>
      <c r="C423" s="214"/>
      <c r="D423" s="219" t="s">
        <v>124</v>
      </c>
      <c r="E423" s="219" t="s">
        <v>427</v>
      </c>
      <c r="F423" s="219" t="s">
        <v>159</v>
      </c>
      <c r="G423" s="219" t="s">
        <v>367</v>
      </c>
      <c r="H423" s="219" t="s">
        <v>160</v>
      </c>
      <c r="I423" s="219" t="s">
        <v>430</v>
      </c>
      <c r="J423" s="219" t="s">
        <v>161</v>
      </c>
      <c r="K423" s="219" t="s">
        <v>162</v>
      </c>
      <c r="L423" s="219" t="s">
        <v>162</v>
      </c>
      <c r="M423" s="219" t="s">
        <v>161</v>
      </c>
      <c r="N423" s="219" t="s">
        <v>159</v>
      </c>
      <c r="O423" s="218"/>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row>
    <row r="424" spans="1:39" x14ac:dyDescent="0.25">
      <c r="A424" s="848"/>
      <c r="B424" s="848"/>
      <c r="C424" s="212"/>
      <c r="D424" s="219" t="s">
        <v>125</v>
      </c>
      <c r="E424" s="219" t="s">
        <v>163</v>
      </c>
      <c r="F424" s="219" t="s">
        <v>164</v>
      </c>
      <c r="G424" s="219" t="s">
        <v>436</v>
      </c>
      <c r="H424" s="219" t="s">
        <v>165</v>
      </c>
      <c r="I424" s="219" t="s">
        <v>438</v>
      </c>
      <c r="J424" s="219" t="s">
        <v>166</v>
      </c>
      <c r="K424" s="219" t="s">
        <v>167</v>
      </c>
      <c r="L424" s="219" t="s">
        <v>168</v>
      </c>
      <c r="M424" s="219" t="s">
        <v>166</v>
      </c>
      <c r="N424" s="219" t="s">
        <v>164</v>
      </c>
      <c r="O424" s="218"/>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row>
    <row r="425" spans="1:39" x14ac:dyDescent="0.25">
      <c r="A425" s="848"/>
      <c r="B425" s="848"/>
      <c r="C425" s="212"/>
      <c r="D425" s="219" t="s">
        <v>126</v>
      </c>
      <c r="E425" s="219" t="s">
        <v>169</v>
      </c>
      <c r="F425" s="219" t="s">
        <v>170</v>
      </c>
      <c r="G425" s="218"/>
      <c r="H425" s="219" t="s">
        <v>171</v>
      </c>
      <c r="I425" s="219" t="s">
        <v>445</v>
      </c>
      <c r="J425" s="219" t="s">
        <v>172</v>
      </c>
      <c r="K425" s="218"/>
      <c r="L425" s="430" t="s">
        <v>784</v>
      </c>
      <c r="M425" s="219" t="s">
        <v>174</v>
      </c>
      <c r="N425" s="219" t="s">
        <v>175</v>
      </c>
      <c r="O425" s="218"/>
      <c r="P425" s="212"/>
      <c r="Q425" s="212"/>
      <c r="R425" s="212"/>
      <c r="S425" s="212"/>
      <c r="T425" s="212"/>
      <c r="U425" s="212"/>
      <c r="V425" s="212"/>
      <c r="W425" s="212"/>
      <c r="X425" s="212"/>
      <c r="Y425" s="212"/>
      <c r="Z425" s="212"/>
      <c r="AA425" s="212"/>
      <c r="AB425" s="212"/>
      <c r="AC425" s="212"/>
      <c r="AD425" s="212"/>
      <c r="AE425" s="212"/>
      <c r="AF425" s="212"/>
      <c r="AG425" s="212"/>
      <c r="AH425" s="212"/>
      <c r="AI425" s="212"/>
      <c r="AJ425" s="212"/>
      <c r="AK425" s="212"/>
      <c r="AL425" s="212"/>
      <c r="AM425" s="212"/>
    </row>
    <row r="426" spans="1:39" x14ac:dyDescent="0.25">
      <c r="A426" s="848"/>
      <c r="B426" s="848"/>
      <c r="C426" s="212"/>
      <c r="D426" s="218"/>
      <c r="E426" s="219" t="s">
        <v>97</v>
      </c>
      <c r="F426" s="219" t="s">
        <v>97</v>
      </c>
      <c r="G426" s="219" t="s">
        <v>97</v>
      </c>
      <c r="H426" s="219" t="s">
        <v>97</v>
      </c>
      <c r="I426" s="219" t="s">
        <v>97</v>
      </c>
      <c r="J426" s="219" t="s">
        <v>97</v>
      </c>
      <c r="K426" s="219" t="s">
        <v>97</v>
      </c>
      <c r="L426" s="219" t="s">
        <v>97</v>
      </c>
      <c r="M426" s="219" t="s">
        <v>97</v>
      </c>
      <c r="N426" s="219" t="s">
        <v>97</v>
      </c>
      <c r="O426" s="218"/>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row>
    <row r="427" spans="1:39" x14ac:dyDescent="0.25">
      <c r="A427" s="848"/>
      <c r="B427" s="848"/>
      <c r="C427" s="212"/>
      <c r="D427" s="218"/>
      <c r="E427" s="219" t="s">
        <v>384</v>
      </c>
      <c r="F427" s="219" t="s">
        <v>385</v>
      </c>
      <c r="G427" s="219" t="s">
        <v>386</v>
      </c>
      <c r="H427" s="219" t="s">
        <v>387</v>
      </c>
      <c r="I427" s="219" t="s">
        <v>388</v>
      </c>
      <c r="J427" s="219" t="s">
        <v>389</v>
      </c>
      <c r="K427" s="219" t="s">
        <v>390</v>
      </c>
      <c r="L427" s="219" t="s">
        <v>391</v>
      </c>
      <c r="M427" s="219" t="s">
        <v>392</v>
      </c>
      <c r="N427" s="219" t="s">
        <v>393</v>
      </c>
      <c r="O427" s="218"/>
      <c r="P427" s="212"/>
      <c r="Q427" s="212"/>
      <c r="R427" s="212"/>
      <c r="S427" s="212"/>
      <c r="T427" s="212"/>
      <c r="U427" s="212"/>
      <c r="V427" s="212"/>
      <c r="W427" s="212"/>
      <c r="X427" s="212"/>
      <c r="Y427" s="212"/>
      <c r="Z427" s="212"/>
      <c r="AA427" s="212"/>
      <c r="AB427" s="212"/>
      <c r="AC427" s="212"/>
      <c r="AD427" s="212"/>
      <c r="AE427" s="212"/>
      <c r="AF427" s="212"/>
      <c r="AG427" s="212"/>
      <c r="AH427" s="212"/>
      <c r="AI427" s="212"/>
      <c r="AJ427" s="212"/>
      <c r="AK427" s="212"/>
      <c r="AL427" s="212"/>
      <c r="AM427" s="212"/>
    </row>
    <row r="428" spans="1:39" x14ac:dyDescent="0.25">
      <c r="A428" s="800"/>
      <c r="B428" s="801" t="s">
        <v>528</v>
      </c>
      <c r="C428" s="587"/>
      <c r="D428" s="679" t="s">
        <v>367</v>
      </c>
      <c r="E428" s="678"/>
      <c r="F428" s="678"/>
      <c r="G428" s="678"/>
      <c r="H428" s="678"/>
      <c r="I428" s="678"/>
      <c r="J428" s="678"/>
      <c r="K428" s="678"/>
      <c r="L428" s="678"/>
      <c r="M428" s="678"/>
      <c r="N428" s="678"/>
      <c r="O428" s="218"/>
      <c r="P428" s="212"/>
      <c r="Q428" s="212"/>
      <c r="R428" s="212"/>
      <c r="S428" s="212"/>
      <c r="T428" s="212"/>
      <c r="U428" s="212"/>
      <c r="V428" s="212"/>
      <c r="W428" s="212"/>
      <c r="X428" s="212"/>
      <c r="Y428" s="212"/>
      <c r="Z428" s="212"/>
      <c r="AA428" s="212"/>
      <c r="AB428" s="212"/>
      <c r="AC428" s="212"/>
      <c r="AD428" s="212"/>
      <c r="AE428" s="212"/>
      <c r="AF428" s="212"/>
      <c r="AG428" s="212"/>
      <c r="AH428" s="212"/>
      <c r="AI428" s="212"/>
      <c r="AJ428" s="212"/>
      <c r="AK428" s="212"/>
      <c r="AL428" s="212"/>
      <c r="AM428" s="212"/>
    </row>
    <row r="429" spans="1:39" x14ac:dyDescent="0.25">
      <c r="A429" s="457">
        <v>88</v>
      </c>
      <c r="B429" s="87" t="s">
        <v>864</v>
      </c>
      <c r="C429" s="706" t="str">
        <f>'5'!C$140</f>
        <v>(Specify here)</v>
      </c>
      <c r="D429" s="414">
        <f>'6C'!G77</f>
        <v>0</v>
      </c>
      <c r="E429" s="721">
        <f>$D429*E99</f>
        <v>0</v>
      </c>
      <c r="F429" s="721">
        <f t="shared" ref="F429:N429" si="67">$D429*F99</f>
        <v>0</v>
      </c>
      <c r="G429" s="721">
        <f t="shared" si="67"/>
        <v>0</v>
      </c>
      <c r="H429" s="721">
        <f t="shared" si="67"/>
        <v>0</v>
      </c>
      <c r="I429" s="721">
        <f t="shared" si="67"/>
        <v>0</v>
      </c>
      <c r="J429" s="721">
        <f t="shared" si="67"/>
        <v>0</v>
      </c>
      <c r="K429" s="721">
        <f t="shared" si="67"/>
        <v>0</v>
      </c>
      <c r="L429" s="721">
        <f>SUM(E429:K429)</f>
        <v>0</v>
      </c>
      <c r="M429" s="721">
        <f t="shared" si="67"/>
        <v>0</v>
      </c>
      <c r="N429" s="721">
        <f t="shared" si="67"/>
        <v>0</v>
      </c>
      <c r="O429" s="218"/>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row>
    <row r="430" spans="1:39" x14ac:dyDescent="0.25">
      <c r="A430" s="457">
        <f>A429+1</f>
        <v>89</v>
      </c>
      <c r="B430" s="858" t="s">
        <v>757</v>
      </c>
      <c r="C430" s="706" t="str">
        <f>'5'!C$141</f>
        <v>(Specify here)</v>
      </c>
      <c r="D430" s="414">
        <f>'6C'!G78</f>
        <v>0</v>
      </c>
      <c r="E430" s="721">
        <f t="shared" ref="E430:K430" si="68">$D430*E100</f>
        <v>0</v>
      </c>
      <c r="F430" s="721">
        <f t="shared" si="68"/>
        <v>0</v>
      </c>
      <c r="G430" s="721">
        <f t="shared" si="68"/>
        <v>0</v>
      </c>
      <c r="H430" s="721">
        <f t="shared" si="68"/>
        <v>0</v>
      </c>
      <c r="I430" s="721">
        <f t="shared" si="68"/>
        <v>0</v>
      </c>
      <c r="J430" s="721">
        <f t="shared" si="68"/>
        <v>0</v>
      </c>
      <c r="K430" s="721">
        <f t="shared" si="68"/>
        <v>0</v>
      </c>
      <c r="L430" s="721">
        <f t="shared" ref="L430:L447" si="69">SUM(E430:K430)</f>
        <v>0</v>
      </c>
      <c r="M430" s="721">
        <f t="shared" ref="M430:N447" si="70">$D430*M100</f>
        <v>0</v>
      </c>
      <c r="N430" s="721">
        <f t="shared" si="70"/>
        <v>0</v>
      </c>
      <c r="O430" s="218"/>
      <c r="P430" s="212"/>
      <c r="Q430" s="212"/>
      <c r="R430" s="212"/>
      <c r="S430" s="212"/>
      <c r="T430" s="212"/>
      <c r="U430" s="212"/>
      <c r="V430" s="212"/>
      <c r="W430" s="212"/>
      <c r="X430" s="212"/>
      <c r="Y430" s="212"/>
      <c r="Z430" s="212"/>
      <c r="AA430" s="212"/>
      <c r="AB430" s="212"/>
      <c r="AC430" s="212"/>
      <c r="AD430" s="212"/>
      <c r="AE430" s="212"/>
      <c r="AF430" s="212"/>
      <c r="AG430" s="212"/>
      <c r="AH430" s="212"/>
      <c r="AI430" s="212"/>
      <c r="AJ430" s="212"/>
      <c r="AK430" s="212"/>
      <c r="AL430" s="212"/>
      <c r="AM430" s="212"/>
    </row>
    <row r="431" spans="1:39" x14ac:dyDescent="0.25">
      <c r="A431" s="457">
        <f>A430+1</f>
        <v>90</v>
      </c>
      <c r="B431" s="87" t="s">
        <v>529</v>
      </c>
      <c r="C431" s="706" t="str">
        <f>'5'!C$142</f>
        <v>(Specify here)</v>
      </c>
      <c r="D431" s="414">
        <f>'6C'!G79</f>
        <v>0</v>
      </c>
      <c r="E431" s="721">
        <f t="shared" ref="E431:K431" si="71">$D431*E101</f>
        <v>0</v>
      </c>
      <c r="F431" s="721">
        <f t="shared" si="71"/>
        <v>0</v>
      </c>
      <c r="G431" s="721">
        <f t="shared" si="71"/>
        <v>0</v>
      </c>
      <c r="H431" s="721">
        <f t="shared" si="71"/>
        <v>0</v>
      </c>
      <c r="I431" s="721">
        <f t="shared" si="71"/>
        <v>0</v>
      </c>
      <c r="J431" s="721">
        <f t="shared" si="71"/>
        <v>0</v>
      </c>
      <c r="K431" s="721">
        <f t="shared" si="71"/>
        <v>0</v>
      </c>
      <c r="L431" s="721">
        <f t="shared" si="69"/>
        <v>0</v>
      </c>
      <c r="M431" s="721">
        <f t="shared" si="70"/>
        <v>0</v>
      </c>
      <c r="N431" s="721">
        <f t="shared" si="70"/>
        <v>0</v>
      </c>
      <c r="O431" s="218"/>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12"/>
      <c r="AK431" s="212"/>
      <c r="AL431" s="212"/>
      <c r="AM431" s="212"/>
    </row>
    <row r="432" spans="1:39" x14ac:dyDescent="0.25">
      <c r="A432" s="457">
        <f>A431+1</f>
        <v>91</v>
      </c>
      <c r="B432" s="457" t="s">
        <v>530</v>
      </c>
      <c r="C432" s="548"/>
      <c r="D432" s="414">
        <f>'6C'!G80</f>
        <v>0</v>
      </c>
      <c r="E432" s="721">
        <f t="shared" ref="E432:K432" si="72">$D432*E102</f>
        <v>0</v>
      </c>
      <c r="F432" s="721">
        <f t="shared" si="72"/>
        <v>0</v>
      </c>
      <c r="G432" s="721">
        <f t="shared" si="72"/>
        <v>0</v>
      </c>
      <c r="H432" s="721">
        <f t="shared" si="72"/>
        <v>0</v>
      </c>
      <c r="I432" s="721">
        <f t="shared" si="72"/>
        <v>0</v>
      </c>
      <c r="J432" s="721">
        <f t="shared" si="72"/>
        <v>0</v>
      </c>
      <c r="K432" s="721">
        <f t="shared" si="72"/>
        <v>0</v>
      </c>
      <c r="L432" s="721">
        <f t="shared" si="69"/>
        <v>0</v>
      </c>
      <c r="M432" s="721">
        <f t="shared" si="70"/>
        <v>0</v>
      </c>
      <c r="N432" s="721">
        <f t="shared" si="70"/>
        <v>0</v>
      </c>
      <c r="O432" s="218"/>
      <c r="P432" s="212"/>
      <c r="Q432" s="212"/>
      <c r="R432" s="212"/>
      <c r="S432" s="212"/>
      <c r="T432" s="212"/>
      <c r="U432" s="212"/>
      <c r="V432" s="212"/>
      <c r="W432" s="212"/>
      <c r="X432" s="212"/>
      <c r="Y432" s="212"/>
      <c r="Z432" s="212"/>
      <c r="AA432" s="212"/>
      <c r="AB432" s="212"/>
      <c r="AC432" s="212"/>
      <c r="AD432" s="212"/>
      <c r="AE432" s="212"/>
      <c r="AF432" s="212"/>
      <c r="AG432" s="212"/>
      <c r="AH432" s="212"/>
      <c r="AI432" s="212"/>
      <c r="AJ432" s="212"/>
      <c r="AK432" s="212"/>
      <c r="AL432" s="212"/>
      <c r="AM432" s="212"/>
    </row>
    <row r="433" spans="1:39" x14ac:dyDescent="0.25">
      <c r="A433" s="457">
        <f>A432+1</f>
        <v>92</v>
      </c>
      <c r="B433" s="457" t="s">
        <v>471</v>
      </c>
      <c r="C433" s="563"/>
      <c r="D433" s="414">
        <f>'6C'!G81</f>
        <v>0</v>
      </c>
      <c r="E433" s="721">
        <f>IF(E103&gt;0,'6C'!$D$81*(E103/'8_8B'!$J$265), 0)</f>
        <v>0</v>
      </c>
      <c r="F433" s="721">
        <f>IF(F103&gt;0,'6C'!$D$81*(F103/'8_8B'!$J$265), 0)</f>
        <v>0</v>
      </c>
      <c r="G433" s="721">
        <f>IF(G103&gt;0,'6C'!$D$81*(G103/'8_8B'!$J$265), 0)</f>
        <v>0</v>
      </c>
      <c r="H433" s="721">
        <f>IF(H103&gt;0,'6C'!$D$81*(H103/'8_8B'!$J$265), 0)</f>
        <v>0</v>
      </c>
      <c r="I433" s="721">
        <f>IF(I103&gt;0,'6C'!$D$81*(I103/'8_8B'!$J$265), 0)</f>
        <v>0</v>
      </c>
      <c r="J433" s="721">
        <f>IF(J103&gt;0,'6C'!$D$81*(J103/'8_8B'!$J$265), 0)</f>
        <v>0</v>
      </c>
      <c r="K433" s="721">
        <f>IF(K103&gt;0,'6C'!$D$81*(K103/'8_8B'!$J$265), 0)</f>
        <v>0</v>
      </c>
      <c r="L433" s="721">
        <f t="shared" si="69"/>
        <v>0</v>
      </c>
      <c r="M433" s="721">
        <f>IF(M103&gt;0,'6C'!$D$81*(M103/'8_8B'!$J$265), 0)</f>
        <v>0</v>
      </c>
      <c r="N433" s="721">
        <f>IF(N103&gt;0,'6C'!$D$81*(N103/'8_8B'!$J$265), 0)</f>
        <v>0</v>
      </c>
      <c r="O433" s="218"/>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212"/>
      <c r="AL433" s="212"/>
      <c r="AM433" s="212"/>
    </row>
    <row r="434" spans="1:39" x14ac:dyDescent="0.25">
      <c r="A434" s="457">
        <f>A433+1</f>
        <v>93</v>
      </c>
      <c r="B434" s="815" t="s">
        <v>813</v>
      </c>
      <c r="C434" s="551" t="str">
        <f>'5'!C$145</f>
        <v>(Specify here)</v>
      </c>
      <c r="D434" s="414">
        <f>'6C'!G82</f>
        <v>0</v>
      </c>
      <c r="E434" s="721">
        <f t="shared" ref="E434:K434" si="73">$D434*E104</f>
        <v>0</v>
      </c>
      <c r="F434" s="721">
        <f t="shared" si="73"/>
        <v>0</v>
      </c>
      <c r="G434" s="721">
        <f t="shared" si="73"/>
        <v>0</v>
      </c>
      <c r="H434" s="721">
        <f t="shared" si="73"/>
        <v>0</v>
      </c>
      <c r="I434" s="721">
        <f t="shared" si="73"/>
        <v>0</v>
      </c>
      <c r="J434" s="721">
        <f t="shared" si="73"/>
        <v>0</v>
      </c>
      <c r="K434" s="721">
        <f t="shared" si="73"/>
        <v>0</v>
      </c>
      <c r="L434" s="721">
        <f t="shared" si="69"/>
        <v>0</v>
      </c>
      <c r="M434" s="721">
        <f t="shared" si="70"/>
        <v>0</v>
      </c>
      <c r="N434" s="721">
        <f t="shared" si="70"/>
        <v>0</v>
      </c>
      <c r="O434" s="218"/>
      <c r="P434" s="212"/>
      <c r="Q434" s="212"/>
      <c r="R434" s="212"/>
      <c r="S434" s="212"/>
      <c r="T434" s="212"/>
      <c r="U434" s="212"/>
      <c r="V434" s="212"/>
      <c r="W434" s="212"/>
      <c r="X434" s="212"/>
      <c r="Y434" s="212"/>
      <c r="Z434" s="212"/>
      <c r="AA434" s="212"/>
      <c r="AB434" s="212"/>
      <c r="AC434" s="212"/>
      <c r="AD434" s="212"/>
      <c r="AE434" s="212"/>
      <c r="AF434" s="212"/>
      <c r="AG434" s="212"/>
      <c r="AH434" s="212"/>
      <c r="AI434" s="212"/>
      <c r="AJ434" s="212"/>
      <c r="AK434" s="212"/>
      <c r="AL434" s="212"/>
      <c r="AM434" s="212"/>
    </row>
    <row r="435" spans="1:39" x14ac:dyDescent="0.25">
      <c r="A435" s="816" t="s">
        <v>367</v>
      </c>
      <c r="B435" s="815" t="s">
        <v>814</v>
      </c>
      <c r="C435" s="551" t="str">
        <f>'5'!C$146</f>
        <v>(Specify here)</v>
      </c>
      <c r="D435" s="414">
        <f>'6C'!G83</f>
        <v>0</v>
      </c>
      <c r="E435" s="721">
        <f t="shared" ref="E435:K435" si="74">$D435*E105</f>
        <v>0</v>
      </c>
      <c r="F435" s="721">
        <f t="shared" si="74"/>
        <v>0</v>
      </c>
      <c r="G435" s="721">
        <f t="shared" si="74"/>
        <v>0</v>
      </c>
      <c r="H435" s="721">
        <f t="shared" si="74"/>
        <v>0</v>
      </c>
      <c r="I435" s="721">
        <f t="shared" si="74"/>
        <v>0</v>
      </c>
      <c r="J435" s="721">
        <f t="shared" si="74"/>
        <v>0</v>
      </c>
      <c r="K435" s="721">
        <f t="shared" si="74"/>
        <v>0</v>
      </c>
      <c r="L435" s="721">
        <f t="shared" si="69"/>
        <v>0</v>
      </c>
      <c r="M435" s="721">
        <f t="shared" si="70"/>
        <v>0</v>
      </c>
      <c r="N435" s="721">
        <f t="shared" si="70"/>
        <v>0</v>
      </c>
      <c r="O435" s="218"/>
      <c r="P435" s="212"/>
      <c r="Q435" s="212"/>
      <c r="R435" s="212"/>
      <c r="S435" s="212"/>
      <c r="T435" s="212"/>
      <c r="U435" s="212"/>
      <c r="V435" s="212"/>
      <c r="W435" s="212"/>
      <c r="X435" s="212"/>
      <c r="Y435" s="212"/>
      <c r="Z435" s="212"/>
      <c r="AA435" s="212"/>
      <c r="AB435" s="212"/>
      <c r="AC435" s="212"/>
      <c r="AD435" s="212"/>
      <c r="AE435" s="212"/>
      <c r="AF435" s="212"/>
      <c r="AG435" s="212"/>
      <c r="AH435" s="212"/>
      <c r="AI435" s="212"/>
      <c r="AJ435" s="212"/>
      <c r="AK435" s="212"/>
      <c r="AL435" s="212"/>
      <c r="AM435" s="212"/>
    </row>
    <row r="436" spans="1:39" x14ac:dyDescent="0.25">
      <c r="A436" s="816" t="s">
        <v>367</v>
      </c>
      <c r="B436" s="815" t="s">
        <v>815</v>
      </c>
      <c r="C436" s="551" t="str">
        <f>'5'!C$147</f>
        <v>(Specify here)</v>
      </c>
      <c r="D436" s="414">
        <f>'6C'!G84</f>
        <v>0</v>
      </c>
      <c r="E436" s="721">
        <f t="shared" ref="E436:K436" si="75">$D436*E106</f>
        <v>0</v>
      </c>
      <c r="F436" s="721">
        <f t="shared" si="75"/>
        <v>0</v>
      </c>
      <c r="G436" s="721">
        <f t="shared" si="75"/>
        <v>0</v>
      </c>
      <c r="H436" s="721">
        <f t="shared" si="75"/>
        <v>0</v>
      </c>
      <c r="I436" s="721">
        <f t="shared" si="75"/>
        <v>0</v>
      </c>
      <c r="J436" s="721">
        <f t="shared" si="75"/>
        <v>0</v>
      </c>
      <c r="K436" s="721">
        <f t="shared" si="75"/>
        <v>0</v>
      </c>
      <c r="L436" s="721">
        <f t="shared" si="69"/>
        <v>0</v>
      </c>
      <c r="M436" s="721">
        <f t="shared" si="70"/>
        <v>0</v>
      </c>
      <c r="N436" s="721">
        <f t="shared" si="70"/>
        <v>0</v>
      </c>
      <c r="O436" s="218"/>
      <c r="P436" s="212"/>
      <c r="Q436" s="212"/>
      <c r="R436" s="212"/>
      <c r="S436" s="212"/>
      <c r="T436" s="212"/>
      <c r="U436" s="212"/>
      <c r="V436" s="212"/>
      <c r="W436" s="212"/>
      <c r="X436" s="212"/>
      <c r="Y436" s="212"/>
      <c r="Z436" s="212"/>
      <c r="AA436" s="212"/>
      <c r="AB436" s="212"/>
      <c r="AC436" s="212"/>
      <c r="AD436" s="212"/>
      <c r="AE436" s="212"/>
      <c r="AF436" s="212"/>
      <c r="AG436" s="212"/>
      <c r="AH436" s="212"/>
      <c r="AI436" s="212"/>
      <c r="AJ436" s="212"/>
      <c r="AK436" s="212"/>
      <c r="AL436" s="212"/>
      <c r="AM436" s="212"/>
    </row>
    <row r="437" spans="1:39" x14ac:dyDescent="0.25">
      <c r="A437" s="816"/>
      <c r="B437" s="457" t="s">
        <v>825</v>
      </c>
      <c r="C437" s="551" t="str">
        <f>'5'!C$148</f>
        <v>(Specify here)</v>
      </c>
      <c r="D437" s="414">
        <f>'6C'!G85</f>
        <v>0</v>
      </c>
      <c r="E437" s="721">
        <f t="shared" ref="E437:K437" si="76">$D437*E107</f>
        <v>0</v>
      </c>
      <c r="F437" s="721">
        <f t="shared" si="76"/>
        <v>0</v>
      </c>
      <c r="G437" s="721">
        <f t="shared" si="76"/>
        <v>0</v>
      </c>
      <c r="H437" s="721">
        <f t="shared" si="76"/>
        <v>0</v>
      </c>
      <c r="I437" s="721">
        <f t="shared" si="76"/>
        <v>0</v>
      </c>
      <c r="J437" s="721">
        <f t="shared" si="76"/>
        <v>0</v>
      </c>
      <c r="K437" s="721">
        <f t="shared" si="76"/>
        <v>0</v>
      </c>
      <c r="L437" s="721">
        <f>SUM(E437:K437)</f>
        <v>0</v>
      </c>
      <c r="M437" s="721">
        <f t="shared" si="70"/>
        <v>0</v>
      </c>
      <c r="N437" s="721">
        <f t="shared" si="70"/>
        <v>0</v>
      </c>
      <c r="O437" s="218"/>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12"/>
      <c r="AL437" s="212"/>
      <c r="AM437" s="212"/>
    </row>
    <row r="438" spans="1:39" x14ac:dyDescent="0.25">
      <c r="A438" s="816"/>
      <c r="B438" s="457" t="s">
        <v>826</v>
      </c>
      <c r="C438" s="551" t="str">
        <f>'5'!C$149</f>
        <v>(Specify here)</v>
      </c>
      <c r="D438" s="414">
        <f>'6C'!G86</f>
        <v>0</v>
      </c>
      <c r="E438" s="721">
        <f t="shared" ref="E438:K438" si="77">$D438*E108</f>
        <v>0</v>
      </c>
      <c r="F438" s="721">
        <f t="shared" si="77"/>
        <v>0</v>
      </c>
      <c r="G438" s="721">
        <f t="shared" si="77"/>
        <v>0</v>
      </c>
      <c r="H438" s="721">
        <f t="shared" si="77"/>
        <v>0</v>
      </c>
      <c r="I438" s="721">
        <f t="shared" si="77"/>
        <v>0</v>
      </c>
      <c r="J438" s="721">
        <f t="shared" si="77"/>
        <v>0</v>
      </c>
      <c r="K438" s="721">
        <f t="shared" si="77"/>
        <v>0</v>
      </c>
      <c r="L438" s="721">
        <f>SUM(E438:K438)</f>
        <v>0</v>
      </c>
      <c r="M438" s="721">
        <f t="shared" si="70"/>
        <v>0</v>
      </c>
      <c r="N438" s="721">
        <f t="shared" si="70"/>
        <v>0</v>
      </c>
      <c r="O438" s="218"/>
      <c r="P438" s="212"/>
      <c r="Q438" s="212"/>
      <c r="R438" s="212"/>
      <c r="S438" s="212"/>
      <c r="T438" s="212"/>
      <c r="U438" s="212"/>
      <c r="V438" s="212"/>
      <c r="W438" s="212"/>
      <c r="X438" s="212"/>
      <c r="Y438" s="212"/>
      <c r="Z438" s="212"/>
      <c r="AA438" s="212"/>
      <c r="AB438" s="212"/>
      <c r="AC438" s="212"/>
      <c r="AD438" s="212"/>
      <c r="AE438" s="212"/>
      <c r="AF438" s="212"/>
      <c r="AG438" s="212"/>
      <c r="AH438" s="212"/>
      <c r="AI438" s="212"/>
      <c r="AJ438" s="212"/>
      <c r="AK438" s="212"/>
      <c r="AL438" s="212"/>
      <c r="AM438" s="212"/>
    </row>
    <row r="439" spans="1:39" x14ac:dyDescent="0.25">
      <c r="A439" s="800"/>
      <c r="B439" s="801" t="s">
        <v>531</v>
      </c>
      <c r="C439" s="591"/>
      <c r="D439" s="679"/>
      <c r="E439" s="678"/>
      <c r="F439" s="678"/>
      <c r="G439" s="678"/>
      <c r="H439" s="678"/>
      <c r="I439" s="678"/>
      <c r="J439" s="678"/>
      <c r="K439" s="678"/>
      <c r="L439" s="678"/>
      <c r="M439" s="678"/>
      <c r="N439" s="678"/>
      <c r="O439" s="218"/>
      <c r="P439" s="212"/>
      <c r="Q439" s="212"/>
      <c r="R439" s="212"/>
      <c r="S439" s="212"/>
      <c r="T439" s="212"/>
      <c r="U439" s="212"/>
      <c r="V439" s="212"/>
      <c r="W439" s="212"/>
      <c r="X439" s="212"/>
      <c r="Y439" s="212"/>
      <c r="Z439" s="212"/>
      <c r="AA439" s="212"/>
      <c r="AB439" s="212"/>
      <c r="AC439" s="212"/>
      <c r="AD439" s="212"/>
      <c r="AE439" s="212"/>
      <c r="AF439" s="212"/>
      <c r="AG439" s="212"/>
      <c r="AH439" s="212"/>
      <c r="AI439" s="212"/>
      <c r="AJ439" s="212"/>
      <c r="AK439" s="212"/>
      <c r="AL439" s="212"/>
      <c r="AM439" s="212"/>
    </row>
    <row r="440" spans="1:39" x14ac:dyDescent="0.25">
      <c r="A440" s="457">
        <v>94</v>
      </c>
      <c r="B440" s="457" t="s">
        <v>627</v>
      </c>
      <c r="C440" s="548"/>
      <c r="D440" s="414">
        <f>'6C'!G88</f>
        <v>0</v>
      </c>
      <c r="E440" s="721">
        <f t="shared" ref="E440:K440" si="78">$D440*E110</f>
        <v>0</v>
      </c>
      <c r="F440" s="721">
        <f t="shared" si="78"/>
        <v>0</v>
      </c>
      <c r="G440" s="721">
        <f t="shared" si="78"/>
        <v>0</v>
      </c>
      <c r="H440" s="721">
        <f t="shared" si="78"/>
        <v>0</v>
      </c>
      <c r="I440" s="721">
        <f t="shared" si="78"/>
        <v>0</v>
      </c>
      <c r="J440" s="721">
        <f t="shared" si="78"/>
        <v>0</v>
      </c>
      <c r="K440" s="721">
        <f t="shared" si="78"/>
        <v>0</v>
      </c>
      <c r="L440" s="721">
        <f t="shared" si="69"/>
        <v>0</v>
      </c>
      <c r="M440" s="721">
        <f t="shared" si="70"/>
        <v>0</v>
      </c>
      <c r="N440" s="721">
        <f t="shared" si="70"/>
        <v>0</v>
      </c>
      <c r="O440" s="218"/>
      <c r="P440" s="212"/>
      <c r="Q440" s="212"/>
      <c r="R440" s="212"/>
      <c r="S440" s="212"/>
      <c r="T440" s="212"/>
      <c r="U440" s="212"/>
      <c r="V440" s="212"/>
      <c r="W440" s="212"/>
      <c r="X440" s="212"/>
      <c r="Y440" s="212"/>
      <c r="Z440" s="212"/>
      <c r="AA440" s="212"/>
      <c r="AB440" s="212"/>
      <c r="AC440" s="212"/>
      <c r="AD440" s="212"/>
      <c r="AE440" s="212"/>
      <c r="AF440" s="212"/>
      <c r="AG440" s="212"/>
      <c r="AH440" s="212"/>
      <c r="AI440" s="212"/>
      <c r="AJ440" s="212"/>
      <c r="AK440" s="212"/>
      <c r="AL440" s="212"/>
      <c r="AM440" s="212"/>
    </row>
    <row r="441" spans="1:39" x14ac:dyDescent="0.25">
      <c r="A441" s="457">
        <f>A440+1</f>
        <v>95</v>
      </c>
      <c r="B441" s="457" t="s">
        <v>532</v>
      </c>
      <c r="C441" s="548"/>
      <c r="D441" s="414">
        <f>'6C'!G89</f>
        <v>0</v>
      </c>
      <c r="E441" s="721">
        <f t="shared" ref="E441:K441" si="79">$D441*E111</f>
        <v>0</v>
      </c>
      <c r="F441" s="721">
        <f t="shared" si="79"/>
        <v>0</v>
      </c>
      <c r="G441" s="721">
        <f t="shared" si="79"/>
        <v>0</v>
      </c>
      <c r="H441" s="721">
        <f t="shared" si="79"/>
        <v>0</v>
      </c>
      <c r="I441" s="721">
        <f t="shared" si="79"/>
        <v>0</v>
      </c>
      <c r="J441" s="721">
        <f t="shared" si="79"/>
        <v>0</v>
      </c>
      <c r="K441" s="721">
        <f t="shared" si="79"/>
        <v>0</v>
      </c>
      <c r="L441" s="721">
        <f t="shared" si="69"/>
        <v>0</v>
      </c>
      <c r="M441" s="721">
        <f t="shared" si="70"/>
        <v>0</v>
      </c>
      <c r="N441" s="721">
        <f t="shared" si="70"/>
        <v>0</v>
      </c>
      <c r="O441" s="218"/>
      <c r="P441" s="212"/>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row>
    <row r="442" spans="1:39" x14ac:dyDescent="0.25">
      <c r="A442" s="457">
        <f t="shared" ref="A442:A447" si="80">A441+1</f>
        <v>96</v>
      </c>
      <c r="B442" s="457" t="s">
        <v>533</v>
      </c>
      <c r="C442" s="548"/>
      <c r="D442" s="414">
        <f>'6C'!G90</f>
        <v>0</v>
      </c>
      <c r="E442" s="721">
        <f t="shared" ref="E442:K442" si="81">$D442*E112</f>
        <v>0</v>
      </c>
      <c r="F442" s="721">
        <f t="shared" si="81"/>
        <v>0</v>
      </c>
      <c r="G442" s="721">
        <f t="shared" si="81"/>
        <v>0</v>
      </c>
      <c r="H442" s="721">
        <f t="shared" si="81"/>
        <v>0</v>
      </c>
      <c r="I442" s="721">
        <f t="shared" si="81"/>
        <v>0</v>
      </c>
      <c r="J442" s="721">
        <f t="shared" si="81"/>
        <v>0</v>
      </c>
      <c r="K442" s="721">
        <f t="shared" si="81"/>
        <v>0</v>
      </c>
      <c r="L442" s="721">
        <f t="shared" si="69"/>
        <v>0</v>
      </c>
      <c r="M442" s="721">
        <f t="shared" si="70"/>
        <v>0</v>
      </c>
      <c r="N442" s="721">
        <f t="shared" si="70"/>
        <v>0</v>
      </c>
      <c r="O442" s="218"/>
      <c r="P442" s="212"/>
      <c r="Q442" s="212"/>
      <c r="R442" s="212"/>
      <c r="S442" s="212"/>
      <c r="T442" s="212"/>
      <c r="U442" s="212"/>
      <c r="V442" s="212"/>
      <c r="W442" s="212"/>
      <c r="X442" s="212"/>
      <c r="Y442" s="212"/>
      <c r="Z442" s="212"/>
      <c r="AA442" s="212"/>
      <c r="AB442" s="212"/>
      <c r="AC442" s="212"/>
      <c r="AD442" s="212"/>
      <c r="AE442" s="212"/>
      <c r="AF442" s="212"/>
      <c r="AG442" s="212"/>
      <c r="AH442" s="212"/>
      <c r="AI442" s="212"/>
      <c r="AJ442" s="212"/>
      <c r="AK442" s="212"/>
      <c r="AL442" s="212"/>
      <c r="AM442" s="212"/>
    </row>
    <row r="443" spans="1:39" x14ac:dyDescent="0.25">
      <c r="A443" s="457">
        <f t="shared" si="80"/>
        <v>97</v>
      </c>
      <c r="B443" s="457" t="s">
        <v>534</v>
      </c>
      <c r="C443" s="563"/>
      <c r="D443" s="414">
        <f>'6C'!G91</f>
        <v>0</v>
      </c>
      <c r="E443" s="721">
        <f t="shared" ref="E443:K443" si="82">$D443*E113</f>
        <v>0</v>
      </c>
      <c r="F443" s="721">
        <f t="shared" si="82"/>
        <v>0</v>
      </c>
      <c r="G443" s="721">
        <f t="shared" si="82"/>
        <v>0</v>
      </c>
      <c r="H443" s="721">
        <f t="shared" si="82"/>
        <v>0</v>
      </c>
      <c r="I443" s="721">
        <f t="shared" si="82"/>
        <v>0</v>
      </c>
      <c r="J443" s="721">
        <f t="shared" si="82"/>
        <v>0</v>
      </c>
      <c r="K443" s="721">
        <f t="shared" si="82"/>
        <v>0</v>
      </c>
      <c r="L443" s="721">
        <f t="shared" si="69"/>
        <v>0</v>
      </c>
      <c r="M443" s="721">
        <f t="shared" si="70"/>
        <v>0</v>
      </c>
      <c r="N443" s="721">
        <f t="shared" si="70"/>
        <v>0</v>
      </c>
      <c r="O443" s="218"/>
      <c r="P443" s="212"/>
      <c r="Q443" s="212"/>
      <c r="R443" s="212"/>
      <c r="S443" s="212"/>
      <c r="T443" s="212"/>
      <c r="U443" s="212"/>
      <c r="V443" s="212"/>
      <c r="W443" s="212"/>
      <c r="X443" s="212"/>
      <c r="Y443" s="212"/>
      <c r="Z443" s="212"/>
      <c r="AA443" s="212"/>
      <c r="AB443" s="212"/>
      <c r="AC443" s="212"/>
      <c r="AD443" s="212"/>
      <c r="AE443" s="212"/>
      <c r="AF443" s="212"/>
      <c r="AG443" s="212"/>
      <c r="AH443" s="212"/>
      <c r="AI443" s="212"/>
      <c r="AJ443" s="212"/>
      <c r="AK443" s="212"/>
      <c r="AL443" s="212"/>
      <c r="AM443" s="212"/>
    </row>
    <row r="444" spans="1:39" x14ac:dyDescent="0.25">
      <c r="A444" s="457">
        <f t="shared" si="80"/>
        <v>98</v>
      </c>
      <c r="B444" s="457" t="s">
        <v>816</v>
      </c>
      <c r="C444" s="551" t="str">
        <f>'5'!C$155</f>
        <v>(Specify here)</v>
      </c>
      <c r="D444" s="414">
        <f>'6C'!G92</f>
        <v>0</v>
      </c>
      <c r="E444" s="721">
        <f t="shared" ref="E444:K444" si="83">$D444*E114</f>
        <v>0</v>
      </c>
      <c r="F444" s="721">
        <f t="shared" si="83"/>
        <v>0</v>
      </c>
      <c r="G444" s="721">
        <f t="shared" si="83"/>
        <v>0</v>
      </c>
      <c r="H444" s="721">
        <f t="shared" si="83"/>
        <v>0</v>
      </c>
      <c r="I444" s="721">
        <f t="shared" si="83"/>
        <v>0</v>
      </c>
      <c r="J444" s="721">
        <f t="shared" si="83"/>
        <v>0</v>
      </c>
      <c r="K444" s="721">
        <f t="shared" si="83"/>
        <v>0</v>
      </c>
      <c r="L444" s="721">
        <f t="shared" si="69"/>
        <v>0</v>
      </c>
      <c r="M444" s="721">
        <f t="shared" si="70"/>
        <v>0</v>
      </c>
      <c r="N444" s="721">
        <f t="shared" si="70"/>
        <v>0</v>
      </c>
      <c r="O444" s="218"/>
      <c r="P444" s="212"/>
      <c r="Q444" s="212"/>
      <c r="R444" s="212"/>
      <c r="S444" s="212"/>
      <c r="T444" s="212"/>
      <c r="U444" s="212"/>
      <c r="V444" s="212"/>
      <c r="W444" s="212"/>
      <c r="X444" s="212"/>
      <c r="Y444" s="212"/>
      <c r="Z444" s="212"/>
      <c r="AA444" s="212"/>
      <c r="AB444" s="212"/>
      <c r="AC444" s="212"/>
      <c r="AD444" s="212"/>
      <c r="AE444" s="212"/>
      <c r="AF444" s="212"/>
      <c r="AG444" s="212"/>
      <c r="AH444" s="212"/>
      <c r="AI444" s="212"/>
      <c r="AJ444" s="212"/>
      <c r="AK444" s="212"/>
      <c r="AL444" s="212"/>
      <c r="AM444" s="212"/>
    </row>
    <row r="445" spans="1:39" x14ac:dyDescent="0.25">
      <c r="A445" s="457">
        <f t="shared" si="80"/>
        <v>99</v>
      </c>
      <c r="B445" s="457" t="s">
        <v>817</v>
      </c>
      <c r="C445" s="551" t="str">
        <f>'5'!C$156</f>
        <v>(Specify here)</v>
      </c>
      <c r="D445" s="414">
        <f>'6C'!G93</f>
        <v>0</v>
      </c>
      <c r="E445" s="721">
        <f t="shared" ref="E445:K445" si="84">$D445*E115</f>
        <v>0</v>
      </c>
      <c r="F445" s="721">
        <f t="shared" si="84"/>
        <v>0</v>
      </c>
      <c r="G445" s="721">
        <f t="shared" si="84"/>
        <v>0</v>
      </c>
      <c r="H445" s="721">
        <f t="shared" si="84"/>
        <v>0</v>
      </c>
      <c r="I445" s="721">
        <f t="shared" si="84"/>
        <v>0</v>
      </c>
      <c r="J445" s="721">
        <f t="shared" si="84"/>
        <v>0</v>
      </c>
      <c r="K445" s="721">
        <f t="shared" si="84"/>
        <v>0</v>
      </c>
      <c r="L445" s="721">
        <f t="shared" si="69"/>
        <v>0</v>
      </c>
      <c r="M445" s="721">
        <f t="shared" si="70"/>
        <v>0</v>
      </c>
      <c r="N445" s="721">
        <f t="shared" si="70"/>
        <v>0</v>
      </c>
      <c r="O445" s="218"/>
      <c r="P445" s="212"/>
      <c r="Q445" s="212"/>
      <c r="R445" s="212"/>
      <c r="S445" s="212"/>
      <c r="T445" s="212"/>
      <c r="U445" s="212"/>
      <c r="V445" s="212"/>
      <c r="W445" s="212"/>
      <c r="X445" s="212"/>
      <c r="Y445" s="212"/>
      <c r="Z445" s="212"/>
      <c r="AA445" s="212"/>
      <c r="AB445" s="212"/>
      <c r="AC445" s="212"/>
      <c r="AD445" s="212"/>
      <c r="AE445" s="212"/>
      <c r="AF445" s="212"/>
      <c r="AG445" s="212"/>
      <c r="AH445" s="212"/>
      <c r="AI445" s="212"/>
      <c r="AJ445" s="212"/>
      <c r="AK445" s="212"/>
      <c r="AL445" s="212"/>
      <c r="AM445" s="212"/>
    </row>
    <row r="446" spans="1:39" x14ac:dyDescent="0.25">
      <c r="A446" s="457">
        <f t="shared" si="80"/>
        <v>100</v>
      </c>
      <c r="B446" s="457" t="s">
        <v>821</v>
      </c>
      <c r="C446" s="564"/>
      <c r="D446" s="414">
        <f>'6C'!G94</f>
        <v>0</v>
      </c>
      <c r="E446" s="721">
        <f t="shared" ref="E446:K446" si="85">$D446*E116</f>
        <v>0</v>
      </c>
      <c r="F446" s="721">
        <f t="shared" si="85"/>
        <v>0</v>
      </c>
      <c r="G446" s="721">
        <f t="shared" si="85"/>
        <v>0</v>
      </c>
      <c r="H446" s="721">
        <f t="shared" si="85"/>
        <v>0</v>
      </c>
      <c r="I446" s="721">
        <f t="shared" si="85"/>
        <v>0</v>
      </c>
      <c r="J446" s="721">
        <f t="shared" si="85"/>
        <v>0</v>
      </c>
      <c r="K446" s="721">
        <f t="shared" si="85"/>
        <v>0</v>
      </c>
      <c r="L446" s="721">
        <f t="shared" si="69"/>
        <v>0</v>
      </c>
      <c r="M446" s="721">
        <f t="shared" si="70"/>
        <v>0</v>
      </c>
      <c r="N446" s="721">
        <f t="shared" si="70"/>
        <v>0</v>
      </c>
      <c r="O446" s="218"/>
      <c r="P446" s="212"/>
      <c r="Q446" s="212"/>
      <c r="R446" s="212"/>
      <c r="S446" s="212"/>
      <c r="T446" s="212"/>
      <c r="U446" s="212"/>
      <c r="V446" s="212"/>
      <c r="W446" s="212"/>
      <c r="X446" s="212"/>
      <c r="Y446" s="212"/>
      <c r="Z446" s="212"/>
      <c r="AA446" s="212"/>
      <c r="AB446" s="212"/>
      <c r="AC446" s="212"/>
      <c r="AD446" s="212"/>
      <c r="AE446" s="212"/>
      <c r="AF446" s="212"/>
      <c r="AG446" s="212"/>
      <c r="AH446" s="212"/>
      <c r="AI446" s="212"/>
      <c r="AJ446" s="212"/>
      <c r="AK446" s="212"/>
      <c r="AL446" s="212"/>
      <c r="AM446" s="212"/>
    </row>
    <row r="447" spans="1:39" x14ac:dyDescent="0.25">
      <c r="A447" s="457">
        <f t="shared" si="80"/>
        <v>101</v>
      </c>
      <c r="B447" s="815" t="s">
        <v>758</v>
      </c>
      <c r="C447" s="547"/>
      <c r="D447" s="414">
        <f>'6C'!G95</f>
        <v>0</v>
      </c>
      <c r="E447" s="721">
        <f t="shared" ref="E447:K447" si="86">$D447*E117</f>
        <v>0</v>
      </c>
      <c r="F447" s="721">
        <f t="shared" si="86"/>
        <v>0</v>
      </c>
      <c r="G447" s="721">
        <f t="shared" si="86"/>
        <v>0</v>
      </c>
      <c r="H447" s="721">
        <f t="shared" si="86"/>
        <v>0</v>
      </c>
      <c r="I447" s="721">
        <f t="shared" si="86"/>
        <v>0</v>
      </c>
      <c r="J447" s="721">
        <f t="shared" si="86"/>
        <v>0</v>
      </c>
      <c r="K447" s="721">
        <f t="shared" si="86"/>
        <v>0</v>
      </c>
      <c r="L447" s="721">
        <f t="shared" si="69"/>
        <v>0</v>
      </c>
      <c r="M447" s="721">
        <f t="shared" si="70"/>
        <v>0</v>
      </c>
      <c r="N447" s="721">
        <f t="shared" si="70"/>
        <v>0</v>
      </c>
      <c r="O447" s="218"/>
      <c r="P447" s="212"/>
      <c r="Q447" s="212"/>
      <c r="R447" s="212"/>
      <c r="S447" s="212"/>
      <c r="T447" s="212"/>
      <c r="U447" s="212"/>
      <c r="V447" s="212"/>
      <c r="W447" s="212"/>
      <c r="X447" s="212"/>
      <c r="Y447" s="212"/>
      <c r="Z447" s="212"/>
      <c r="AA447" s="212"/>
      <c r="AB447" s="212"/>
      <c r="AC447" s="212"/>
      <c r="AD447" s="212"/>
      <c r="AE447" s="212"/>
      <c r="AF447" s="212"/>
      <c r="AG447" s="212"/>
      <c r="AH447" s="212"/>
      <c r="AI447" s="212"/>
      <c r="AJ447" s="212"/>
      <c r="AK447" s="212"/>
      <c r="AL447" s="212"/>
      <c r="AM447" s="212"/>
    </row>
    <row r="448" spans="1:39" x14ac:dyDescent="0.25">
      <c r="A448" s="1261"/>
      <c r="B448" s="1260" t="s">
        <v>823</v>
      </c>
      <c r="C448" s="590"/>
      <c r="D448" s="679">
        <f>'6C'!G96</f>
        <v>0</v>
      </c>
      <c r="E448" s="678">
        <f>SUM(E429:E447)+SUM(E380:E411)+SUM(E355:E362)+E353</f>
        <v>0</v>
      </c>
      <c r="F448" s="678">
        <f t="shared" ref="F448:N448" si="87">SUM(F429:F447)+SUM(F380:F411)+SUM(F355:F362)+F353</f>
        <v>0</v>
      </c>
      <c r="G448" s="678">
        <f t="shared" si="87"/>
        <v>0</v>
      </c>
      <c r="H448" s="678">
        <f t="shared" si="87"/>
        <v>0</v>
      </c>
      <c r="I448" s="678">
        <f t="shared" si="87"/>
        <v>0</v>
      </c>
      <c r="J448" s="678">
        <f t="shared" si="87"/>
        <v>0</v>
      </c>
      <c r="K448" s="678">
        <f t="shared" si="87"/>
        <v>0</v>
      </c>
      <c r="L448" s="678">
        <f t="shared" si="87"/>
        <v>0</v>
      </c>
      <c r="M448" s="678">
        <f t="shared" si="87"/>
        <v>0</v>
      </c>
      <c r="N448" s="678">
        <f t="shared" si="87"/>
        <v>0</v>
      </c>
      <c r="O448" s="218"/>
      <c r="P448" s="212"/>
      <c r="Q448" s="212"/>
      <c r="R448" s="212"/>
      <c r="S448" s="212"/>
      <c r="T448" s="212"/>
      <c r="U448" s="212"/>
      <c r="V448" s="212"/>
      <c r="W448" s="212"/>
      <c r="X448" s="212"/>
      <c r="Y448" s="212"/>
      <c r="Z448" s="212"/>
      <c r="AA448" s="212"/>
      <c r="AB448" s="212"/>
      <c r="AC448" s="212"/>
      <c r="AD448" s="212"/>
      <c r="AE448" s="212"/>
      <c r="AF448" s="212"/>
      <c r="AG448" s="212"/>
      <c r="AH448" s="212"/>
      <c r="AI448" s="212"/>
      <c r="AJ448" s="212"/>
      <c r="AK448" s="212"/>
      <c r="AL448" s="212"/>
      <c r="AM448" s="212"/>
    </row>
    <row r="449" spans="1:39" x14ac:dyDescent="0.25">
      <c r="A449" s="844" t="s">
        <v>419</v>
      </c>
      <c r="B449" s="850"/>
      <c r="C449" s="220"/>
      <c r="D449" s="220"/>
      <c r="E449" s="220"/>
      <c r="F449" s="220"/>
      <c r="G449" s="220"/>
      <c r="H449" s="220"/>
      <c r="I449" s="220"/>
      <c r="J449" s="220"/>
      <c r="K449" s="220"/>
      <c r="L449" s="220"/>
      <c r="M449" s="220"/>
      <c r="N449" s="220"/>
      <c r="O449" s="212"/>
      <c r="P449" s="212"/>
      <c r="Q449" s="212"/>
      <c r="R449" s="212"/>
      <c r="S449" s="212"/>
      <c r="T449" s="212"/>
      <c r="U449" s="212"/>
      <c r="V449" s="212"/>
      <c r="W449" s="212"/>
      <c r="X449" s="212"/>
      <c r="Y449" s="212"/>
      <c r="Z449" s="212"/>
      <c r="AA449" s="212"/>
      <c r="AB449" s="212"/>
      <c r="AC449" s="212"/>
      <c r="AD449" s="212"/>
      <c r="AE449" s="212"/>
      <c r="AF449" s="212"/>
      <c r="AG449" s="212"/>
      <c r="AH449" s="212"/>
      <c r="AI449" s="212"/>
      <c r="AJ449" s="212"/>
      <c r="AK449" s="212"/>
      <c r="AL449" s="212"/>
      <c r="AM449" s="212"/>
    </row>
    <row r="450" spans="1:39" x14ac:dyDescent="0.25">
      <c r="A450" s="844" t="s">
        <v>900</v>
      </c>
      <c r="B450" s="846"/>
      <c r="C450" s="212"/>
      <c r="D450" s="225"/>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c r="AA450" s="212"/>
      <c r="AB450" s="212"/>
      <c r="AC450" s="212"/>
      <c r="AD450" s="212"/>
      <c r="AE450" s="212"/>
      <c r="AF450" s="212"/>
      <c r="AG450" s="212"/>
      <c r="AH450" s="212"/>
      <c r="AI450" s="212"/>
      <c r="AJ450" s="212"/>
      <c r="AK450" s="212"/>
      <c r="AL450" s="212"/>
      <c r="AM450" s="212"/>
    </row>
    <row r="451" spans="1:39" x14ac:dyDescent="0.25">
      <c r="A451" s="844" t="s">
        <v>422</v>
      </c>
      <c r="B451" s="846"/>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c r="AF451" s="212"/>
      <c r="AG451" s="212"/>
      <c r="AH451" s="212"/>
      <c r="AI451" s="212"/>
      <c r="AJ451" s="212"/>
      <c r="AK451" s="212"/>
      <c r="AL451" s="212"/>
      <c r="AM451" s="212"/>
    </row>
    <row r="452" spans="1:39" ht="15.6" x14ac:dyDescent="0.3">
      <c r="A452" s="842" t="s">
        <v>180</v>
      </c>
      <c r="B452" s="843"/>
      <c r="C452" s="718"/>
      <c r="D452" s="718"/>
      <c r="E452" s="718"/>
      <c r="F452" s="718"/>
      <c r="G452" s="718"/>
      <c r="H452" s="718"/>
      <c r="I452" s="718"/>
      <c r="J452" s="718"/>
      <c r="K452" s="718"/>
      <c r="L452" s="214"/>
      <c r="M452" s="718"/>
      <c r="N452" s="716" t="s">
        <v>179</v>
      </c>
      <c r="O452" s="212"/>
      <c r="P452" s="212"/>
      <c r="Q452" s="212"/>
      <c r="R452" s="212"/>
      <c r="S452" s="212"/>
      <c r="T452" s="212"/>
      <c r="U452" s="212"/>
      <c r="V452" s="212"/>
      <c r="W452" s="212"/>
      <c r="X452" s="212"/>
      <c r="Y452" s="212"/>
      <c r="Z452" s="212"/>
      <c r="AA452" s="212"/>
      <c r="AB452" s="212"/>
      <c r="AC452" s="212"/>
      <c r="AD452" s="212"/>
      <c r="AE452" s="212"/>
      <c r="AF452" s="212"/>
      <c r="AG452" s="212"/>
      <c r="AH452" s="212"/>
      <c r="AI452" s="212"/>
      <c r="AJ452" s="212"/>
      <c r="AK452" s="212"/>
      <c r="AL452" s="212"/>
      <c r="AM452" s="212"/>
    </row>
    <row r="453" spans="1:39" ht="15.6" x14ac:dyDescent="0.3">
      <c r="A453" s="842" t="s">
        <v>565</v>
      </c>
      <c r="B453" s="843"/>
      <c r="C453" s="718"/>
      <c r="D453" s="718"/>
      <c r="E453" s="718"/>
      <c r="F453" s="718"/>
      <c r="G453" s="718"/>
      <c r="H453" s="718"/>
      <c r="I453" s="718"/>
      <c r="J453" s="718"/>
      <c r="K453" s="718"/>
      <c r="L453" s="214"/>
      <c r="M453" s="718"/>
      <c r="N453" s="717" t="s">
        <v>425</v>
      </c>
      <c r="O453" s="212"/>
      <c r="P453" s="212"/>
      <c r="Q453" s="212"/>
      <c r="R453" s="212"/>
      <c r="S453" s="212"/>
      <c r="T453" s="212"/>
      <c r="U453" s="212"/>
      <c r="V453" s="212"/>
      <c r="W453" s="212"/>
      <c r="X453" s="212"/>
      <c r="Y453" s="212"/>
      <c r="Z453" s="212"/>
      <c r="AA453" s="212"/>
      <c r="AB453" s="212"/>
      <c r="AC453" s="212"/>
      <c r="AD453" s="212"/>
      <c r="AE453" s="212"/>
      <c r="AF453" s="212"/>
      <c r="AG453" s="212"/>
      <c r="AH453" s="212"/>
      <c r="AI453" s="212"/>
      <c r="AJ453" s="212"/>
      <c r="AK453" s="212"/>
      <c r="AL453" s="212"/>
      <c r="AM453" s="212"/>
    </row>
    <row r="454" spans="1:39" x14ac:dyDescent="0.25">
      <c r="B454" s="851"/>
      <c r="C454" s="231"/>
      <c r="D454" s="231"/>
      <c r="E454" s="231"/>
      <c r="F454" s="231"/>
      <c r="G454" s="231"/>
      <c r="H454" s="231"/>
      <c r="I454" s="231"/>
      <c r="J454" s="231"/>
      <c r="K454" s="231"/>
      <c r="M454" s="212"/>
      <c r="N454" s="717" t="s">
        <v>151</v>
      </c>
      <c r="O454" s="212"/>
      <c r="P454" s="212"/>
      <c r="Q454" s="212"/>
      <c r="R454" s="212"/>
      <c r="S454" s="212"/>
      <c r="T454" s="212"/>
      <c r="U454" s="212"/>
      <c r="V454" s="212"/>
      <c r="W454" s="212"/>
      <c r="X454" s="212"/>
      <c r="Y454" s="212"/>
      <c r="Z454" s="212"/>
      <c r="AA454" s="212"/>
      <c r="AB454" s="212"/>
      <c r="AC454" s="212"/>
      <c r="AD454" s="212"/>
      <c r="AE454" s="212"/>
      <c r="AF454" s="212"/>
      <c r="AG454" s="212"/>
      <c r="AH454" s="212"/>
      <c r="AI454" s="212"/>
      <c r="AJ454" s="212"/>
      <c r="AK454" s="212"/>
      <c r="AL454" s="212"/>
      <c r="AM454" s="212"/>
    </row>
    <row r="455" spans="1:39" x14ac:dyDescent="0.25">
      <c r="B455" s="851"/>
      <c r="C455" s="231"/>
      <c r="D455" s="231"/>
      <c r="E455" s="231"/>
      <c r="F455" s="231"/>
      <c r="G455" s="231"/>
      <c r="H455" s="231"/>
      <c r="I455" s="231"/>
      <c r="J455" s="231"/>
      <c r="K455" s="231"/>
      <c r="L455" s="212"/>
      <c r="M455" s="212"/>
      <c r="N455" s="212"/>
      <c r="O455" s="212"/>
      <c r="P455" s="212"/>
      <c r="Q455" s="212"/>
      <c r="R455" s="212"/>
      <c r="S455" s="212"/>
      <c r="T455" s="212"/>
      <c r="U455" s="212"/>
      <c r="V455" s="212"/>
      <c r="W455" s="212"/>
      <c r="X455" s="212"/>
      <c r="Y455" s="212"/>
      <c r="Z455" s="212"/>
      <c r="AA455" s="212"/>
      <c r="AB455" s="212"/>
      <c r="AC455" s="212"/>
      <c r="AD455" s="212"/>
      <c r="AE455" s="212"/>
      <c r="AF455" s="212"/>
      <c r="AG455" s="212"/>
      <c r="AH455" s="212"/>
      <c r="AI455" s="212"/>
      <c r="AJ455" s="212"/>
      <c r="AK455" s="212"/>
      <c r="AL455" s="212"/>
      <c r="AM455" s="212"/>
    </row>
    <row r="456" spans="1:39" x14ac:dyDescent="0.25">
      <c r="A456" s="844" t="s">
        <v>363</v>
      </c>
      <c r="B456" s="846"/>
      <c r="C456" s="212"/>
      <c r="D456" s="212"/>
      <c r="E456" s="212"/>
      <c r="F456" s="213" t="s">
        <v>451</v>
      </c>
      <c r="G456" s="212"/>
      <c r="H456" s="212"/>
      <c r="I456" s="212"/>
      <c r="J456" s="212"/>
      <c r="K456" s="212"/>
      <c r="L456" s="212"/>
      <c r="M456" s="213" t="s">
        <v>365</v>
      </c>
      <c r="N456" s="212"/>
      <c r="O456" s="212"/>
      <c r="P456" s="212"/>
      <c r="Q456" s="212"/>
      <c r="R456" s="212"/>
      <c r="S456" s="212"/>
      <c r="T456" s="212"/>
      <c r="U456" s="212"/>
      <c r="V456" s="212"/>
      <c r="W456" s="212"/>
      <c r="X456" s="212"/>
      <c r="Y456" s="212"/>
      <c r="Z456" s="212"/>
      <c r="AA456" s="212"/>
      <c r="AB456" s="212"/>
      <c r="AC456" s="212"/>
      <c r="AD456" s="212"/>
      <c r="AE456" s="212"/>
      <c r="AF456" s="212"/>
      <c r="AG456" s="212"/>
      <c r="AH456" s="212"/>
      <c r="AI456" s="212"/>
      <c r="AJ456" s="212"/>
      <c r="AK456" s="212"/>
      <c r="AL456" s="212"/>
      <c r="AM456" s="212"/>
    </row>
    <row r="457" spans="1:39" x14ac:dyDescent="0.25">
      <c r="B457" s="846" t="str">
        <f>'1_1A'!$B$7</f>
        <v>Enter Hospital Name Here</v>
      </c>
      <c r="D457" s="212"/>
      <c r="E457" s="212"/>
      <c r="G457" s="1478" t="str">
        <f>'1_1A'!$H$7</f>
        <v>Enter Provider Number Here</v>
      </c>
      <c r="H457" s="1478"/>
      <c r="I457" s="212"/>
      <c r="J457" s="212"/>
      <c r="K457" s="212"/>
      <c r="M457" s="1477" t="str">
        <f>'1_1A'!$P$7</f>
        <v>Enter FYE Here</v>
      </c>
      <c r="N457" s="1477"/>
      <c r="O457" s="212"/>
      <c r="P457" s="212"/>
      <c r="Q457" s="212"/>
      <c r="R457" s="212"/>
      <c r="S457" s="212"/>
      <c r="T457" s="212"/>
      <c r="U457" s="212"/>
      <c r="V457" s="212"/>
      <c r="W457" s="212"/>
      <c r="X457" s="212"/>
      <c r="Y457" s="212"/>
      <c r="Z457" s="212"/>
      <c r="AA457" s="212"/>
      <c r="AB457" s="212"/>
      <c r="AC457" s="212"/>
      <c r="AD457" s="212"/>
      <c r="AE457" s="212"/>
      <c r="AF457" s="212"/>
      <c r="AG457" s="212"/>
      <c r="AH457" s="212"/>
      <c r="AI457" s="212"/>
      <c r="AJ457" s="212"/>
      <c r="AK457" s="212"/>
      <c r="AL457" s="212"/>
      <c r="AM457" s="212"/>
    </row>
    <row r="458" spans="1:39" x14ac:dyDescent="0.25">
      <c r="A458" s="846"/>
      <c r="B458" s="846"/>
      <c r="C458" s="212"/>
      <c r="D458" s="225"/>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c r="AA458" s="212"/>
      <c r="AB458" s="212"/>
      <c r="AC458" s="212"/>
      <c r="AD458" s="212"/>
      <c r="AE458" s="212"/>
      <c r="AF458" s="212"/>
      <c r="AG458" s="212"/>
      <c r="AH458" s="212"/>
      <c r="AI458" s="212"/>
      <c r="AJ458" s="212"/>
      <c r="AK458" s="212"/>
      <c r="AL458" s="212"/>
      <c r="AM458" s="212"/>
    </row>
    <row r="459" spans="1:39" x14ac:dyDescent="0.25">
      <c r="A459" s="847"/>
      <c r="B459" s="847"/>
      <c r="C459" s="216"/>
      <c r="D459" s="217" t="s">
        <v>122</v>
      </c>
      <c r="E459" s="215"/>
      <c r="F459" s="217" t="s">
        <v>428</v>
      </c>
      <c r="G459" s="215"/>
      <c r="H459" s="215"/>
      <c r="I459" s="215"/>
      <c r="J459" s="215"/>
      <c r="K459" s="215"/>
      <c r="L459" s="217" t="s">
        <v>418</v>
      </c>
      <c r="M459" s="215"/>
      <c r="N459" s="217" t="s">
        <v>428</v>
      </c>
      <c r="O459" s="218"/>
      <c r="P459" s="212"/>
      <c r="Q459" s="212"/>
      <c r="R459" s="212"/>
      <c r="S459" s="212"/>
      <c r="T459" s="212"/>
      <c r="U459" s="212"/>
      <c r="V459" s="212"/>
      <c r="W459" s="212"/>
      <c r="X459" s="212"/>
      <c r="Y459" s="212"/>
      <c r="Z459" s="212"/>
      <c r="AA459" s="212"/>
      <c r="AB459" s="212"/>
      <c r="AC459" s="212"/>
      <c r="AD459" s="212"/>
      <c r="AE459" s="212"/>
      <c r="AF459" s="212"/>
      <c r="AG459" s="212"/>
      <c r="AH459" s="212"/>
      <c r="AI459" s="212"/>
      <c r="AJ459" s="212"/>
      <c r="AK459" s="212"/>
      <c r="AL459" s="212"/>
      <c r="AM459" s="212"/>
    </row>
    <row r="460" spans="1:39" ht="15.6" x14ac:dyDescent="0.3">
      <c r="A460" s="848"/>
      <c r="B460" s="849" t="s">
        <v>95</v>
      </c>
      <c r="C460" s="214"/>
      <c r="D460" s="219" t="s">
        <v>124</v>
      </c>
      <c r="E460" s="219" t="s">
        <v>427</v>
      </c>
      <c r="F460" s="219" t="s">
        <v>159</v>
      </c>
      <c r="G460" s="219" t="s">
        <v>367</v>
      </c>
      <c r="H460" s="219" t="s">
        <v>160</v>
      </c>
      <c r="I460" s="219" t="s">
        <v>430</v>
      </c>
      <c r="J460" s="219" t="s">
        <v>161</v>
      </c>
      <c r="K460" s="219" t="s">
        <v>162</v>
      </c>
      <c r="L460" s="219" t="s">
        <v>162</v>
      </c>
      <c r="M460" s="219" t="s">
        <v>161</v>
      </c>
      <c r="N460" s="219" t="s">
        <v>159</v>
      </c>
      <c r="O460" s="218"/>
      <c r="P460" s="212"/>
      <c r="Q460" s="212"/>
      <c r="R460" s="212"/>
      <c r="S460" s="212"/>
      <c r="T460" s="212"/>
      <c r="U460" s="212"/>
      <c r="V460" s="212"/>
      <c r="W460" s="212"/>
      <c r="X460" s="212"/>
      <c r="Y460" s="212"/>
      <c r="Z460" s="212"/>
      <c r="AA460" s="212"/>
      <c r="AB460" s="212"/>
      <c r="AC460" s="212"/>
      <c r="AD460" s="212"/>
      <c r="AE460" s="212"/>
      <c r="AF460" s="212"/>
      <c r="AG460" s="212"/>
      <c r="AH460" s="212"/>
      <c r="AI460" s="212"/>
      <c r="AJ460" s="212"/>
      <c r="AK460" s="212"/>
      <c r="AL460" s="212"/>
      <c r="AM460" s="212"/>
    </row>
    <row r="461" spans="1:39" x14ac:dyDescent="0.25">
      <c r="A461" s="848"/>
      <c r="B461" s="848"/>
      <c r="C461" s="212"/>
      <c r="D461" s="219" t="s">
        <v>125</v>
      </c>
      <c r="E461" s="219" t="s">
        <v>163</v>
      </c>
      <c r="F461" s="219" t="s">
        <v>164</v>
      </c>
      <c r="G461" s="219" t="s">
        <v>436</v>
      </c>
      <c r="H461" s="219" t="s">
        <v>165</v>
      </c>
      <c r="I461" s="219" t="s">
        <v>438</v>
      </c>
      <c r="J461" s="219" t="s">
        <v>166</v>
      </c>
      <c r="K461" s="219" t="s">
        <v>167</v>
      </c>
      <c r="L461" s="219" t="s">
        <v>168</v>
      </c>
      <c r="M461" s="219" t="s">
        <v>166</v>
      </c>
      <c r="N461" s="219" t="s">
        <v>164</v>
      </c>
      <c r="O461" s="218"/>
      <c r="P461" s="212"/>
      <c r="Q461" s="212"/>
      <c r="R461" s="212"/>
      <c r="S461" s="212"/>
      <c r="T461" s="212"/>
      <c r="U461" s="212"/>
      <c r="V461" s="212"/>
      <c r="W461" s="212"/>
      <c r="X461" s="212"/>
      <c r="Y461" s="212"/>
      <c r="Z461" s="212"/>
      <c r="AA461" s="212"/>
      <c r="AB461" s="212"/>
      <c r="AC461" s="212"/>
      <c r="AD461" s="212"/>
      <c r="AE461" s="212"/>
      <c r="AF461" s="212"/>
      <c r="AG461" s="212"/>
      <c r="AH461" s="212"/>
      <c r="AI461" s="212"/>
      <c r="AJ461" s="212"/>
      <c r="AK461" s="212"/>
      <c r="AL461" s="212"/>
      <c r="AM461" s="212"/>
    </row>
    <row r="462" spans="1:39" x14ac:dyDescent="0.25">
      <c r="A462" s="848"/>
      <c r="B462" s="848"/>
      <c r="C462" s="212"/>
      <c r="D462" s="219" t="s">
        <v>126</v>
      </c>
      <c r="E462" s="219" t="s">
        <v>169</v>
      </c>
      <c r="F462" s="219" t="s">
        <v>170</v>
      </c>
      <c r="G462" s="218"/>
      <c r="H462" s="219" t="s">
        <v>171</v>
      </c>
      <c r="I462" s="219" t="s">
        <v>445</v>
      </c>
      <c r="J462" s="219" t="s">
        <v>172</v>
      </c>
      <c r="K462" s="218"/>
      <c r="L462" s="430" t="s">
        <v>784</v>
      </c>
      <c r="M462" s="219" t="s">
        <v>174</v>
      </c>
      <c r="N462" s="219" t="s">
        <v>175</v>
      </c>
      <c r="O462" s="218"/>
      <c r="P462" s="212"/>
      <c r="Q462" s="212"/>
      <c r="R462" s="212"/>
      <c r="S462" s="212"/>
      <c r="T462" s="212"/>
      <c r="U462" s="212"/>
      <c r="V462" s="212"/>
      <c r="W462" s="212"/>
      <c r="X462" s="212"/>
      <c r="Y462" s="212"/>
      <c r="Z462" s="212"/>
      <c r="AA462" s="212"/>
      <c r="AB462" s="212"/>
      <c r="AC462" s="212"/>
      <c r="AD462" s="212"/>
      <c r="AE462" s="212"/>
      <c r="AF462" s="212"/>
      <c r="AG462" s="212"/>
      <c r="AH462" s="212"/>
      <c r="AI462" s="212"/>
      <c r="AJ462" s="212"/>
      <c r="AK462" s="212"/>
      <c r="AL462" s="212"/>
      <c r="AM462" s="212"/>
    </row>
    <row r="463" spans="1:39" x14ac:dyDescent="0.25">
      <c r="A463" s="848"/>
      <c r="B463" s="848"/>
      <c r="C463" s="212"/>
      <c r="D463" s="218"/>
      <c r="E463" s="219" t="s">
        <v>97</v>
      </c>
      <c r="F463" s="219" t="s">
        <v>97</v>
      </c>
      <c r="G463" s="219" t="s">
        <v>97</v>
      </c>
      <c r="H463" s="219" t="s">
        <v>97</v>
      </c>
      <c r="I463" s="219" t="s">
        <v>97</v>
      </c>
      <c r="J463" s="219" t="s">
        <v>97</v>
      </c>
      <c r="K463" s="219" t="s">
        <v>97</v>
      </c>
      <c r="L463" s="219" t="s">
        <v>97</v>
      </c>
      <c r="M463" s="219" t="s">
        <v>97</v>
      </c>
      <c r="N463" s="219" t="s">
        <v>97</v>
      </c>
      <c r="O463" s="218"/>
      <c r="P463" s="212"/>
      <c r="Q463" s="212"/>
      <c r="R463" s="212"/>
      <c r="S463" s="212"/>
      <c r="T463" s="212"/>
      <c r="U463" s="212"/>
      <c r="V463" s="212"/>
      <c r="W463" s="212"/>
      <c r="X463" s="212"/>
      <c r="Y463" s="212"/>
      <c r="Z463" s="212"/>
      <c r="AA463" s="212"/>
      <c r="AB463" s="212"/>
      <c r="AC463" s="212"/>
      <c r="AD463" s="212"/>
      <c r="AE463" s="212"/>
      <c r="AF463" s="212"/>
      <c r="AG463" s="212"/>
      <c r="AH463" s="212"/>
      <c r="AI463" s="212"/>
      <c r="AJ463" s="212"/>
      <c r="AK463" s="212"/>
      <c r="AL463" s="212"/>
      <c r="AM463" s="212"/>
    </row>
    <row r="464" spans="1:39" x14ac:dyDescent="0.25">
      <c r="A464" s="848"/>
      <c r="B464" s="848"/>
      <c r="C464" s="212"/>
      <c r="D464" s="218"/>
      <c r="E464" s="219" t="s">
        <v>384</v>
      </c>
      <c r="F464" s="219" t="s">
        <v>385</v>
      </c>
      <c r="G464" s="219" t="s">
        <v>386</v>
      </c>
      <c r="H464" s="219" t="s">
        <v>387</v>
      </c>
      <c r="I464" s="219" t="s">
        <v>388</v>
      </c>
      <c r="J464" s="219" t="s">
        <v>389</v>
      </c>
      <c r="K464" s="219" t="s">
        <v>390</v>
      </c>
      <c r="L464" s="219" t="s">
        <v>391</v>
      </c>
      <c r="M464" s="219" t="s">
        <v>392</v>
      </c>
      <c r="N464" s="219" t="s">
        <v>393</v>
      </c>
      <c r="O464" s="218"/>
      <c r="P464" s="212"/>
      <c r="Q464" s="212"/>
      <c r="R464" s="212"/>
      <c r="S464" s="212"/>
      <c r="T464" s="212"/>
      <c r="U464" s="212"/>
      <c r="V464" s="212"/>
      <c r="W464" s="212"/>
      <c r="X464" s="212"/>
      <c r="Y464" s="212"/>
      <c r="Z464" s="212"/>
      <c r="AA464" s="212"/>
      <c r="AB464" s="212"/>
      <c r="AC464" s="212"/>
      <c r="AD464" s="212"/>
      <c r="AE464" s="212"/>
      <c r="AF464" s="212"/>
      <c r="AG464" s="212"/>
      <c r="AH464" s="212"/>
      <c r="AI464" s="212"/>
      <c r="AJ464" s="212"/>
      <c r="AK464" s="212"/>
      <c r="AL464" s="212"/>
      <c r="AM464" s="212"/>
    </row>
    <row r="465" spans="1:39" x14ac:dyDescent="0.25">
      <c r="A465" s="806"/>
      <c r="B465" s="806" t="s">
        <v>536</v>
      </c>
      <c r="C465" s="593"/>
      <c r="D465" s="719" t="s">
        <v>367</v>
      </c>
      <c r="E465" s="729"/>
      <c r="F465" s="729"/>
      <c r="G465" s="729"/>
      <c r="H465" s="729"/>
      <c r="I465" s="729"/>
      <c r="J465" s="729"/>
      <c r="K465" s="729"/>
      <c r="L465" s="729"/>
      <c r="M465" s="729"/>
      <c r="N465" s="729"/>
      <c r="O465" s="218"/>
      <c r="P465" s="212"/>
      <c r="Q465" s="212"/>
      <c r="R465" s="212"/>
      <c r="S465" s="212"/>
      <c r="T465" s="212"/>
      <c r="U465" s="212"/>
      <c r="V465" s="212"/>
      <c r="W465" s="212"/>
      <c r="X465" s="212"/>
      <c r="Y465" s="212"/>
      <c r="Z465" s="212"/>
      <c r="AA465" s="212"/>
      <c r="AB465" s="212"/>
      <c r="AC465" s="212"/>
      <c r="AD465" s="212"/>
      <c r="AE465" s="212"/>
      <c r="AF465" s="212"/>
      <c r="AG465" s="212"/>
      <c r="AH465" s="212"/>
      <c r="AI465" s="212"/>
      <c r="AJ465" s="212"/>
      <c r="AK465" s="212"/>
      <c r="AL465" s="212"/>
      <c r="AM465" s="212"/>
    </row>
    <row r="466" spans="1:39" x14ac:dyDescent="0.25">
      <c r="A466" s="457">
        <v>105</v>
      </c>
      <c r="B466" s="457" t="s">
        <v>537</v>
      </c>
      <c r="C466" s="548"/>
      <c r="D466" s="414">
        <f>'6C'!$G$98</f>
        <v>0</v>
      </c>
      <c r="E466" s="413">
        <f>$D466*E136</f>
        <v>0</v>
      </c>
      <c r="F466" s="413">
        <f t="shared" ref="F466:N466" si="88">$D466*F136</f>
        <v>0</v>
      </c>
      <c r="G466" s="413">
        <f t="shared" si="88"/>
        <v>0</v>
      </c>
      <c r="H466" s="413">
        <f t="shared" si="88"/>
        <v>0</v>
      </c>
      <c r="I466" s="413">
        <f t="shared" si="88"/>
        <v>0</v>
      </c>
      <c r="J466" s="413">
        <f t="shared" si="88"/>
        <v>0</v>
      </c>
      <c r="K466" s="413">
        <f t="shared" si="88"/>
        <v>0</v>
      </c>
      <c r="L466" s="413">
        <f>SUM(E466:K466)</f>
        <v>0</v>
      </c>
      <c r="M466" s="413">
        <f t="shared" si="88"/>
        <v>0</v>
      </c>
      <c r="N466" s="413">
        <f t="shared" si="88"/>
        <v>0</v>
      </c>
      <c r="O466" s="218"/>
      <c r="P466" s="212"/>
      <c r="Q466" s="212"/>
      <c r="R466" s="212"/>
      <c r="S466" s="212"/>
      <c r="T466" s="212"/>
      <c r="U466" s="212"/>
      <c r="V466" s="212"/>
      <c r="W466" s="212"/>
      <c r="X466" s="212"/>
      <c r="Y466" s="212"/>
      <c r="Z466" s="212"/>
      <c r="AA466" s="212"/>
      <c r="AB466" s="212"/>
      <c r="AC466" s="212"/>
      <c r="AD466" s="212"/>
      <c r="AE466" s="212"/>
      <c r="AF466" s="212"/>
      <c r="AG466" s="212"/>
      <c r="AH466" s="212"/>
      <c r="AI466" s="212"/>
      <c r="AJ466" s="212"/>
      <c r="AK466" s="212"/>
      <c r="AL466" s="212"/>
      <c r="AM466" s="212"/>
    </row>
    <row r="467" spans="1:39" x14ac:dyDescent="0.25">
      <c r="A467" s="457">
        <f t="shared" ref="A467:A478" si="89">A466+1</f>
        <v>106</v>
      </c>
      <c r="B467" s="457" t="s">
        <v>539</v>
      </c>
      <c r="C467" s="548"/>
      <c r="D467" s="414">
        <f>'6C'!$G$99</f>
        <v>0</v>
      </c>
      <c r="E467" s="413">
        <f t="shared" ref="E467:K467" si="90">$D467*E137</f>
        <v>0</v>
      </c>
      <c r="F467" s="413">
        <f t="shared" si="90"/>
        <v>0</v>
      </c>
      <c r="G467" s="413">
        <f t="shared" si="90"/>
        <v>0</v>
      </c>
      <c r="H467" s="413">
        <f t="shared" si="90"/>
        <v>0</v>
      </c>
      <c r="I467" s="413">
        <f t="shared" si="90"/>
        <v>0</v>
      </c>
      <c r="J467" s="413">
        <f t="shared" si="90"/>
        <v>0</v>
      </c>
      <c r="K467" s="413">
        <f t="shared" si="90"/>
        <v>0</v>
      </c>
      <c r="L467" s="413">
        <f t="shared" ref="L467:L478" si="91">SUM(E467:K467)</f>
        <v>0</v>
      </c>
      <c r="M467" s="413">
        <f t="shared" ref="M467:N478" si="92">$D467*M137</f>
        <v>0</v>
      </c>
      <c r="N467" s="413">
        <f t="shared" si="92"/>
        <v>0</v>
      </c>
      <c r="O467" s="218"/>
      <c r="P467" s="212"/>
      <c r="Q467" s="212"/>
      <c r="R467" s="212"/>
      <c r="S467" s="212"/>
      <c r="T467" s="212"/>
      <c r="U467" s="212"/>
      <c r="V467" s="212"/>
      <c r="W467" s="212"/>
      <c r="X467" s="212"/>
      <c r="Y467" s="212"/>
      <c r="Z467" s="212"/>
      <c r="AA467" s="212"/>
      <c r="AB467" s="212"/>
      <c r="AC467" s="212"/>
      <c r="AD467" s="212"/>
      <c r="AE467" s="212"/>
      <c r="AF467" s="212"/>
      <c r="AG467" s="212"/>
      <c r="AH467" s="212"/>
      <c r="AI467" s="212"/>
      <c r="AJ467" s="212"/>
      <c r="AK467" s="212"/>
      <c r="AL467" s="212"/>
      <c r="AM467" s="212"/>
    </row>
    <row r="468" spans="1:39" x14ac:dyDescent="0.25">
      <c r="A468" s="457">
        <f t="shared" si="89"/>
        <v>107</v>
      </c>
      <c r="B468" s="457" t="s">
        <v>538</v>
      </c>
      <c r="C468" s="548"/>
      <c r="D468" s="414">
        <f>'6C'!$G$100</f>
        <v>0</v>
      </c>
      <c r="E468" s="413">
        <f t="shared" ref="E468:K468" si="93">$D468*E138</f>
        <v>0</v>
      </c>
      <c r="F468" s="413">
        <f t="shared" si="93"/>
        <v>0</v>
      </c>
      <c r="G468" s="413">
        <f t="shared" si="93"/>
        <v>0</v>
      </c>
      <c r="H468" s="413">
        <f t="shared" si="93"/>
        <v>0</v>
      </c>
      <c r="I468" s="413">
        <f t="shared" si="93"/>
        <v>0</v>
      </c>
      <c r="J468" s="413">
        <f t="shared" si="93"/>
        <v>0</v>
      </c>
      <c r="K468" s="413">
        <f t="shared" si="93"/>
        <v>0</v>
      </c>
      <c r="L468" s="413">
        <f t="shared" si="91"/>
        <v>0</v>
      </c>
      <c r="M468" s="413">
        <f t="shared" si="92"/>
        <v>0</v>
      </c>
      <c r="N468" s="413">
        <f t="shared" si="92"/>
        <v>0</v>
      </c>
      <c r="O468" s="218"/>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row>
    <row r="469" spans="1:39" x14ac:dyDescent="0.25">
      <c r="A469" s="457">
        <f t="shared" si="89"/>
        <v>108</v>
      </c>
      <c r="B469" s="815" t="s">
        <v>759</v>
      </c>
      <c r="C469" s="547"/>
      <c r="D469" s="414">
        <f>'6C'!$G$101</f>
        <v>0</v>
      </c>
      <c r="E469" s="413">
        <f t="shared" ref="E469:K469" si="94">$D469*E139</f>
        <v>0</v>
      </c>
      <c r="F469" s="413">
        <f t="shared" si="94"/>
        <v>0</v>
      </c>
      <c r="G469" s="413">
        <f t="shared" si="94"/>
        <v>0</v>
      </c>
      <c r="H469" s="413">
        <f t="shared" si="94"/>
        <v>0</v>
      </c>
      <c r="I469" s="413">
        <f t="shared" si="94"/>
        <v>0</v>
      </c>
      <c r="J469" s="413">
        <f t="shared" si="94"/>
        <v>0</v>
      </c>
      <c r="K469" s="413">
        <f t="shared" si="94"/>
        <v>0</v>
      </c>
      <c r="L469" s="413">
        <f t="shared" si="91"/>
        <v>0</v>
      </c>
      <c r="M469" s="413">
        <f t="shared" si="92"/>
        <v>0</v>
      </c>
      <c r="N469" s="413">
        <f t="shared" si="92"/>
        <v>0</v>
      </c>
      <c r="O469" s="218"/>
      <c r="P469" s="212"/>
      <c r="Q469" s="212"/>
      <c r="R469" s="212"/>
      <c r="S469" s="212"/>
      <c r="T469" s="212"/>
      <c r="U469" s="212"/>
      <c r="V469" s="212"/>
      <c r="W469" s="212"/>
      <c r="X469" s="212"/>
      <c r="Y469" s="212"/>
      <c r="Z469" s="212"/>
      <c r="AA469" s="212"/>
      <c r="AB469" s="212"/>
      <c r="AC469" s="212"/>
      <c r="AD469" s="212"/>
      <c r="AE469" s="212"/>
      <c r="AF469" s="212"/>
      <c r="AG469" s="212"/>
      <c r="AH469" s="212"/>
      <c r="AI469" s="212"/>
      <c r="AJ469" s="212"/>
      <c r="AK469" s="212"/>
      <c r="AL469" s="212"/>
      <c r="AM469" s="212"/>
    </row>
    <row r="470" spans="1:39" x14ac:dyDescent="0.25">
      <c r="A470" s="457">
        <f t="shared" si="89"/>
        <v>109</v>
      </c>
      <c r="B470" s="815" t="s">
        <v>760</v>
      </c>
      <c r="C470" s="547"/>
      <c r="D470" s="414">
        <f>'6C'!$G$102</f>
        <v>0</v>
      </c>
      <c r="E470" s="413">
        <f t="shared" ref="E470:K470" si="95">$D470*E140</f>
        <v>0</v>
      </c>
      <c r="F470" s="413">
        <f t="shared" si="95"/>
        <v>0</v>
      </c>
      <c r="G470" s="413">
        <f t="shared" si="95"/>
        <v>0</v>
      </c>
      <c r="H470" s="413">
        <f t="shared" si="95"/>
        <v>0</v>
      </c>
      <c r="I470" s="413">
        <f t="shared" si="95"/>
        <v>0</v>
      </c>
      <c r="J470" s="413">
        <f t="shared" si="95"/>
        <v>0</v>
      </c>
      <c r="K470" s="413">
        <f t="shared" si="95"/>
        <v>0</v>
      </c>
      <c r="L470" s="413">
        <f t="shared" si="91"/>
        <v>0</v>
      </c>
      <c r="M470" s="413">
        <f t="shared" si="92"/>
        <v>0</v>
      </c>
      <c r="N470" s="413">
        <f t="shared" si="92"/>
        <v>0</v>
      </c>
      <c r="O470" s="218"/>
      <c r="P470" s="212"/>
      <c r="Q470" s="212"/>
      <c r="R470" s="212"/>
      <c r="S470" s="212"/>
      <c r="T470" s="212"/>
      <c r="U470" s="212"/>
      <c r="V470" s="212"/>
      <c r="W470" s="212"/>
      <c r="X470" s="212"/>
      <c r="Y470" s="212"/>
      <c r="Z470" s="212"/>
      <c r="AA470" s="212"/>
      <c r="AB470" s="212"/>
      <c r="AC470" s="212"/>
      <c r="AD470" s="212"/>
      <c r="AE470" s="212"/>
      <c r="AF470" s="212"/>
      <c r="AG470" s="212"/>
      <c r="AH470" s="212"/>
      <c r="AI470" s="212"/>
      <c r="AJ470" s="212"/>
      <c r="AK470" s="212"/>
      <c r="AL470" s="212"/>
      <c r="AM470" s="212"/>
    </row>
    <row r="471" spans="1:39" x14ac:dyDescent="0.25">
      <c r="A471" s="457">
        <f t="shared" si="89"/>
        <v>110</v>
      </c>
      <c r="B471" s="815" t="s">
        <v>761</v>
      </c>
      <c r="C471" s="547"/>
      <c r="D471" s="414">
        <f>'6C'!$G$103</f>
        <v>0</v>
      </c>
      <c r="E471" s="413">
        <f t="shared" ref="E471:K471" si="96">$D471*E141</f>
        <v>0</v>
      </c>
      <c r="F471" s="413">
        <f t="shared" si="96"/>
        <v>0</v>
      </c>
      <c r="G471" s="413">
        <f t="shared" si="96"/>
        <v>0</v>
      </c>
      <c r="H471" s="413">
        <f t="shared" si="96"/>
        <v>0</v>
      </c>
      <c r="I471" s="413">
        <f t="shared" si="96"/>
        <v>0</v>
      </c>
      <c r="J471" s="413">
        <f t="shared" si="96"/>
        <v>0</v>
      </c>
      <c r="K471" s="413">
        <f t="shared" si="96"/>
        <v>0</v>
      </c>
      <c r="L471" s="413">
        <f t="shared" si="91"/>
        <v>0</v>
      </c>
      <c r="M471" s="413">
        <f t="shared" si="92"/>
        <v>0</v>
      </c>
      <c r="N471" s="413">
        <f t="shared" si="92"/>
        <v>0</v>
      </c>
      <c r="O471" s="218"/>
      <c r="P471" s="212"/>
      <c r="Q471" s="212"/>
      <c r="R471" s="212"/>
      <c r="S471" s="212"/>
      <c r="T471" s="212"/>
      <c r="U471" s="212"/>
      <c r="V471" s="212"/>
      <c r="W471" s="212"/>
      <c r="X471" s="212"/>
      <c r="Y471" s="212"/>
      <c r="Z471" s="212"/>
      <c r="AA471" s="212"/>
      <c r="AB471" s="212"/>
      <c r="AC471" s="212"/>
      <c r="AD471" s="212"/>
      <c r="AE471" s="212"/>
      <c r="AF471" s="212"/>
      <c r="AG471" s="212"/>
      <c r="AH471" s="212"/>
      <c r="AI471" s="212"/>
      <c r="AJ471" s="212"/>
      <c r="AK471" s="212"/>
      <c r="AL471" s="212"/>
      <c r="AM471" s="212"/>
    </row>
    <row r="472" spans="1:39" x14ac:dyDescent="0.25">
      <c r="A472" s="457">
        <f t="shared" si="89"/>
        <v>111</v>
      </c>
      <c r="B472" s="815" t="s">
        <v>762</v>
      </c>
      <c r="C472" s="547"/>
      <c r="D472" s="414">
        <f>'6C'!$G$104</f>
        <v>0</v>
      </c>
      <c r="E472" s="413">
        <f t="shared" ref="E472:K472" si="97">$D472*E142</f>
        <v>0</v>
      </c>
      <c r="F472" s="413">
        <f t="shared" si="97"/>
        <v>0</v>
      </c>
      <c r="G472" s="413">
        <f t="shared" si="97"/>
        <v>0</v>
      </c>
      <c r="H472" s="413">
        <f t="shared" si="97"/>
        <v>0</v>
      </c>
      <c r="I472" s="413">
        <f t="shared" si="97"/>
        <v>0</v>
      </c>
      <c r="J472" s="413">
        <f t="shared" si="97"/>
        <v>0</v>
      </c>
      <c r="K472" s="413">
        <f t="shared" si="97"/>
        <v>0</v>
      </c>
      <c r="L472" s="413">
        <f t="shared" si="91"/>
        <v>0</v>
      </c>
      <c r="M472" s="413">
        <f t="shared" si="92"/>
        <v>0</v>
      </c>
      <c r="N472" s="413">
        <f t="shared" si="92"/>
        <v>0</v>
      </c>
      <c r="O472" s="218"/>
      <c r="P472" s="212"/>
      <c r="Q472" s="212"/>
      <c r="R472" s="212"/>
      <c r="S472" s="212"/>
      <c r="T472" s="212"/>
      <c r="U472" s="212"/>
      <c r="V472" s="212"/>
      <c r="W472" s="212"/>
      <c r="X472" s="212"/>
      <c r="Y472" s="212"/>
      <c r="Z472" s="212"/>
      <c r="AA472" s="212"/>
      <c r="AB472" s="212"/>
      <c r="AC472" s="212"/>
      <c r="AD472" s="212"/>
      <c r="AE472" s="212"/>
      <c r="AF472" s="212"/>
      <c r="AG472" s="212"/>
      <c r="AH472" s="212"/>
      <c r="AI472" s="212"/>
      <c r="AJ472" s="212"/>
      <c r="AK472" s="212"/>
      <c r="AL472" s="212"/>
      <c r="AM472" s="212"/>
    </row>
    <row r="473" spans="1:39" x14ac:dyDescent="0.25">
      <c r="A473" s="457">
        <f t="shared" si="89"/>
        <v>112</v>
      </c>
      <c r="B473" s="457" t="s">
        <v>824</v>
      </c>
      <c r="C473" s="551" t="str">
        <f>'5'!C$186</f>
        <v>(Specify here)</v>
      </c>
      <c r="D473" s="414">
        <f>'6C'!$G$105</f>
        <v>0</v>
      </c>
      <c r="E473" s="413">
        <f t="shared" ref="E473:K473" si="98">$D473*E143</f>
        <v>0</v>
      </c>
      <c r="F473" s="413">
        <f t="shared" si="98"/>
        <v>0</v>
      </c>
      <c r="G473" s="413">
        <f t="shared" si="98"/>
        <v>0</v>
      </c>
      <c r="H473" s="413">
        <f t="shared" si="98"/>
        <v>0</v>
      </c>
      <c r="I473" s="413">
        <f t="shared" si="98"/>
        <v>0</v>
      </c>
      <c r="J473" s="413">
        <f t="shared" si="98"/>
        <v>0</v>
      </c>
      <c r="K473" s="413">
        <f t="shared" si="98"/>
        <v>0</v>
      </c>
      <c r="L473" s="413">
        <f t="shared" si="91"/>
        <v>0</v>
      </c>
      <c r="M473" s="413">
        <f t="shared" si="92"/>
        <v>0</v>
      </c>
      <c r="N473" s="413">
        <f t="shared" si="92"/>
        <v>0</v>
      </c>
      <c r="O473" s="218"/>
      <c r="P473" s="212"/>
      <c r="Q473" s="212"/>
      <c r="R473" s="212"/>
      <c r="S473" s="212"/>
      <c r="T473" s="212"/>
      <c r="U473" s="212"/>
      <c r="V473" s="212"/>
      <c r="W473" s="212"/>
      <c r="X473" s="212"/>
      <c r="Y473" s="212"/>
      <c r="Z473" s="212"/>
      <c r="AA473" s="212"/>
      <c r="AB473" s="212"/>
      <c r="AC473" s="212"/>
      <c r="AD473" s="212"/>
      <c r="AE473" s="212"/>
      <c r="AF473" s="212"/>
      <c r="AG473" s="212"/>
      <c r="AH473" s="212"/>
      <c r="AI473" s="212"/>
      <c r="AJ473" s="212"/>
      <c r="AK473" s="212"/>
      <c r="AL473" s="212"/>
      <c r="AM473" s="212"/>
    </row>
    <row r="474" spans="1:39" x14ac:dyDescent="0.25">
      <c r="A474" s="457">
        <f t="shared" si="89"/>
        <v>113</v>
      </c>
      <c r="B474" s="457" t="s">
        <v>540</v>
      </c>
      <c r="C474" s="548"/>
      <c r="D474" s="414">
        <f>'6C'!$G$106</f>
        <v>0</v>
      </c>
      <c r="E474" s="413">
        <f t="shared" ref="E474:K474" si="99">$D474*E144</f>
        <v>0</v>
      </c>
      <c r="F474" s="413">
        <f t="shared" si="99"/>
        <v>0</v>
      </c>
      <c r="G474" s="413">
        <f t="shared" si="99"/>
        <v>0</v>
      </c>
      <c r="H474" s="413">
        <f t="shared" si="99"/>
        <v>0</v>
      </c>
      <c r="I474" s="413">
        <f t="shared" si="99"/>
        <v>0</v>
      </c>
      <c r="J474" s="413">
        <f t="shared" si="99"/>
        <v>0</v>
      </c>
      <c r="K474" s="413">
        <f t="shared" si="99"/>
        <v>0</v>
      </c>
      <c r="L474" s="413">
        <f t="shared" si="91"/>
        <v>0</v>
      </c>
      <c r="M474" s="413">
        <f t="shared" si="92"/>
        <v>0</v>
      </c>
      <c r="N474" s="413">
        <f t="shared" si="92"/>
        <v>0</v>
      </c>
      <c r="O474" s="218"/>
      <c r="P474" s="212"/>
      <c r="Q474" s="212"/>
      <c r="R474" s="212"/>
      <c r="S474" s="212"/>
      <c r="T474" s="212"/>
      <c r="U474" s="212"/>
      <c r="V474" s="212"/>
      <c r="W474" s="212"/>
      <c r="X474" s="212"/>
      <c r="Y474" s="212"/>
      <c r="Z474" s="212"/>
      <c r="AA474" s="212"/>
      <c r="AB474" s="212"/>
      <c r="AC474" s="212"/>
      <c r="AD474" s="212"/>
      <c r="AE474" s="212"/>
      <c r="AF474" s="212"/>
      <c r="AG474" s="212"/>
      <c r="AH474" s="212"/>
      <c r="AI474" s="212"/>
      <c r="AJ474" s="212"/>
      <c r="AK474" s="212"/>
      <c r="AL474" s="212"/>
      <c r="AM474" s="212"/>
    </row>
    <row r="475" spans="1:39" x14ac:dyDescent="0.25">
      <c r="A475" s="457">
        <f t="shared" si="89"/>
        <v>114</v>
      </c>
      <c r="B475" s="457" t="s">
        <v>629</v>
      </c>
      <c r="C475" s="548"/>
      <c r="D475" s="414">
        <f>'6C'!$G$107</f>
        <v>0</v>
      </c>
      <c r="E475" s="413">
        <f t="shared" ref="E475:K475" si="100">$D475*E145</f>
        <v>0</v>
      </c>
      <c r="F475" s="413">
        <f t="shared" si="100"/>
        <v>0</v>
      </c>
      <c r="G475" s="413">
        <f t="shared" si="100"/>
        <v>0</v>
      </c>
      <c r="H475" s="413">
        <f t="shared" si="100"/>
        <v>0</v>
      </c>
      <c r="I475" s="413">
        <f t="shared" si="100"/>
        <v>0</v>
      </c>
      <c r="J475" s="413">
        <f t="shared" si="100"/>
        <v>0</v>
      </c>
      <c r="K475" s="413">
        <f t="shared" si="100"/>
        <v>0</v>
      </c>
      <c r="L475" s="413">
        <f t="shared" si="91"/>
        <v>0</v>
      </c>
      <c r="M475" s="413">
        <f t="shared" si="92"/>
        <v>0</v>
      </c>
      <c r="N475" s="413">
        <f t="shared" si="92"/>
        <v>0</v>
      </c>
      <c r="O475" s="218"/>
      <c r="P475" s="212"/>
      <c r="Q475" s="212"/>
      <c r="R475" s="212"/>
      <c r="S475" s="212"/>
      <c r="T475" s="212"/>
      <c r="U475" s="212"/>
      <c r="V475" s="212"/>
      <c r="W475" s="212"/>
      <c r="X475" s="212"/>
      <c r="Y475" s="212"/>
      <c r="Z475" s="212"/>
      <c r="AA475" s="212"/>
      <c r="AB475" s="212"/>
      <c r="AC475" s="212"/>
      <c r="AD475" s="212"/>
      <c r="AE475" s="212"/>
      <c r="AF475" s="212"/>
      <c r="AG475" s="212"/>
      <c r="AH475" s="212"/>
      <c r="AI475" s="212"/>
      <c r="AJ475" s="212"/>
      <c r="AK475" s="212"/>
      <c r="AL475" s="212"/>
      <c r="AM475" s="212"/>
    </row>
    <row r="476" spans="1:39" x14ac:dyDescent="0.25">
      <c r="A476" s="457">
        <f t="shared" si="89"/>
        <v>115</v>
      </c>
      <c r="B476" s="815" t="s">
        <v>630</v>
      </c>
      <c r="C476" s="547"/>
      <c r="D476" s="414">
        <f>'6C'!$G$108</f>
        <v>0</v>
      </c>
      <c r="E476" s="413">
        <f t="shared" ref="E476:K476" si="101">$D476*E146</f>
        <v>0</v>
      </c>
      <c r="F476" s="413">
        <f t="shared" si="101"/>
        <v>0</v>
      </c>
      <c r="G476" s="413">
        <f t="shared" si="101"/>
        <v>0</v>
      </c>
      <c r="H476" s="413">
        <f t="shared" si="101"/>
        <v>0</v>
      </c>
      <c r="I476" s="413">
        <f t="shared" si="101"/>
        <v>0</v>
      </c>
      <c r="J476" s="413">
        <f t="shared" si="101"/>
        <v>0</v>
      </c>
      <c r="K476" s="413">
        <f t="shared" si="101"/>
        <v>0</v>
      </c>
      <c r="L476" s="413">
        <f t="shared" si="91"/>
        <v>0</v>
      </c>
      <c r="M476" s="413">
        <f t="shared" si="92"/>
        <v>0</v>
      </c>
      <c r="N476" s="413">
        <f t="shared" si="92"/>
        <v>0</v>
      </c>
      <c r="O476" s="218"/>
      <c r="P476" s="212"/>
      <c r="Q476" s="212"/>
      <c r="R476" s="212"/>
      <c r="S476" s="212"/>
      <c r="T476" s="212"/>
      <c r="U476" s="212"/>
      <c r="V476" s="212"/>
      <c r="W476" s="212"/>
      <c r="X476" s="212"/>
      <c r="Y476" s="212"/>
      <c r="Z476" s="212"/>
      <c r="AA476" s="212"/>
      <c r="AB476" s="212"/>
      <c r="AC476" s="212"/>
      <c r="AD476" s="212"/>
      <c r="AE476" s="212"/>
      <c r="AF476" s="212"/>
      <c r="AG476" s="212"/>
      <c r="AH476" s="212"/>
      <c r="AI476" s="212"/>
      <c r="AJ476" s="212"/>
      <c r="AK476" s="212"/>
      <c r="AL476" s="212"/>
      <c r="AM476" s="212"/>
    </row>
    <row r="477" spans="1:39" x14ac:dyDescent="0.25">
      <c r="A477" s="457">
        <f t="shared" si="89"/>
        <v>116</v>
      </c>
      <c r="B477" s="457" t="s">
        <v>541</v>
      </c>
      <c r="C477" s="548"/>
      <c r="D477" s="414">
        <f>'6C'!$G$109</f>
        <v>0</v>
      </c>
      <c r="E477" s="413">
        <f t="shared" ref="E477:K477" si="102">$D477*E147</f>
        <v>0</v>
      </c>
      <c r="F477" s="413">
        <f t="shared" si="102"/>
        <v>0</v>
      </c>
      <c r="G477" s="413">
        <f t="shared" si="102"/>
        <v>0</v>
      </c>
      <c r="H477" s="413">
        <f t="shared" si="102"/>
        <v>0</v>
      </c>
      <c r="I477" s="413">
        <f t="shared" si="102"/>
        <v>0</v>
      </c>
      <c r="J477" s="413">
        <f t="shared" si="102"/>
        <v>0</v>
      </c>
      <c r="K477" s="413">
        <f t="shared" si="102"/>
        <v>0</v>
      </c>
      <c r="L477" s="413">
        <f t="shared" si="91"/>
        <v>0</v>
      </c>
      <c r="M477" s="413">
        <f t="shared" si="92"/>
        <v>0</v>
      </c>
      <c r="N477" s="413">
        <f t="shared" si="92"/>
        <v>0</v>
      </c>
      <c r="O477" s="218"/>
      <c r="P477" s="212"/>
      <c r="Q477" s="212"/>
      <c r="R477" s="212"/>
      <c r="S477" s="212"/>
      <c r="T477" s="212"/>
      <c r="U477" s="212"/>
      <c r="V477" s="212"/>
      <c r="W477" s="212"/>
      <c r="X477" s="212"/>
      <c r="Y477" s="212"/>
      <c r="Z477" s="212"/>
      <c r="AA477" s="212"/>
      <c r="AB477" s="212"/>
      <c r="AC477" s="212"/>
      <c r="AD477" s="212"/>
      <c r="AE477" s="212"/>
      <c r="AF477" s="212"/>
      <c r="AG477" s="212"/>
      <c r="AH477" s="212"/>
      <c r="AI477" s="212"/>
      <c r="AJ477" s="212"/>
      <c r="AK477" s="212"/>
      <c r="AL477" s="212"/>
      <c r="AM477" s="212"/>
    </row>
    <row r="478" spans="1:39" x14ac:dyDescent="0.25">
      <c r="A478" s="457">
        <f t="shared" si="89"/>
        <v>117</v>
      </c>
      <c r="B478" s="457" t="s">
        <v>827</v>
      </c>
      <c r="C478" s="551" t="str">
        <f>'5'!C$191</f>
        <v>(Specify here)</v>
      </c>
      <c r="D478" s="414">
        <f>'6C'!$G$110</f>
        <v>0</v>
      </c>
      <c r="E478" s="413">
        <f t="shared" ref="E478:K478" si="103">$D478*E148</f>
        <v>0</v>
      </c>
      <c r="F478" s="413">
        <f t="shared" si="103"/>
        <v>0</v>
      </c>
      <c r="G478" s="413">
        <f t="shared" si="103"/>
        <v>0</v>
      </c>
      <c r="H478" s="413">
        <f t="shared" si="103"/>
        <v>0</v>
      </c>
      <c r="I478" s="413">
        <f t="shared" si="103"/>
        <v>0</v>
      </c>
      <c r="J478" s="413">
        <f t="shared" si="103"/>
        <v>0</v>
      </c>
      <c r="K478" s="413">
        <f t="shared" si="103"/>
        <v>0</v>
      </c>
      <c r="L478" s="413">
        <f t="shared" si="91"/>
        <v>0</v>
      </c>
      <c r="M478" s="413">
        <f t="shared" si="92"/>
        <v>0</v>
      </c>
      <c r="N478" s="413">
        <f t="shared" si="92"/>
        <v>0</v>
      </c>
      <c r="O478" s="218"/>
      <c r="P478" s="212"/>
      <c r="Q478" s="212"/>
      <c r="R478" s="212"/>
      <c r="S478" s="212"/>
      <c r="T478" s="212"/>
      <c r="U478" s="212"/>
      <c r="V478" s="212"/>
      <c r="W478" s="212"/>
      <c r="X478" s="212"/>
      <c r="Y478" s="212"/>
      <c r="Z478" s="212"/>
      <c r="AA478" s="212"/>
      <c r="AB478" s="212"/>
      <c r="AC478" s="212"/>
      <c r="AD478" s="212"/>
      <c r="AE478" s="212"/>
      <c r="AF478" s="212"/>
      <c r="AG478" s="212"/>
      <c r="AH478" s="212"/>
      <c r="AI478" s="212"/>
      <c r="AJ478" s="212"/>
      <c r="AK478" s="212"/>
      <c r="AL478" s="212"/>
      <c r="AM478" s="212"/>
    </row>
    <row r="479" spans="1:39" x14ac:dyDescent="0.25">
      <c r="A479" s="801"/>
      <c r="B479" s="801" t="s">
        <v>805</v>
      </c>
      <c r="C479" s="587"/>
      <c r="D479" s="679">
        <f>'6C'!$G$111</f>
        <v>0</v>
      </c>
      <c r="E479" s="729">
        <f>SUM(E466:E478)+SUM(E448)</f>
        <v>0</v>
      </c>
      <c r="F479" s="729">
        <f t="shared" ref="F479:N479" si="104">SUM(F466:F478)+SUM(F448)</f>
        <v>0</v>
      </c>
      <c r="G479" s="729">
        <f t="shared" si="104"/>
        <v>0</v>
      </c>
      <c r="H479" s="729">
        <f t="shared" si="104"/>
        <v>0</v>
      </c>
      <c r="I479" s="729">
        <f t="shared" si="104"/>
        <v>0</v>
      </c>
      <c r="J479" s="729">
        <f t="shared" si="104"/>
        <v>0</v>
      </c>
      <c r="K479" s="729">
        <f t="shared" si="104"/>
        <v>0</v>
      </c>
      <c r="L479" s="729">
        <f t="shared" si="104"/>
        <v>0</v>
      </c>
      <c r="M479" s="729">
        <f t="shared" si="104"/>
        <v>0</v>
      </c>
      <c r="N479" s="729">
        <f t="shared" si="104"/>
        <v>0</v>
      </c>
      <c r="O479" s="218"/>
      <c r="P479" s="212"/>
      <c r="Q479" s="212"/>
      <c r="R479" s="212"/>
      <c r="S479" s="212"/>
      <c r="T479" s="212"/>
      <c r="U479" s="212"/>
      <c r="V479" s="212"/>
      <c r="W479" s="212"/>
      <c r="X479" s="212"/>
      <c r="Y479" s="212"/>
      <c r="Z479" s="212"/>
      <c r="AA479" s="212"/>
      <c r="AB479" s="212"/>
      <c r="AC479" s="212"/>
      <c r="AD479" s="212"/>
      <c r="AE479" s="212"/>
      <c r="AF479" s="212"/>
      <c r="AG479" s="212"/>
      <c r="AH479" s="212"/>
      <c r="AI479" s="212"/>
      <c r="AJ479" s="212"/>
      <c r="AK479" s="212"/>
      <c r="AL479" s="212"/>
      <c r="AM479" s="212"/>
    </row>
    <row r="480" spans="1:39" x14ac:dyDescent="0.25">
      <c r="A480" s="800"/>
      <c r="B480" s="586" t="s">
        <v>911</v>
      </c>
      <c r="C480" s="587"/>
      <c r="D480" s="679"/>
      <c r="E480" s="729"/>
      <c r="F480" s="729"/>
      <c r="G480" s="729"/>
      <c r="H480" s="729"/>
      <c r="I480" s="729"/>
      <c r="J480" s="729"/>
      <c r="K480" s="729"/>
      <c r="L480" s="729"/>
      <c r="M480" s="729"/>
      <c r="N480" s="729"/>
      <c r="O480" s="218"/>
      <c r="P480" s="212"/>
      <c r="Q480" s="212"/>
      <c r="R480" s="212"/>
      <c r="S480" s="212"/>
      <c r="T480" s="212"/>
      <c r="U480" s="212"/>
      <c r="V480" s="212"/>
      <c r="W480" s="212"/>
      <c r="X480" s="212"/>
      <c r="Y480" s="212"/>
      <c r="Z480" s="212"/>
      <c r="AA480" s="212"/>
      <c r="AB480" s="212"/>
      <c r="AC480" s="212"/>
      <c r="AD480" s="212"/>
      <c r="AE480" s="212"/>
      <c r="AF480" s="212"/>
      <c r="AG480" s="212"/>
      <c r="AH480" s="212"/>
      <c r="AI480" s="212"/>
      <c r="AJ480" s="212"/>
      <c r="AK480" s="212"/>
      <c r="AL480" s="212"/>
      <c r="AM480" s="212"/>
    </row>
    <row r="481" spans="1:39" x14ac:dyDescent="0.25">
      <c r="A481" s="457">
        <v>190</v>
      </c>
      <c r="B481" s="457" t="s">
        <v>542</v>
      </c>
      <c r="C481" s="548"/>
      <c r="D481" s="414">
        <f>'6C'!$G$113</f>
        <v>0</v>
      </c>
      <c r="E481" s="413">
        <f t="shared" ref="E481:K481" si="105">$D481*E151</f>
        <v>0</v>
      </c>
      <c r="F481" s="413">
        <f t="shared" si="105"/>
        <v>0</v>
      </c>
      <c r="G481" s="413">
        <f t="shared" si="105"/>
        <v>0</v>
      </c>
      <c r="H481" s="413">
        <f t="shared" si="105"/>
        <v>0</v>
      </c>
      <c r="I481" s="413">
        <f t="shared" si="105"/>
        <v>0</v>
      </c>
      <c r="J481" s="413">
        <f t="shared" si="105"/>
        <v>0</v>
      </c>
      <c r="K481" s="413">
        <f t="shared" si="105"/>
        <v>0</v>
      </c>
      <c r="L481" s="413">
        <f>SUM(E481:K481)</f>
        <v>0</v>
      </c>
      <c r="M481" s="413">
        <f t="shared" ref="M481:N490" si="106">$D481*M151</f>
        <v>0</v>
      </c>
      <c r="N481" s="413">
        <f t="shared" si="106"/>
        <v>0</v>
      </c>
      <c r="O481" s="218"/>
      <c r="P481" s="212"/>
      <c r="Q481" s="212"/>
      <c r="R481" s="212"/>
      <c r="S481" s="212"/>
      <c r="T481" s="212"/>
      <c r="U481" s="212"/>
      <c r="V481" s="212"/>
      <c r="W481" s="212"/>
      <c r="X481" s="212"/>
      <c r="Y481" s="212"/>
      <c r="Z481" s="212"/>
      <c r="AA481" s="212"/>
      <c r="AB481" s="212"/>
      <c r="AC481" s="212"/>
      <c r="AD481" s="212"/>
      <c r="AE481" s="212"/>
      <c r="AF481" s="212"/>
      <c r="AG481" s="212"/>
      <c r="AH481" s="212"/>
      <c r="AI481" s="212"/>
      <c r="AJ481" s="212"/>
      <c r="AK481" s="212"/>
      <c r="AL481" s="212"/>
      <c r="AM481" s="212"/>
    </row>
    <row r="482" spans="1:39" x14ac:dyDescent="0.25">
      <c r="A482" s="457">
        <v>191</v>
      </c>
      <c r="B482" s="802" t="s">
        <v>133</v>
      </c>
      <c r="C482" s="546"/>
      <c r="D482" s="414">
        <f>'6C'!$G$114</f>
        <v>0</v>
      </c>
      <c r="E482" s="413">
        <f t="shared" ref="E482:K482" si="107">$D482*E152</f>
        <v>0</v>
      </c>
      <c r="F482" s="413">
        <f t="shared" si="107"/>
        <v>0</v>
      </c>
      <c r="G482" s="413">
        <f t="shared" si="107"/>
        <v>0</v>
      </c>
      <c r="H482" s="413">
        <f t="shared" si="107"/>
        <v>0</v>
      </c>
      <c r="I482" s="413">
        <f t="shared" si="107"/>
        <v>0</v>
      </c>
      <c r="J482" s="413">
        <f t="shared" si="107"/>
        <v>0</v>
      </c>
      <c r="K482" s="413">
        <f t="shared" si="107"/>
        <v>0</v>
      </c>
      <c r="L482" s="413">
        <f t="shared" ref="L482:L490" si="108">SUM(E482:K482)</f>
        <v>0</v>
      </c>
      <c r="M482" s="413">
        <f t="shared" si="106"/>
        <v>0</v>
      </c>
      <c r="N482" s="413">
        <f t="shared" si="106"/>
        <v>0</v>
      </c>
      <c r="O482" s="218"/>
      <c r="P482" s="212"/>
      <c r="Q482" s="212"/>
      <c r="R482" s="212"/>
      <c r="S482" s="212"/>
      <c r="T482" s="212"/>
      <c r="U482" s="212"/>
      <c r="V482" s="212"/>
      <c r="W482" s="212"/>
      <c r="X482" s="212"/>
      <c r="Y482" s="212"/>
      <c r="Z482" s="212"/>
      <c r="AA482" s="212"/>
      <c r="AB482" s="212"/>
      <c r="AC482" s="212"/>
      <c r="AD482" s="212"/>
      <c r="AE482" s="212"/>
      <c r="AF482" s="212"/>
      <c r="AG482" s="212"/>
      <c r="AH482" s="212"/>
      <c r="AI482" s="212"/>
      <c r="AJ482" s="212"/>
      <c r="AK482" s="212"/>
      <c r="AL482" s="212"/>
      <c r="AM482" s="212"/>
    </row>
    <row r="483" spans="1:39" x14ac:dyDescent="0.25">
      <c r="A483" s="457">
        <v>192</v>
      </c>
      <c r="B483" s="802" t="s">
        <v>134</v>
      </c>
      <c r="C483" s="546"/>
      <c r="D483" s="414">
        <f>'6C'!$G$115</f>
        <v>0</v>
      </c>
      <c r="E483" s="413">
        <f t="shared" ref="E483:K483" si="109">$D483*E153</f>
        <v>0</v>
      </c>
      <c r="F483" s="413">
        <f t="shared" si="109"/>
        <v>0</v>
      </c>
      <c r="G483" s="413">
        <f t="shared" si="109"/>
        <v>0</v>
      </c>
      <c r="H483" s="413">
        <f t="shared" si="109"/>
        <v>0</v>
      </c>
      <c r="I483" s="413">
        <f t="shared" si="109"/>
        <v>0</v>
      </c>
      <c r="J483" s="413">
        <f t="shared" si="109"/>
        <v>0</v>
      </c>
      <c r="K483" s="413">
        <f t="shared" si="109"/>
        <v>0</v>
      </c>
      <c r="L483" s="413">
        <f t="shared" si="108"/>
        <v>0</v>
      </c>
      <c r="M483" s="413">
        <f t="shared" si="106"/>
        <v>0</v>
      </c>
      <c r="N483" s="413">
        <f t="shared" si="106"/>
        <v>0</v>
      </c>
      <c r="O483" s="218"/>
      <c r="P483" s="212"/>
      <c r="Q483" s="212"/>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row>
    <row r="484" spans="1:39" x14ac:dyDescent="0.25">
      <c r="A484" s="457">
        <v>193</v>
      </c>
      <c r="B484" s="802" t="s">
        <v>135</v>
      </c>
      <c r="C484" s="546"/>
      <c r="D484" s="414">
        <f>'6C'!$G$116</f>
        <v>0</v>
      </c>
      <c r="E484" s="413">
        <f t="shared" ref="E484:K484" si="110">$D484*E154</f>
        <v>0</v>
      </c>
      <c r="F484" s="413">
        <f t="shared" si="110"/>
        <v>0</v>
      </c>
      <c r="G484" s="413">
        <f t="shared" si="110"/>
        <v>0</v>
      </c>
      <c r="H484" s="413">
        <f t="shared" si="110"/>
        <v>0</v>
      </c>
      <c r="I484" s="413">
        <f t="shared" si="110"/>
        <v>0</v>
      </c>
      <c r="J484" s="413">
        <f t="shared" si="110"/>
        <v>0</v>
      </c>
      <c r="K484" s="413">
        <f t="shared" si="110"/>
        <v>0</v>
      </c>
      <c r="L484" s="413">
        <f t="shared" si="108"/>
        <v>0</v>
      </c>
      <c r="M484" s="413">
        <f t="shared" si="106"/>
        <v>0</v>
      </c>
      <c r="N484" s="413">
        <f t="shared" si="106"/>
        <v>0</v>
      </c>
      <c r="O484" s="218"/>
      <c r="P484" s="212"/>
      <c r="Q484" s="212"/>
      <c r="R484" s="212"/>
      <c r="S484" s="212"/>
      <c r="T484" s="212"/>
      <c r="U484" s="212"/>
      <c r="V484" s="212"/>
      <c r="W484" s="212"/>
      <c r="X484" s="212"/>
      <c r="Y484" s="212"/>
      <c r="Z484" s="212"/>
      <c r="AA484" s="212"/>
      <c r="AB484" s="212"/>
      <c r="AC484" s="212"/>
      <c r="AD484" s="212"/>
      <c r="AE484" s="212"/>
      <c r="AF484" s="212"/>
      <c r="AG484" s="212"/>
      <c r="AH484" s="212"/>
      <c r="AI484" s="212"/>
      <c r="AJ484" s="212"/>
      <c r="AK484" s="212"/>
      <c r="AL484" s="212"/>
      <c r="AM484" s="212"/>
    </row>
    <row r="485" spans="1:39" x14ac:dyDescent="0.25">
      <c r="A485" s="457">
        <v>194</v>
      </c>
      <c r="B485" s="457" t="s">
        <v>820</v>
      </c>
      <c r="C485" s="546"/>
      <c r="D485" s="414">
        <f>'6C'!$G$117</f>
        <v>0</v>
      </c>
      <c r="E485" s="413">
        <f t="shared" ref="E485:K485" si="111">$D485*E155</f>
        <v>0</v>
      </c>
      <c r="F485" s="413">
        <f t="shared" si="111"/>
        <v>0</v>
      </c>
      <c r="G485" s="413">
        <f t="shared" si="111"/>
        <v>0</v>
      </c>
      <c r="H485" s="413">
        <f t="shared" si="111"/>
        <v>0</v>
      </c>
      <c r="I485" s="413">
        <f t="shared" si="111"/>
        <v>0</v>
      </c>
      <c r="J485" s="413">
        <f t="shared" si="111"/>
        <v>0</v>
      </c>
      <c r="K485" s="413">
        <f t="shared" si="111"/>
        <v>0</v>
      </c>
      <c r="L485" s="413">
        <f t="shared" si="108"/>
        <v>0</v>
      </c>
      <c r="M485" s="413">
        <f t="shared" si="106"/>
        <v>0</v>
      </c>
      <c r="N485" s="413">
        <f t="shared" si="106"/>
        <v>0</v>
      </c>
      <c r="O485" s="218"/>
      <c r="P485" s="212"/>
      <c r="Q485" s="212"/>
      <c r="R485" s="212"/>
      <c r="S485" s="212"/>
      <c r="T485" s="212"/>
      <c r="U485" s="212"/>
      <c r="V485" s="212"/>
      <c r="W485" s="212"/>
      <c r="X485" s="212"/>
      <c r="Y485" s="212"/>
      <c r="Z485" s="212"/>
      <c r="AA485" s="212"/>
      <c r="AB485" s="212"/>
      <c r="AC485" s="212"/>
      <c r="AD485" s="212"/>
      <c r="AE485" s="212"/>
      <c r="AF485" s="212"/>
      <c r="AG485" s="212"/>
      <c r="AH485" s="212"/>
      <c r="AI485" s="212"/>
      <c r="AJ485" s="212"/>
      <c r="AK485" s="212"/>
      <c r="AL485" s="212"/>
      <c r="AM485" s="212"/>
    </row>
    <row r="486" spans="1:39" x14ac:dyDescent="0.25">
      <c r="A486" s="457"/>
      <c r="B486" s="802" t="s">
        <v>772</v>
      </c>
      <c r="C486" s="551" t="str">
        <f>'5'!C$199</f>
        <v>(Specify here)</v>
      </c>
      <c r="D486" s="414">
        <f>'6C'!$G$118</f>
        <v>0</v>
      </c>
      <c r="E486" s="413">
        <f t="shared" ref="E486:K486" si="112">$D486*E156</f>
        <v>0</v>
      </c>
      <c r="F486" s="413">
        <f t="shared" si="112"/>
        <v>0</v>
      </c>
      <c r="G486" s="413">
        <f t="shared" si="112"/>
        <v>0</v>
      </c>
      <c r="H486" s="413">
        <f t="shared" si="112"/>
        <v>0</v>
      </c>
      <c r="I486" s="413">
        <f t="shared" si="112"/>
        <v>0</v>
      </c>
      <c r="J486" s="413">
        <f t="shared" si="112"/>
        <v>0</v>
      </c>
      <c r="K486" s="413">
        <f t="shared" si="112"/>
        <v>0</v>
      </c>
      <c r="L486" s="413">
        <f t="shared" si="108"/>
        <v>0</v>
      </c>
      <c r="M486" s="413">
        <f t="shared" si="106"/>
        <v>0</v>
      </c>
      <c r="N486" s="413">
        <f t="shared" si="106"/>
        <v>0</v>
      </c>
      <c r="O486" s="218"/>
      <c r="P486" s="212"/>
      <c r="Q486" s="212"/>
      <c r="R486" s="212"/>
      <c r="S486" s="212"/>
      <c r="T486" s="212"/>
      <c r="U486" s="212"/>
      <c r="V486" s="212"/>
      <c r="W486" s="212"/>
      <c r="X486" s="212"/>
      <c r="Y486" s="212"/>
      <c r="Z486" s="212"/>
      <c r="AA486" s="212"/>
      <c r="AB486" s="212"/>
      <c r="AC486" s="212"/>
      <c r="AD486" s="212"/>
      <c r="AE486" s="212"/>
      <c r="AF486" s="212"/>
      <c r="AG486" s="212"/>
      <c r="AH486" s="212"/>
      <c r="AI486" s="212"/>
      <c r="AJ486" s="212"/>
      <c r="AK486" s="212"/>
      <c r="AL486" s="212"/>
      <c r="AM486" s="212"/>
    </row>
    <row r="487" spans="1:39" x14ac:dyDescent="0.25">
      <c r="A487" s="813"/>
      <c r="B487" s="802" t="s">
        <v>773</v>
      </c>
      <c r="C487" s="551" t="str">
        <f>'5'!C$200</f>
        <v>(Specify here)</v>
      </c>
      <c r="D487" s="414">
        <f>'6C'!$G$119</f>
        <v>0</v>
      </c>
      <c r="E487" s="413">
        <f t="shared" ref="E487:K487" si="113">$D487*E157</f>
        <v>0</v>
      </c>
      <c r="F487" s="413">
        <f t="shared" si="113"/>
        <v>0</v>
      </c>
      <c r="G487" s="413">
        <f t="shared" si="113"/>
        <v>0</v>
      </c>
      <c r="H487" s="413">
        <f t="shared" si="113"/>
        <v>0</v>
      </c>
      <c r="I487" s="413">
        <f t="shared" si="113"/>
        <v>0</v>
      </c>
      <c r="J487" s="413">
        <f t="shared" si="113"/>
        <v>0</v>
      </c>
      <c r="K487" s="413">
        <f t="shared" si="113"/>
        <v>0</v>
      </c>
      <c r="L487" s="413">
        <f t="shared" si="108"/>
        <v>0</v>
      </c>
      <c r="M487" s="413">
        <f t="shared" si="106"/>
        <v>0</v>
      </c>
      <c r="N487" s="413">
        <f t="shared" si="106"/>
        <v>0</v>
      </c>
      <c r="O487" s="218"/>
      <c r="P487" s="212"/>
      <c r="Q487" s="212"/>
      <c r="R487" s="212"/>
      <c r="S487" s="212"/>
      <c r="T487" s="212"/>
      <c r="U487" s="212"/>
      <c r="V487" s="212"/>
      <c r="W487" s="212"/>
      <c r="X487" s="212"/>
      <c r="Y487" s="212"/>
      <c r="Z487" s="212"/>
      <c r="AA487" s="212"/>
      <c r="AB487" s="212"/>
      <c r="AC487" s="212"/>
      <c r="AD487" s="212"/>
      <c r="AE487" s="212"/>
      <c r="AF487" s="212"/>
      <c r="AG487" s="212"/>
      <c r="AH487" s="212"/>
      <c r="AI487" s="212"/>
      <c r="AJ487" s="212"/>
      <c r="AK487" s="212"/>
      <c r="AL487" s="212"/>
      <c r="AM487" s="212"/>
    </row>
    <row r="488" spans="1:39" x14ac:dyDescent="0.25">
      <c r="A488" s="813"/>
      <c r="B488" s="802" t="s">
        <v>774</v>
      </c>
      <c r="C488" s="551" t="str">
        <f>'5'!C$201</f>
        <v>(Specify here)</v>
      </c>
      <c r="D488" s="414">
        <f>'6C'!$G$120</f>
        <v>0</v>
      </c>
      <c r="E488" s="413">
        <f t="shared" ref="E488:K488" si="114">$D488*E158</f>
        <v>0</v>
      </c>
      <c r="F488" s="413">
        <f t="shared" si="114"/>
        <v>0</v>
      </c>
      <c r="G488" s="413">
        <f t="shared" si="114"/>
        <v>0</v>
      </c>
      <c r="H488" s="413">
        <f t="shared" si="114"/>
        <v>0</v>
      </c>
      <c r="I488" s="413">
        <f t="shared" si="114"/>
        <v>0</v>
      </c>
      <c r="J488" s="413">
        <f t="shared" si="114"/>
        <v>0</v>
      </c>
      <c r="K488" s="413">
        <f t="shared" si="114"/>
        <v>0</v>
      </c>
      <c r="L488" s="413">
        <f t="shared" si="108"/>
        <v>0</v>
      </c>
      <c r="M488" s="413">
        <f t="shared" si="106"/>
        <v>0</v>
      </c>
      <c r="N488" s="413">
        <f t="shared" si="106"/>
        <v>0</v>
      </c>
      <c r="O488" s="218"/>
      <c r="P488" s="212"/>
      <c r="Q488" s="212"/>
      <c r="R488" s="212"/>
      <c r="S488" s="212"/>
      <c r="T488" s="212"/>
      <c r="U488" s="212"/>
      <c r="V488" s="212"/>
      <c r="W488" s="212"/>
      <c r="X488" s="212"/>
      <c r="Y488" s="212"/>
      <c r="Z488" s="212"/>
      <c r="AA488" s="212"/>
      <c r="AB488" s="212"/>
      <c r="AC488" s="212"/>
      <c r="AD488" s="212"/>
      <c r="AE488" s="212"/>
      <c r="AF488" s="212"/>
      <c r="AG488" s="212"/>
      <c r="AH488" s="212"/>
      <c r="AI488" s="212"/>
      <c r="AJ488" s="212"/>
      <c r="AK488" s="212"/>
      <c r="AL488" s="212"/>
      <c r="AM488" s="212"/>
    </row>
    <row r="489" spans="1:39" x14ac:dyDescent="0.25">
      <c r="A489" s="813"/>
      <c r="B489" s="802" t="s">
        <v>775</v>
      </c>
      <c r="C489" s="551" t="str">
        <f>'5'!C$202</f>
        <v>(Specify here)</v>
      </c>
      <c r="D489" s="414">
        <f>'6C'!$G$121</f>
        <v>0</v>
      </c>
      <c r="E489" s="413">
        <f t="shared" ref="E489:K489" si="115">$D489*E159</f>
        <v>0</v>
      </c>
      <c r="F489" s="413">
        <f t="shared" si="115"/>
        <v>0</v>
      </c>
      <c r="G489" s="413">
        <f t="shared" si="115"/>
        <v>0</v>
      </c>
      <c r="H489" s="413">
        <f t="shared" si="115"/>
        <v>0</v>
      </c>
      <c r="I489" s="413">
        <f t="shared" si="115"/>
        <v>0</v>
      </c>
      <c r="J489" s="413">
        <f t="shared" si="115"/>
        <v>0</v>
      </c>
      <c r="K489" s="413">
        <f t="shared" si="115"/>
        <v>0</v>
      </c>
      <c r="L489" s="413">
        <f t="shared" si="108"/>
        <v>0</v>
      </c>
      <c r="M489" s="413">
        <f t="shared" si="106"/>
        <v>0</v>
      </c>
      <c r="N489" s="413">
        <f t="shared" si="106"/>
        <v>0</v>
      </c>
      <c r="O489" s="218"/>
      <c r="P489" s="212"/>
      <c r="Q489" s="212"/>
      <c r="R489" s="212"/>
      <c r="S489" s="212"/>
      <c r="T489" s="212"/>
      <c r="U489" s="212"/>
      <c r="V489" s="212"/>
      <c r="W489" s="212"/>
      <c r="X489" s="212"/>
      <c r="Y489" s="212"/>
      <c r="Z489" s="212"/>
      <c r="AA489" s="212"/>
      <c r="AB489" s="212"/>
      <c r="AC489" s="212"/>
      <c r="AD489" s="212"/>
      <c r="AE489" s="212"/>
      <c r="AF489" s="212"/>
      <c r="AG489" s="212"/>
      <c r="AH489" s="212"/>
      <c r="AI489" s="212"/>
      <c r="AJ489" s="212"/>
      <c r="AK489" s="212"/>
      <c r="AL489" s="212"/>
      <c r="AM489" s="212"/>
    </row>
    <row r="490" spans="1:39" x14ac:dyDescent="0.25">
      <c r="A490" s="813"/>
      <c r="B490" s="802" t="s">
        <v>776</v>
      </c>
      <c r="C490" s="551" t="str">
        <f>'5'!C$203</f>
        <v>(Specify here)</v>
      </c>
      <c r="D490" s="414">
        <f>'6C'!$G$122</f>
        <v>0</v>
      </c>
      <c r="E490" s="413">
        <f t="shared" ref="E490:K490" si="116">$D490*E160</f>
        <v>0</v>
      </c>
      <c r="F490" s="413">
        <f t="shared" si="116"/>
        <v>0</v>
      </c>
      <c r="G490" s="413">
        <f t="shared" si="116"/>
        <v>0</v>
      </c>
      <c r="H490" s="413">
        <f t="shared" si="116"/>
        <v>0</v>
      </c>
      <c r="I490" s="413">
        <f t="shared" si="116"/>
        <v>0</v>
      </c>
      <c r="J490" s="413">
        <f t="shared" si="116"/>
        <v>0</v>
      </c>
      <c r="K490" s="413">
        <f t="shared" si="116"/>
        <v>0</v>
      </c>
      <c r="L490" s="413">
        <f t="shared" si="108"/>
        <v>0</v>
      </c>
      <c r="M490" s="413">
        <f t="shared" si="106"/>
        <v>0</v>
      </c>
      <c r="N490" s="413">
        <f t="shared" si="106"/>
        <v>0</v>
      </c>
      <c r="O490" s="218"/>
      <c r="P490" s="212"/>
      <c r="Q490" s="212"/>
      <c r="R490" s="212"/>
      <c r="S490" s="212"/>
      <c r="T490" s="212"/>
      <c r="U490" s="212"/>
      <c r="V490" s="212"/>
      <c r="W490" s="212"/>
      <c r="X490" s="212"/>
      <c r="Y490" s="212"/>
      <c r="Z490" s="212"/>
      <c r="AA490" s="212"/>
      <c r="AB490" s="212"/>
      <c r="AC490" s="212"/>
      <c r="AD490" s="212"/>
      <c r="AE490" s="212"/>
      <c r="AF490" s="212"/>
      <c r="AG490" s="212"/>
      <c r="AH490" s="212"/>
      <c r="AI490" s="212"/>
      <c r="AJ490" s="212"/>
      <c r="AK490" s="212"/>
      <c r="AL490" s="212"/>
      <c r="AM490" s="212"/>
    </row>
    <row r="491" spans="1:39" x14ac:dyDescent="0.25">
      <c r="A491" s="801">
        <v>200</v>
      </c>
      <c r="B491" s="801" t="s">
        <v>806</v>
      </c>
      <c r="C491" s="587"/>
      <c r="D491" s="679">
        <f>'6C'!$G$123</f>
        <v>0</v>
      </c>
      <c r="E491" s="729">
        <f t="shared" ref="E491:N491" si="117">SUM(E479:E490)</f>
        <v>0</v>
      </c>
      <c r="F491" s="729">
        <f t="shared" si="117"/>
        <v>0</v>
      </c>
      <c r="G491" s="729">
        <f t="shared" si="117"/>
        <v>0</v>
      </c>
      <c r="H491" s="729">
        <f t="shared" si="117"/>
        <v>0</v>
      </c>
      <c r="I491" s="729">
        <f t="shared" si="117"/>
        <v>0</v>
      </c>
      <c r="J491" s="729">
        <f t="shared" si="117"/>
        <v>0</v>
      </c>
      <c r="K491" s="729">
        <f t="shared" si="117"/>
        <v>0</v>
      </c>
      <c r="L491" s="729">
        <f t="shared" si="117"/>
        <v>0</v>
      </c>
      <c r="M491" s="729">
        <f t="shared" si="117"/>
        <v>0</v>
      </c>
      <c r="N491" s="729">
        <f t="shared" si="117"/>
        <v>0</v>
      </c>
      <c r="O491" s="218"/>
      <c r="P491" s="212"/>
      <c r="Q491" s="212"/>
      <c r="R491" s="212"/>
      <c r="S491" s="212"/>
      <c r="T491" s="212"/>
      <c r="U491" s="212"/>
      <c r="V491" s="212"/>
      <c r="W491" s="212"/>
      <c r="X491" s="212"/>
      <c r="Y491" s="212"/>
      <c r="Z491" s="212"/>
      <c r="AA491" s="212"/>
      <c r="AB491" s="212"/>
      <c r="AC491" s="212"/>
      <c r="AD491" s="212"/>
      <c r="AE491" s="212"/>
      <c r="AF491" s="212"/>
      <c r="AG491" s="212"/>
      <c r="AH491" s="212"/>
      <c r="AI491" s="212"/>
      <c r="AJ491" s="212"/>
      <c r="AK491" s="212"/>
      <c r="AL491" s="212"/>
      <c r="AM491" s="212"/>
    </row>
    <row r="492" spans="1:39" x14ac:dyDescent="0.25">
      <c r="A492" s="1259"/>
      <c r="B492" s="850"/>
      <c r="C492" s="220"/>
      <c r="D492" s="222"/>
      <c r="E492" s="320"/>
      <c r="F492" s="320"/>
      <c r="G492" s="320"/>
      <c r="H492" s="320"/>
      <c r="I492" s="320"/>
      <c r="J492" s="320"/>
      <c r="K492" s="320"/>
      <c r="L492" s="320"/>
      <c r="M492" s="320"/>
      <c r="N492" s="320"/>
      <c r="O492" s="218"/>
      <c r="P492" s="212"/>
      <c r="Q492" s="212"/>
      <c r="R492" s="212"/>
      <c r="S492" s="212"/>
      <c r="T492" s="212"/>
      <c r="U492" s="212"/>
      <c r="V492" s="212"/>
      <c r="W492" s="212"/>
      <c r="X492" s="212"/>
      <c r="Y492" s="212"/>
      <c r="Z492" s="212"/>
      <c r="AA492" s="212"/>
      <c r="AB492" s="212"/>
      <c r="AC492" s="212"/>
      <c r="AD492" s="212"/>
      <c r="AE492" s="212"/>
      <c r="AF492" s="212"/>
      <c r="AG492" s="212"/>
      <c r="AH492" s="212"/>
      <c r="AI492" s="212"/>
      <c r="AJ492" s="212"/>
      <c r="AK492" s="212"/>
      <c r="AL492" s="212"/>
      <c r="AM492" s="212"/>
    </row>
    <row r="493" spans="1:39" x14ac:dyDescent="0.25">
      <c r="A493" s="844" t="s">
        <v>419</v>
      </c>
      <c r="B493" s="850"/>
      <c r="C493" s="220"/>
      <c r="D493" s="220"/>
      <c r="E493" s="220"/>
      <c r="F493" s="220"/>
      <c r="G493" s="220"/>
      <c r="H493" s="220"/>
      <c r="I493" s="220"/>
      <c r="J493" s="220"/>
      <c r="K493" s="220"/>
      <c r="L493" s="220"/>
      <c r="M493" s="220"/>
      <c r="N493" s="220"/>
      <c r="O493" s="212"/>
      <c r="P493" s="212"/>
      <c r="Q493" s="212"/>
      <c r="R493" s="212"/>
      <c r="S493" s="212"/>
      <c r="T493" s="212"/>
      <c r="U493" s="212"/>
      <c r="V493" s="212"/>
      <c r="W493" s="212"/>
      <c r="X493" s="212"/>
      <c r="Y493" s="212"/>
      <c r="Z493" s="212"/>
      <c r="AA493" s="212"/>
      <c r="AB493" s="212"/>
      <c r="AC493" s="212"/>
      <c r="AD493" s="212"/>
      <c r="AE493" s="212"/>
      <c r="AF493" s="212"/>
      <c r="AG493" s="212"/>
      <c r="AH493" s="212"/>
      <c r="AI493" s="212"/>
      <c r="AJ493" s="212"/>
      <c r="AK493" s="212"/>
      <c r="AL493" s="212"/>
      <c r="AM493" s="212"/>
    </row>
    <row r="494" spans="1:39" x14ac:dyDescent="0.25">
      <c r="A494" s="844" t="s">
        <v>900</v>
      </c>
      <c r="B494" s="846"/>
      <c r="C494" s="212"/>
      <c r="D494" s="225"/>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c r="AA494" s="212"/>
      <c r="AB494" s="212"/>
      <c r="AC494" s="212"/>
      <c r="AD494" s="212"/>
      <c r="AE494" s="212"/>
      <c r="AF494" s="212"/>
      <c r="AG494" s="212"/>
      <c r="AH494" s="212"/>
      <c r="AI494" s="212"/>
      <c r="AJ494" s="212"/>
      <c r="AK494" s="212"/>
      <c r="AL494" s="212"/>
      <c r="AM494" s="212"/>
    </row>
    <row r="495" spans="1:39" x14ac:dyDescent="0.25">
      <c r="A495" s="844" t="s">
        <v>422</v>
      </c>
      <c r="B495" s="846"/>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c r="AF495" s="212"/>
      <c r="AG495" s="212"/>
      <c r="AH495" s="212"/>
      <c r="AI495" s="212"/>
      <c r="AJ495" s="212"/>
      <c r="AK495" s="212"/>
      <c r="AL495" s="212"/>
      <c r="AM495" s="212"/>
    </row>
    <row r="496" spans="1:39" ht="15.6" x14ac:dyDescent="0.3">
      <c r="A496" s="842" t="s">
        <v>180</v>
      </c>
      <c r="B496" s="843"/>
      <c r="C496" s="718"/>
      <c r="D496" s="226"/>
      <c r="E496" s="718"/>
      <c r="F496" s="718"/>
      <c r="G496" s="718"/>
      <c r="H496" s="718"/>
      <c r="I496" s="718"/>
      <c r="J496" s="718"/>
      <c r="K496" s="718"/>
      <c r="L496" s="214"/>
      <c r="M496" s="718"/>
      <c r="N496" s="718"/>
      <c r="O496" s="716" t="s">
        <v>179</v>
      </c>
      <c r="P496" s="212"/>
      <c r="Q496" s="212"/>
      <c r="R496" s="212"/>
      <c r="S496" s="212"/>
      <c r="T496" s="212"/>
      <c r="U496" s="212"/>
      <c r="V496" s="212"/>
      <c r="W496" s="212"/>
      <c r="X496" s="212"/>
      <c r="Y496" s="212"/>
      <c r="Z496" s="212"/>
      <c r="AA496" s="212"/>
      <c r="AB496" s="212"/>
      <c r="AC496" s="212"/>
      <c r="AD496" s="212"/>
      <c r="AE496" s="212"/>
      <c r="AF496" s="212"/>
      <c r="AG496" s="212"/>
      <c r="AH496" s="212"/>
      <c r="AI496" s="212"/>
      <c r="AJ496" s="212"/>
      <c r="AK496" s="212"/>
      <c r="AL496" s="212"/>
      <c r="AM496" s="212"/>
    </row>
    <row r="497" spans="1:39" ht="15.6" x14ac:dyDescent="0.3">
      <c r="A497" s="842" t="s">
        <v>566</v>
      </c>
      <c r="B497" s="843"/>
      <c r="C497" s="718"/>
      <c r="D497" s="226"/>
      <c r="E497" s="718"/>
      <c r="F497" s="718"/>
      <c r="G497" s="718"/>
      <c r="H497" s="718"/>
      <c r="I497" s="718"/>
      <c r="J497" s="718"/>
      <c r="K497" s="718"/>
      <c r="L497" s="214"/>
      <c r="M497" s="718"/>
      <c r="N497" s="718"/>
      <c r="O497" s="717" t="s">
        <v>446</v>
      </c>
      <c r="P497" s="212"/>
      <c r="Q497" s="212"/>
      <c r="R497" s="212"/>
      <c r="S497" s="212"/>
      <c r="T497" s="212"/>
      <c r="U497" s="212"/>
      <c r="V497" s="212"/>
      <c r="W497" s="212"/>
      <c r="X497" s="212"/>
      <c r="Y497" s="212"/>
      <c r="Z497" s="212"/>
      <c r="AA497" s="212"/>
      <c r="AB497" s="212"/>
      <c r="AC497" s="212"/>
      <c r="AD497" s="212"/>
      <c r="AE497" s="212"/>
      <c r="AF497" s="212"/>
      <c r="AG497" s="212"/>
      <c r="AH497" s="212"/>
      <c r="AI497" s="212"/>
      <c r="AJ497" s="212"/>
      <c r="AK497" s="212"/>
      <c r="AL497" s="212"/>
      <c r="AM497" s="212"/>
    </row>
    <row r="498" spans="1:39" x14ac:dyDescent="0.25">
      <c r="B498" s="845"/>
      <c r="C498" s="214"/>
      <c r="D498" s="226"/>
      <c r="E498" s="214"/>
      <c r="F498" s="214"/>
      <c r="G498" s="214"/>
      <c r="H498" s="214"/>
      <c r="I498" s="214"/>
      <c r="J498" s="214"/>
      <c r="K498" s="214"/>
      <c r="M498" s="212"/>
      <c r="N498" s="212"/>
      <c r="O498" s="717" t="s">
        <v>145</v>
      </c>
      <c r="P498" s="212"/>
      <c r="Q498" s="212"/>
      <c r="R498" s="212"/>
      <c r="S498" s="212"/>
      <c r="T498" s="212"/>
      <c r="U498" s="212"/>
      <c r="V498" s="212"/>
      <c r="W498" s="212"/>
      <c r="X498" s="212"/>
      <c r="Y498" s="212"/>
      <c r="Z498" s="212"/>
      <c r="AA498" s="212"/>
      <c r="AB498" s="212"/>
      <c r="AC498" s="212"/>
      <c r="AD498" s="212"/>
      <c r="AE498" s="212"/>
      <c r="AF498" s="212"/>
      <c r="AG498" s="212"/>
      <c r="AH498" s="212"/>
      <c r="AI498" s="212"/>
      <c r="AJ498" s="212"/>
      <c r="AK498" s="212"/>
      <c r="AL498" s="212"/>
      <c r="AM498" s="212"/>
    </row>
    <row r="499" spans="1:39" x14ac:dyDescent="0.25">
      <c r="B499" s="845"/>
      <c r="C499" s="214"/>
      <c r="D499" s="226"/>
      <c r="E499" s="214"/>
      <c r="F499" s="214"/>
      <c r="G499" s="214"/>
      <c r="H499" s="214"/>
      <c r="I499" s="214"/>
      <c r="J499" s="214"/>
      <c r="K499" s="214"/>
      <c r="L499" s="212"/>
      <c r="M499" s="212"/>
      <c r="N499" s="212"/>
      <c r="O499" s="212"/>
      <c r="P499" s="212"/>
      <c r="Q499" s="212"/>
      <c r="R499" s="212"/>
      <c r="S499" s="212"/>
      <c r="T499" s="212"/>
      <c r="U499" s="212"/>
      <c r="V499" s="212"/>
      <c r="W499" s="212"/>
      <c r="X499" s="212"/>
      <c r="Y499" s="212"/>
      <c r="Z499" s="212"/>
      <c r="AA499" s="212"/>
      <c r="AB499" s="212"/>
      <c r="AC499" s="212"/>
      <c r="AD499" s="212"/>
      <c r="AE499" s="212"/>
      <c r="AF499" s="212"/>
      <c r="AG499" s="212"/>
      <c r="AH499" s="212"/>
      <c r="AI499" s="212"/>
      <c r="AJ499" s="212"/>
      <c r="AK499" s="212"/>
      <c r="AL499" s="212"/>
      <c r="AM499" s="212"/>
    </row>
    <row r="500" spans="1:39" x14ac:dyDescent="0.25">
      <c r="A500" s="844" t="s">
        <v>363</v>
      </c>
      <c r="B500" s="846"/>
      <c r="C500" s="212"/>
      <c r="D500" s="225"/>
      <c r="E500" s="212"/>
      <c r="F500" s="213" t="s">
        <v>451</v>
      </c>
      <c r="G500" s="212"/>
      <c r="H500" s="212"/>
      <c r="I500" s="212"/>
      <c r="J500" s="212"/>
      <c r="K500" s="212"/>
      <c r="L500" s="212"/>
      <c r="N500" s="213" t="s">
        <v>365</v>
      </c>
      <c r="O500" s="212"/>
      <c r="P500" s="212"/>
      <c r="Q500" s="212"/>
      <c r="R500" s="212"/>
      <c r="S500" s="212"/>
      <c r="T500" s="212"/>
      <c r="U500" s="212"/>
      <c r="V500" s="212"/>
      <c r="W500" s="212"/>
      <c r="X500" s="212"/>
      <c r="Y500" s="212"/>
      <c r="Z500" s="212"/>
      <c r="AA500" s="212"/>
      <c r="AB500" s="212"/>
      <c r="AC500" s="212"/>
      <c r="AD500" s="212"/>
      <c r="AE500" s="212"/>
      <c r="AF500" s="212"/>
      <c r="AG500" s="212"/>
      <c r="AH500" s="212"/>
      <c r="AI500" s="212"/>
      <c r="AJ500" s="212"/>
      <c r="AK500" s="212"/>
      <c r="AL500" s="212"/>
      <c r="AM500" s="212"/>
    </row>
    <row r="501" spans="1:39" x14ac:dyDescent="0.25">
      <c r="B501" s="846" t="str">
        <f>'1_1A'!$B$7</f>
        <v>Enter Hospital Name Here</v>
      </c>
      <c r="D501" s="225"/>
      <c r="E501" s="212"/>
      <c r="G501" s="1478" t="str">
        <f>'1_1A'!$H$7</f>
        <v>Enter Provider Number Here</v>
      </c>
      <c r="H501" s="1478"/>
      <c r="I501" s="212"/>
      <c r="J501" s="212"/>
      <c r="K501" s="212"/>
      <c r="N501" s="1477" t="str">
        <f>'1_1A'!$P$7</f>
        <v>Enter FYE Here</v>
      </c>
      <c r="O501" s="1477"/>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2"/>
      <c r="AK501" s="212"/>
      <c r="AL501" s="212"/>
      <c r="AM501" s="212"/>
    </row>
    <row r="502" spans="1:39" x14ac:dyDescent="0.25">
      <c r="A502" s="846"/>
      <c r="B502" s="846"/>
      <c r="C502" s="212"/>
      <c r="D502" s="225"/>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c r="AA502" s="212"/>
      <c r="AB502" s="212"/>
      <c r="AC502" s="212"/>
      <c r="AD502" s="212"/>
      <c r="AE502" s="212"/>
      <c r="AF502" s="212"/>
      <c r="AG502" s="212"/>
      <c r="AH502" s="212"/>
      <c r="AI502" s="212"/>
      <c r="AJ502" s="212"/>
      <c r="AK502" s="212"/>
      <c r="AL502" s="212"/>
      <c r="AM502" s="212"/>
    </row>
    <row r="503" spans="1:39" x14ac:dyDescent="0.25">
      <c r="A503" s="1417"/>
      <c r="B503" s="1418"/>
      <c r="C503" s="1419"/>
      <c r="D503" s="1422" t="s">
        <v>122</v>
      </c>
      <c r="E503" s="1421"/>
      <c r="F503" s="1422" t="s">
        <v>428</v>
      </c>
      <c r="G503" s="1421"/>
      <c r="H503" s="1421"/>
      <c r="I503" s="1421"/>
      <c r="J503" s="1421"/>
      <c r="K503" s="1421"/>
      <c r="L503" s="1422" t="s">
        <v>418</v>
      </c>
      <c r="M503" s="1421"/>
      <c r="N503" s="1421"/>
      <c r="O503" s="1423" t="s">
        <v>428</v>
      </c>
      <c r="P503" s="411"/>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row>
    <row r="504" spans="1:39" ht="15.6" x14ac:dyDescent="0.3">
      <c r="A504" s="1424"/>
      <c r="B504" s="849" t="s">
        <v>95</v>
      </c>
      <c r="C504" s="1425"/>
      <c r="D504" s="219" t="s">
        <v>124</v>
      </c>
      <c r="E504" s="219" t="s">
        <v>427</v>
      </c>
      <c r="F504" s="219" t="s">
        <v>159</v>
      </c>
      <c r="G504" s="219" t="s">
        <v>367</v>
      </c>
      <c r="H504" s="219" t="s">
        <v>160</v>
      </c>
      <c r="I504" s="219" t="s">
        <v>430</v>
      </c>
      <c r="J504" s="219" t="s">
        <v>161</v>
      </c>
      <c r="K504" s="219" t="s">
        <v>162</v>
      </c>
      <c r="L504" s="219" t="s">
        <v>162</v>
      </c>
      <c r="M504" s="219" t="s">
        <v>152</v>
      </c>
      <c r="N504" s="219" t="s">
        <v>161</v>
      </c>
      <c r="O504" s="1426" t="s">
        <v>159</v>
      </c>
      <c r="P504" s="411"/>
      <c r="Q504" s="212"/>
      <c r="R504" s="212"/>
      <c r="S504" s="212"/>
      <c r="T504" s="212"/>
      <c r="U504" s="212"/>
      <c r="V504" s="212"/>
      <c r="W504" s="212"/>
      <c r="X504" s="212"/>
      <c r="Y504" s="212"/>
      <c r="Z504" s="212"/>
      <c r="AA504" s="212"/>
      <c r="AB504" s="212"/>
      <c r="AC504" s="212"/>
      <c r="AD504" s="212"/>
      <c r="AE504" s="212"/>
      <c r="AF504" s="212"/>
      <c r="AG504" s="212"/>
      <c r="AH504" s="212"/>
      <c r="AI504" s="212"/>
      <c r="AJ504" s="212"/>
      <c r="AK504" s="212"/>
      <c r="AL504" s="212"/>
      <c r="AM504" s="212"/>
    </row>
    <row r="505" spans="1:39" x14ac:dyDescent="0.25">
      <c r="A505" s="1424"/>
      <c r="B505" s="848"/>
      <c r="C505" s="411"/>
      <c r="D505" s="219" t="s">
        <v>125</v>
      </c>
      <c r="E505" s="219" t="s">
        <v>163</v>
      </c>
      <c r="F505" s="219" t="s">
        <v>164</v>
      </c>
      <c r="G505" s="219" t="s">
        <v>436</v>
      </c>
      <c r="H505" s="219" t="s">
        <v>165</v>
      </c>
      <c r="I505" s="219" t="s">
        <v>438</v>
      </c>
      <c r="J505" s="219" t="s">
        <v>166</v>
      </c>
      <c r="K505" s="219" t="s">
        <v>167</v>
      </c>
      <c r="L505" s="219" t="s">
        <v>168</v>
      </c>
      <c r="M505" s="219" t="s">
        <v>181</v>
      </c>
      <c r="N505" s="219" t="s">
        <v>166</v>
      </c>
      <c r="O505" s="1426" t="s">
        <v>164</v>
      </c>
      <c r="P505" s="411"/>
      <c r="Q505" s="212"/>
      <c r="R505" s="212"/>
      <c r="S505" s="212"/>
      <c r="T505" s="212"/>
      <c r="U505" s="212"/>
      <c r="V505" s="212"/>
      <c r="W505" s="212"/>
      <c r="X505" s="212"/>
      <c r="Y505" s="212"/>
      <c r="Z505" s="212"/>
      <c r="AA505" s="212"/>
      <c r="AB505" s="212"/>
      <c r="AC505" s="212"/>
      <c r="AD505" s="212"/>
      <c r="AE505" s="212"/>
      <c r="AF505" s="212"/>
      <c r="AG505" s="212"/>
      <c r="AH505" s="212"/>
      <c r="AI505" s="212"/>
      <c r="AJ505" s="212"/>
      <c r="AK505" s="212"/>
      <c r="AL505" s="212"/>
      <c r="AM505" s="212"/>
    </row>
    <row r="506" spans="1:39" x14ac:dyDescent="0.25">
      <c r="A506" s="1424"/>
      <c r="B506" s="848"/>
      <c r="C506" s="411"/>
      <c r="D506" s="219" t="s">
        <v>126</v>
      </c>
      <c r="E506" s="219" t="s">
        <v>169</v>
      </c>
      <c r="F506" s="219" t="s">
        <v>170</v>
      </c>
      <c r="G506" s="218"/>
      <c r="H506" s="219" t="s">
        <v>171</v>
      </c>
      <c r="I506" s="219" t="s">
        <v>445</v>
      </c>
      <c r="J506" s="219" t="s">
        <v>172</v>
      </c>
      <c r="K506" s="218"/>
      <c r="L506" s="219" t="s">
        <v>173</v>
      </c>
      <c r="M506" s="219" t="s">
        <v>828</v>
      </c>
      <c r="N506" s="219" t="s">
        <v>174</v>
      </c>
      <c r="O506" s="1426" t="s">
        <v>175</v>
      </c>
      <c r="P506" s="411"/>
      <c r="Q506" s="212"/>
      <c r="R506" s="212"/>
      <c r="S506" s="212"/>
      <c r="T506" s="212"/>
      <c r="U506" s="212"/>
      <c r="V506" s="212"/>
      <c r="W506" s="212"/>
      <c r="X506" s="212"/>
      <c r="Y506" s="212"/>
      <c r="Z506" s="212"/>
      <c r="AA506" s="212"/>
      <c r="AB506" s="212"/>
      <c r="AC506" s="212"/>
      <c r="AD506" s="212"/>
      <c r="AE506" s="212"/>
      <c r="AF506" s="212"/>
      <c r="AG506" s="212"/>
      <c r="AH506" s="212"/>
      <c r="AI506" s="212"/>
      <c r="AJ506" s="212"/>
      <c r="AK506" s="212"/>
      <c r="AL506" s="212"/>
      <c r="AM506" s="212"/>
    </row>
    <row r="507" spans="1:39" x14ac:dyDescent="0.25">
      <c r="A507" s="1424"/>
      <c r="B507" s="848"/>
      <c r="C507" s="411"/>
      <c r="D507" s="228" t="s">
        <v>367</v>
      </c>
      <c r="E507" s="219" t="s">
        <v>98</v>
      </c>
      <c r="F507" s="219" t="s">
        <v>98</v>
      </c>
      <c r="G507" s="219" t="s">
        <v>98</v>
      </c>
      <c r="H507" s="219" t="s">
        <v>98</v>
      </c>
      <c r="I507" s="219" t="s">
        <v>98</v>
      </c>
      <c r="J507" s="219" t="s">
        <v>98</v>
      </c>
      <c r="K507" s="219" t="s">
        <v>98</v>
      </c>
      <c r="L507" s="219" t="s">
        <v>98</v>
      </c>
      <c r="M507" s="219" t="s">
        <v>98</v>
      </c>
      <c r="N507" s="219" t="s">
        <v>98</v>
      </c>
      <c r="O507" s="1426" t="s">
        <v>98</v>
      </c>
      <c r="P507" s="411"/>
      <c r="Q507" s="212"/>
      <c r="R507" s="212"/>
      <c r="S507" s="212"/>
      <c r="T507" s="212"/>
      <c r="U507" s="212"/>
      <c r="V507" s="212"/>
      <c r="W507" s="212"/>
      <c r="X507" s="212"/>
      <c r="Y507" s="212"/>
      <c r="Z507" s="212"/>
      <c r="AA507" s="212"/>
      <c r="AB507" s="212"/>
      <c r="AC507" s="212"/>
      <c r="AD507" s="212"/>
      <c r="AE507" s="212"/>
      <c r="AF507" s="212"/>
      <c r="AG507" s="212"/>
      <c r="AH507" s="212"/>
      <c r="AI507" s="212"/>
      <c r="AJ507" s="212"/>
      <c r="AK507" s="212"/>
      <c r="AL507" s="212"/>
      <c r="AM507" s="212"/>
    </row>
    <row r="508" spans="1:39" x14ac:dyDescent="0.25">
      <c r="A508" s="1424"/>
      <c r="B508" s="848"/>
      <c r="C508" s="411"/>
      <c r="D508" s="229"/>
      <c r="E508" s="219" t="s">
        <v>394</v>
      </c>
      <c r="F508" s="219" t="s">
        <v>395</v>
      </c>
      <c r="G508" s="219" t="s">
        <v>396</v>
      </c>
      <c r="H508" s="219" t="s">
        <v>397</v>
      </c>
      <c r="I508" s="219" t="s">
        <v>708</v>
      </c>
      <c r="J508" s="219" t="s">
        <v>709</v>
      </c>
      <c r="K508" s="219" t="s">
        <v>142</v>
      </c>
      <c r="L508" s="219" t="s">
        <v>710</v>
      </c>
      <c r="M508" s="219" t="s">
        <v>0</v>
      </c>
      <c r="N508" s="219" t="s">
        <v>1</v>
      </c>
      <c r="O508" s="1426" t="s">
        <v>16</v>
      </c>
      <c r="P508" s="411"/>
      <c r="Q508" s="212"/>
      <c r="R508" s="212"/>
      <c r="S508" s="212"/>
      <c r="T508" s="212"/>
      <c r="U508" s="212"/>
      <c r="V508" s="212"/>
      <c r="W508" s="212"/>
      <c r="X508" s="212"/>
      <c r="Y508" s="212"/>
      <c r="Z508" s="212"/>
      <c r="AA508" s="212"/>
      <c r="AB508" s="212"/>
      <c r="AC508" s="212"/>
      <c r="AD508" s="212"/>
      <c r="AE508" s="212"/>
      <c r="AF508" s="212"/>
      <c r="AG508" s="212"/>
      <c r="AH508" s="212"/>
      <c r="AI508" s="212"/>
      <c r="AJ508" s="212"/>
      <c r="AK508" s="212"/>
      <c r="AL508" s="212"/>
      <c r="AM508" s="212"/>
    </row>
    <row r="509" spans="1:39" x14ac:dyDescent="0.25">
      <c r="A509" s="1089"/>
      <c r="B509" s="806" t="s">
        <v>508</v>
      </c>
      <c r="C509" s="593"/>
      <c r="D509" s="677"/>
      <c r="E509" s="729"/>
      <c r="F509" s="729"/>
      <c r="G509" s="729"/>
      <c r="H509" s="729"/>
      <c r="I509" s="729"/>
      <c r="J509" s="729"/>
      <c r="K509" s="729"/>
      <c r="L509" s="729"/>
      <c r="M509" s="729"/>
      <c r="N509" s="729"/>
      <c r="O509" s="1448"/>
      <c r="P509" s="411"/>
      <c r="Q509" s="212"/>
      <c r="R509" s="212"/>
      <c r="S509" s="212"/>
      <c r="T509" s="212"/>
      <c r="U509" s="212"/>
      <c r="V509" s="212"/>
      <c r="W509" s="212"/>
      <c r="X509" s="212"/>
      <c r="Y509" s="212"/>
      <c r="Z509" s="212"/>
      <c r="AA509" s="212"/>
      <c r="AB509" s="212"/>
      <c r="AC509" s="212"/>
      <c r="AD509" s="212"/>
      <c r="AE509" s="212"/>
      <c r="AF509" s="212"/>
      <c r="AG509" s="212"/>
      <c r="AH509" s="212"/>
      <c r="AI509" s="212"/>
      <c r="AJ509" s="212"/>
      <c r="AK509" s="212"/>
      <c r="AL509" s="212"/>
      <c r="AM509" s="212"/>
    </row>
    <row r="510" spans="1:39" x14ac:dyDescent="0.25">
      <c r="A510" s="1090">
        <v>30</v>
      </c>
      <c r="B510" s="808" t="s">
        <v>744</v>
      </c>
      <c r="C510" s="558"/>
      <c r="D510" s="414">
        <f>'6C'!$G$13</f>
        <v>0</v>
      </c>
      <c r="E510" s="413"/>
      <c r="F510" s="413"/>
      <c r="G510" s="413"/>
      <c r="H510" s="413"/>
      <c r="I510" s="413"/>
      <c r="J510" s="413"/>
      <c r="K510" s="413"/>
      <c r="L510" s="413"/>
      <c r="M510" s="413">
        <f t="shared" ref="M510:M517" si="118">L510+L345</f>
        <v>0</v>
      </c>
      <c r="N510" s="413"/>
      <c r="O510" s="1449"/>
      <c r="P510" s="411"/>
      <c r="Q510" s="212"/>
      <c r="R510" s="212"/>
      <c r="S510" s="212"/>
      <c r="T510" s="212"/>
      <c r="U510" s="212"/>
      <c r="V510" s="212"/>
      <c r="W510" s="212"/>
      <c r="X510" s="212"/>
      <c r="Y510" s="212"/>
      <c r="Z510" s="212"/>
      <c r="AA510" s="212"/>
      <c r="AB510" s="212"/>
      <c r="AC510" s="212"/>
      <c r="AD510" s="212"/>
      <c r="AE510" s="212"/>
      <c r="AF510" s="212"/>
      <c r="AG510" s="212"/>
      <c r="AH510" s="212"/>
      <c r="AI510" s="212"/>
      <c r="AJ510" s="212"/>
      <c r="AK510" s="212"/>
      <c r="AL510" s="212"/>
      <c r="AM510" s="212"/>
    </row>
    <row r="511" spans="1:39" x14ac:dyDescent="0.25">
      <c r="A511" s="1090">
        <v>31</v>
      </c>
      <c r="B511" s="807" t="s">
        <v>405</v>
      </c>
      <c r="C511" s="553"/>
      <c r="D511" s="414">
        <f>'6C'!$G$14</f>
        <v>0</v>
      </c>
      <c r="E511" s="413"/>
      <c r="F511" s="413"/>
      <c r="G511" s="413"/>
      <c r="H511" s="413"/>
      <c r="I511" s="413"/>
      <c r="J511" s="413"/>
      <c r="K511" s="413"/>
      <c r="L511" s="413"/>
      <c r="M511" s="413">
        <f t="shared" si="118"/>
        <v>0</v>
      </c>
      <c r="N511" s="413"/>
      <c r="O511" s="1449"/>
      <c r="P511" s="411"/>
      <c r="Q511" s="212"/>
      <c r="R511" s="212"/>
      <c r="S511" s="212"/>
      <c r="T511" s="212"/>
      <c r="U511" s="212"/>
      <c r="V511" s="212"/>
      <c r="W511" s="212"/>
      <c r="X511" s="212"/>
      <c r="Y511" s="212"/>
      <c r="Z511" s="212"/>
      <c r="AA511" s="212"/>
      <c r="AB511" s="212"/>
      <c r="AC511" s="212"/>
      <c r="AD511" s="212"/>
      <c r="AE511" s="212"/>
      <c r="AF511" s="212"/>
      <c r="AG511" s="212"/>
      <c r="AH511" s="212"/>
      <c r="AI511" s="212"/>
      <c r="AJ511" s="212"/>
      <c r="AK511" s="212"/>
      <c r="AL511" s="212"/>
      <c r="AM511" s="212"/>
    </row>
    <row r="512" spans="1:39" x14ac:dyDescent="0.25">
      <c r="A512" s="1090"/>
      <c r="B512" s="807" t="s">
        <v>406</v>
      </c>
      <c r="C512" s="553"/>
      <c r="D512" s="414">
        <f>'6C'!$G$15</f>
        <v>0</v>
      </c>
      <c r="E512" s="413"/>
      <c r="F512" s="413"/>
      <c r="G512" s="413"/>
      <c r="H512" s="413"/>
      <c r="I512" s="413"/>
      <c r="J512" s="413"/>
      <c r="K512" s="413"/>
      <c r="L512" s="413"/>
      <c r="M512" s="413">
        <f t="shared" si="118"/>
        <v>0</v>
      </c>
      <c r="N512" s="413"/>
      <c r="O512" s="1449"/>
      <c r="P512" s="411"/>
      <c r="Q512" s="212"/>
      <c r="R512" s="212"/>
      <c r="S512" s="212"/>
      <c r="T512" s="212"/>
      <c r="U512" s="212"/>
      <c r="V512" s="212"/>
      <c r="W512" s="212"/>
      <c r="X512" s="212"/>
      <c r="Y512" s="212"/>
      <c r="Z512" s="212"/>
      <c r="AA512" s="212"/>
      <c r="AB512" s="212"/>
      <c r="AC512" s="212"/>
      <c r="AD512" s="212"/>
      <c r="AE512" s="212"/>
      <c r="AF512" s="212"/>
      <c r="AG512" s="212"/>
      <c r="AH512" s="212"/>
      <c r="AI512" s="212"/>
      <c r="AJ512" s="212"/>
      <c r="AK512" s="212"/>
      <c r="AL512" s="212"/>
      <c r="AM512" s="212"/>
    </row>
    <row r="513" spans="1:39" x14ac:dyDescent="0.25">
      <c r="A513" s="1090"/>
      <c r="B513" s="807" t="s">
        <v>407</v>
      </c>
      <c r="C513" s="553"/>
      <c r="D513" s="414">
        <f>'6C'!$G$16</f>
        <v>0</v>
      </c>
      <c r="E513" s="413"/>
      <c r="F513" s="413"/>
      <c r="G513" s="413"/>
      <c r="H513" s="413"/>
      <c r="I513" s="413"/>
      <c r="J513" s="413"/>
      <c r="K513" s="413"/>
      <c r="L513" s="413"/>
      <c r="M513" s="413">
        <f t="shared" si="118"/>
        <v>0</v>
      </c>
      <c r="N513" s="413"/>
      <c r="O513" s="1449"/>
      <c r="P513" s="411"/>
      <c r="Q513" s="212"/>
      <c r="R513" s="212"/>
      <c r="S513" s="212"/>
      <c r="T513" s="212"/>
      <c r="U513" s="212"/>
      <c r="V513" s="212"/>
      <c r="W513" s="212"/>
      <c r="X513" s="212"/>
      <c r="Y513" s="212"/>
      <c r="Z513" s="212"/>
      <c r="AA513" s="212"/>
      <c r="AB513" s="212"/>
      <c r="AC513" s="212"/>
      <c r="AD513" s="212"/>
      <c r="AE513" s="212"/>
      <c r="AF513" s="212"/>
      <c r="AG513" s="212"/>
      <c r="AH513" s="212"/>
      <c r="AI513" s="212"/>
      <c r="AJ513" s="212"/>
      <c r="AK513" s="212"/>
      <c r="AL513" s="212"/>
      <c r="AM513" s="212"/>
    </row>
    <row r="514" spans="1:39" x14ac:dyDescent="0.25">
      <c r="A514" s="1090">
        <v>32</v>
      </c>
      <c r="B514" s="807" t="s">
        <v>408</v>
      </c>
      <c r="C514" s="553"/>
      <c r="D514" s="414">
        <f>'6C'!$G$17</f>
        <v>0</v>
      </c>
      <c r="E514" s="413"/>
      <c r="F514" s="413"/>
      <c r="G514" s="413"/>
      <c r="H514" s="413"/>
      <c r="I514" s="413"/>
      <c r="J514" s="413"/>
      <c r="K514" s="413"/>
      <c r="L514" s="413"/>
      <c r="M514" s="413">
        <f t="shared" si="118"/>
        <v>0</v>
      </c>
      <c r="N514" s="413"/>
      <c r="O514" s="1449"/>
      <c r="P514" s="411"/>
      <c r="Q514" s="212"/>
      <c r="R514" s="212"/>
      <c r="S514" s="212"/>
      <c r="T514" s="212"/>
      <c r="U514" s="212"/>
      <c r="V514" s="212"/>
      <c r="W514" s="212"/>
      <c r="X514" s="212"/>
      <c r="Y514" s="212"/>
      <c r="Z514" s="212"/>
      <c r="AA514" s="212"/>
      <c r="AB514" s="212"/>
      <c r="AC514" s="212"/>
      <c r="AD514" s="212"/>
      <c r="AE514" s="212"/>
      <c r="AF514" s="212"/>
      <c r="AG514" s="212"/>
      <c r="AH514" s="212"/>
      <c r="AI514" s="212"/>
      <c r="AJ514" s="212"/>
      <c r="AK514" s="212"/>
      <c r="AL514" s="212"/>
      <c r="AM514" s="212"/>
    </row>
    <row r="515" spans="1:39" x14ac:dyDescent="0.25">
      <c r="A515" s="1090">
        <v>33</v>
      </c>
      <c r="B515" s="807" t="s">
        <v>409</v>
      </c>
      <c r="C515" s="553"/>
      <c r="D515" s="414">
        <f>'6C'!$G$18</f>
        <v>0</v>
      </c>
      <c r="E515" s="413"/>
      <c r="F515" s="413"/>
      <c r="G515" s="413"/>
      <c r="H515" s="413"/>
      <c r="I515" s="413"/>
      <c r="J515" s="413"/>
      <c r="K515" s="413"/>
      <c r="L515" s="413"/>
      <c r="M515" s="413">
        <f t="shared" si="118"/>
        <v>0</v>
      </c>
      <c r="N515" s="413"/>
      <c r="O515" s="1449"/>
      <c r="P515" s="411"/>
      <c r="Q515" s="212"/>
      <c r="R515" s="212"/>
      <c r="S515" s="212"/>
      <c r="T515" s="212"/>
      <c r="U515" s="212"/>
      <c r="V515" s="212"/>
      <c r="W515" s="212"/>
      <c r="X515" s="212"/>
      <c r="Y515" s="212"/>
      <c r="Z515" s="212"/>
      <c r="AA515" s="212"/>
      <c r="AB515" s="212"/>
      <c r="AC515" s="212"/>
      <c r="AD515" s="212"/>
      <c r="AE515" s="212"/>
      <c r="AF515" s="212"/>
      <c r="AG515" s="212"/>
      <c r="AH515" s="212"/>
      <c r="AI515" s="212"/>
      <c r="AJ515" s="212"/>
      <c r="AK515" s="212"/>
      <c r="AL515" s="212"/>
      <c r="AM515" s="212"/>
    </row>
    <row r="516" spans="1:39" x14ac:dyDescent="0.25">
      <c r="A516" s="1090">
        <v>34</v>
      </c>
      <c r="B516" s="807" t="s">
        <v>410</v>
      </c>
      <c r="C516" s="553"/>
      <c r="D516" s="414">
        <f>'6C'!$G$19</f>
        <v>0</v>
      </c>
      <c r="E516" s="413"/>
      <c r="F516" s="413"/>
      <c r="G516" s="413"/>
      <c r="H516" s="413"/>
      <c r="I516" s="413"/>
      <c r="J516" s="413"/>
      <c r="K516" s="413"/>
      <c r="L516" s="413"/>
      <c r="M516" s="413">
        <f t="shared" si="118"/>
        <v>0</v>
      </c>
      <c r="N516" s="413"/>
      <c r="O516" s="1449"/>
      <c r="P516" s="411"/>
      <c r="Q516" s="212"/>
      <c r="R516" s="212"/>
      <c r="S516" s="212"/>
      <c r="T516" s="212"/>
      <c r="U516" s="212"/>
      <c r="V516" s="212"/>
      <c r="W516" s="212"/>
      <c r="X516" s="212"/>
      <c r="Y516" s="212"/>
      <c r="Z516" s="212"/>
      <c r="AA516" s="212"/>
      <c r="AB516" s="212"/>
      <c r="AC516" s="212"/>
      <c r="AD516" s="212"/>
      <c r="AE516" s="212"/>
      <c r="AF516" s="212"/>
      <c r="AG516" s="212"/>
      <c r="AH516" s="212"/>
      <c r="AI516" s="212"/>
      <c r="AJ516" s="212"/>
      <c r="AK516" s="212"/>
      <c r="AL516" s="212"/>
      <c r="AM516" s="212"/>
    </row>
    <row r="517" spans="1:39" x14ac:dyDescent="0.25">
      <c r="A517" s="1090">
        <v>35</v>
      </c>
      <c r="B517" s="1124" t="s">
        <v>822</v>
      </c>
      <c r="C517" s="551" t="str">
        <f>'5'!C$61</f>
        <v>(Specify here)</v>
      </c>
      <c r="D517" s="414">
        <f>'6C'!$G$20</f>
        <v>0</v>
      </c>
      <c r="E517" s="413"/>
      <c r="F517" s="413"/>
      <c r="G517" s="413"/>
      <c r="H517" s="413"/>
      <c r="I517" s="413"/>
      <c r="J517" s="413"/>
      <c r="K517" s="413"/>
      <c r="L517" s="413"/>
      <c r="M517" s="413">
        <f t="shared" si="118"/>
        <v>0</v>
      </c>
      <c r="N517" s="413"/>
      <c r="O517" s="1449"/>
      <c r="P517" s="411"/>
      <c r="Q517" s="212"/>
      <c r="R517" s="212"/>
      <c r="S517" s="212"/>
      <c r="T517" s="212"/>
      <c r="U517" s="212"/>
      <c r="V517" s="212"/>
      <c r="W517" s="212"/>
      <c r="X517" s="212"/>
      <c r="Y517" s="212"/>
      <c r="Z517" s="212"/>
      <c r="AA517" s="212"/>
      <c r="AB517" s="212"/>
      <c r="AC517" s="212"/>
      <c r="AD517" s="212"/>
      <c r="AE517" s="212"/>
      <c r="AF517" s="212"/>
      <c r="AG517" s="212"/>
      <c r="AH517" s="212"/>
      <c r="AI517" s="212"/>
      <c r="AJ517" s="212"/>
      <c r="AK517" s="212"/>
      <c r="AL517" s="212"/>
      <c r="AM517" s="212"/>
    </row>
    <row r="518" spans="1:39" x14ac:dyDescent="0.25">
      <c r="A518" s="1093"/>
      <c r="B518" s="806" t="s">
        <v>804</v>
      </c>
      <c r="C518" s="593"/>
      <c r="D518" s="679">
        <f>'6C'!$G$21</f>
        <v>0</v>
      </c>
      <c r="E518" s="729"/>
      <c r="F518" s="729"/>
      <c r="G518" s="729"/>
      <c r="H518" s="729"/>
      <c r="I518" s="729"/>
      <c r="J518" s="729"/>
      <c r="K518" s="729"/>
      <c r="L518" s="729"/>
      <c r="M518" s="729">
        <f t="shared" ref="M518" si="119">SUM(M510:M517)</f>
        <v>0</v>
      </c>
      <c r="N518" s="729"/>
      <c r="O518" s="1448"/>
      <c r="P518" s="411"/>
      <c r="Q518" s="212"/>
      <c r="R518" s="212"/>
      <c r="S518" s="212"/>
      <c r="T518" s="212"/>
      <c r="U518" s="212"/>
      <c r="V518" s="212"/>
      <c r="W518" s="212"/>
      <c r="X518" s="212"/>
      <c r="Y518" s="212"/>
      <c r="Z518" s="212"/>
      <c r="AA518" s="212"/>
      <c r="AB518" s="212"/>
      <c r="AC518" s="212"/>
      <c r="AD518" s="212"/>
      <c r="AE518" s="212"/>
      <c r="AF518" s="212"/>
      <c r="AG518" s="212"/>
      <c r="AH518" s="212"/>
      <c r="AI518" s="212"/>
      <c r="AJ518" s="212"/>
      <c r="AK518" s="212"/>
      <c r="AL518" s="212"/>
      <c r="AM518" s="212"/>
    </row>
    <row r="519" spans="1:39" x14ac:dyDescent="0.25">
      <c r="A519" s="1094"/>
      <c r="B519" s="812" t="s">
        <v>748</v>
      </c>
      <c r="C519" s="596"/>
      <c r="D519" s="679"/>
      <c r="E519" s="729"/>
      <c r="F519" s="729"/>
      <c r="G519" s="729"/>
      <c r="H519" s="729"/>
      <c r="I519" s="729"/>
      <c r="J519" s="729"/>
      <c r="K519" s="729"/>
      <c r="L519" s="729"/>
      <c r="M519" s="729"/>
      <c r="N519" s="729"/>
      <c r="O519" s="1448"/>
      <c r="P519" s="411"/>
      <c r="Q519" s="212"/>
      <c r="R519" s="212"/>
      <c r="S519" s="212"/>
      <c r="T519" s="212"/>
      <c r="U519" s="212"/>
      <c r="V519" s="212"/>
      <c r="W519" s="212"/>
      <c r="X519" s="212"/>
      <c r="Y519" s="212"/>
      <c r="Z519" s="212"/>
      <c r="AA519" s="212"/>
      <c r="AB519" s="212"/>
      <c r="AC519" s="212"/>
      <c r="AD519" s="212"/>
      <c r="AE519" s="212"/>
      <c r="AF519" s="212"/>
      <c r="AG519" s="212"/>
      <c r="AH519" s="212"/>
      <c r="AI519" s="212"/>
      <c r="AJ519" s="212"/>
      <c r="AK519" s="212"/>
      <c r="AL519" s="212"/>
      <c r="AM519" s="212"/>
    </row>
    <row r="520" spans="1:39" x14ac:dyDescent="0.25">
      <c r="A520" s="1095">
        <v>40</v>
      </c>
      <c r="B520" s="338" t="s">
        <v>882</v>
      </c>
      <c r="C520" s="546"/>
      <c r="D520" s="414">
        <f>'6C'!$G$23</f>
        <v>0</v>
      </c>
      <c r="E520" s="413">
        <f t="shared" ref="E520:K525" si="120">$D520*E190</f>
        <v>0</v>
      </c>
      <c r="F520" s="413">
        <f t="shared" si="120"/>
        <v>0</v>
      </c>
      <c r="G520" s="413">
        <f t="shared" si="120"/>
        <v>0</v>
      </c>
      <c r="H520" s="413">
        <f t="shared" si="120"/>
        <v>0</v>
      </c>
      <c r="I520" s="413">
        <f t="shared" si="120"/>
        <v>0</v>
      </c>
      <c r="J520" s="413">
        <f t="shared" si="120"/>
        <v>0</v>
      </c>
      <c r="K520" s="413">
        <f t="shared" si="120"/>
        <v>0</v>
      </c>
      <c r="L520" s="413">
        <f t="shared" ref="L520:L527" si="121">SUM(E520:K520)</f>
        <v>0</v>
      </c>
      <c r="M520" s="413">
        <f t="shared" ref="M520:M527" si="122">L520+L355</f>
        <v>0</v>
      </c>
      <c r="N520" s="413">
        <f t="shared" ref="N520:O527" si="123">$D520*N190</f>
        <v>0</v>
      </c>
      <c r="O520" s="1449">
        <f t="shared" si="123"/>
        <v>0</v>
      </c>
      <c r="P520" s="411"/>
      <c r="Q520" s="212"/>
      <c r="R520" s="212"/>
      <c r="S520" s="212"/>
      <c r="T520" s="212"/>
      <c r="U520" s="212"/>
      <c r="V520" s="212"/>
      <c r="W520" s="212"/>
      <c r="X520" s="212"/>
      <c r="Y520" s="212"/>
      <c r="Z520" s="212"/>
      <c r="AA520" s="212"/>
      <c r="AB520" s="212"/>
      <c r="AC520" s="212"/>
      <c r="AD520" s="212"/>
      <c r="AE520" s="212"/>
      <c r="AF520" s="212"/>
      <c r="AG520" s="212"/>
      <c r="AH520" s="212"/>
      <c r="AI520" s="212"/>
      <c r="AJ520" s="212"/>
      <c r="AK520" s="212"/>
      <c r="AL520" s="212"/>
      <c r="AM520" s="212"/>
    </row>
    <row r="521" spans="1:39" x14ac:dyDescent="0.25">
      <c r="A521" s="1095">
        <v>41</v>
      </c>
      <c r="B521" s="338" t="s">
        <v>883</v>
      </c>
      <c r="C521" s="546"/>
      <c r="D521" s="414">
        <f>'6C'!$G$24</f>
        <v>0</v>
      </c>
      <c r="E521" s="413">
        <f t="shared" si="120"/>
        <v>0</v>
      </c>
      <c r="F521" s="413">
        <f t="shared" si="120"/>
        <v>0</v>
      </c>
      <c r="G521" s="413">
        <f t="shared" si="120"/>
        <v>0</v>
      </c>
      <c r="H521" s="413">
        <f t="shared" si="120"/>
        <v>0</v>
      </c>
      <c r="I521" s="413">
        <f t="shared" si="120"/>
        <v>0</v>
      </c>
      <c r="J521" s="413">
        <f t="shared" si="120"/>
        <v>0</v>
      </c>
      <c r="K521" s="413">
        <f t="shared" si="120"/>
        <v>0</v>
      </c>
      <c r="L521" s="413">
        <f t="shared" si="121"/>
        <v>0</v>
      </c>
      <c r="M521" s="413">
        <f t="shared" si="122"/>
        <v>0</v>
      </c>
      <c r="N521" s="413">
        <f t="shared" si="123"/>
        <v>0</v>
      </c>
      <c r="O521" s="1449">
        <f t="shared" si="123"/>
        <v>0</v>
      </c>
      <c r="P521" s="411"/>
      <c r="Q521" s="212"/>
      <c r="R521" s="212"/>
      <c r="S521" s="212"/>
      <c r="T521" s="212"/>
      <c r="U521" s="212"/>
      <c r="V521" s="212"/>
      <c r="W521" s="212"/>
      <c r="X521" s="212"/>
      <c r="Y521" s="212"/>
      <c r="Z521" s="212"/>
      <c r="AA521" s="212"/>
      <c r="AB521" s="212"/>
      <c r="AC521" s="212"/>
      <c r="AD521" s="212"/>
      <c r="AE521" s="212"/>
      <c r="AF521" s="212"/>
      <c r="AG521" s="212"/>
      <c r="AH521" s="212"/>
      <c r="AI521" s="212"/>
      <c r="AJ521" s="212"/>
      <c r="AK521" s="212"/>
      <c r="AL521" s="212"/>
      <c r="AM521" s="212"/>
    </row>
    <row r="522" spans="1:39" x14ac:dyDescent="0.25">
      <c r="A522" s="1045">
        <v>42</v>
      </c>
      <c r="B522" s="457" t="s">
        <v>884</v>
      </c>
      <c r="C522" s="706" t="str">
        <f>'5'!C$66</f>
        <v>(Specify here)</v>
      </c>
      <c r="D522" s="414">
        <f>'6C'!$G$25</f>
        <v>0</v>
      </c>
      <c r="E522" s="413">
        <f t="shared" si="120"/>
        <v>0</v>
      </c>
      <c r="F522" s="413">
        <f t="shared" si="120"/>
        <v>0</v>
      </c>
      <c r="G522" s="413">
        <f t="shared" si="120"/>
        <v>0</v>
      </c>
      <c r="H522" s="413">
        <f t="shared" si="120"/>
        <v>0</v>
      </c>
      <c r="I522" s="413">
        <f t="shared" si="120"/>
        <v>0</v>
      </c>
      <c r="J522" s="413">
        <f t="shared" si="120"/>
        <v>0</v>
      </c>
      <c r="K522" s="413">
        <f t="shared" si="120"/>
        <v>0</v>
      </c>
      <c r="L522" s="413">
        <f t="shared" si="121"/>
        <v>0</v>
      </c>
      <c r="M522" s="413">
        <f t="shared" si="122"/>
        <v>0</v>
      </c>
      <c r="N522" s="413">
        <f t="shared" si="123"/>
        <v>0</v>
      </c>
      <c r="O522" s="1449">
        <f t="shared" si="123"/>
        <v>0</v>
      </c>
      <c r="P522" s="411"/>
      <c r="Q522" s="212"/>
      <c r="R522" s="212"/>
      <c r="S522" s="212"/>
      <c r="T522" s="212"/>
      <c r="U522" s="212"/>
      <c r="V522" s="212"/>
      <c r="W522" s="212"/>
      <c r="X522" s="212"/>
      <c r="Y522" s="212"/>
      <c r="Z522" s="212"/>
      <c r="AA522" s="212"/>
      <c r="AB522" s="212"/>
      <c r="AC522" s="212"/>
      <c r="AD522" s="212"/>
      <c r="AE522" s="212"/>
      <c r="AF522" s="212"/>
      <c r="AG522" s="212"/>
      <c r="AH522" s="212"/>
      <c r="AI522" s="212"/>
      <c r="AJ522" s="212"/>
      <c r="AK522" s="212"/>
      <c r="AL522" s="212"/>
      <c r="AM522" s="212"/>
    </row>
    <row r="523" spans="1:39" x14ac:dyDescent="0.25">
      <c r="A523" s="1095">
        <v>43</v>
      </c>
      <c r="B523" s="338" t="s">
        <v>416</v>
      </c>
      <c r="C523" s="550"/>
      <c r="D523" s="414">
        <f>'6C'!$G$26</f>
        <v>0</v>
      </c>
      <c r="E523" s="413">
        <f t="shared" si="120"/>
        <v>0</v>
      </c>
      <c r="F523" s="413">
        <f t="shared" si="120"/>
        <v>0</v>
      </c>
      <c r="G523" s="413">
        <f t="shared" si="120"/>
        <v>0</v>
      </c>
      <c r="H523" s="413">
        <f t="shared" si="120"/>
        <v>0</v>
      </c>
      <c r="I523" s="413">
        <f t="shared" si="120"/>
        <v>0</v>
      </c>
      <c r="J523" s="413">
        <f t="shared" si="120"/>
        <v>0</v>
      </c>
      <c r="K523" s="413">
        <f t="shared" si="120"/>
        <v>0</v>
      </c>
      <c r="L523" s="413">
        <f t="shared" si="121"/>
        <v>0</v>
      </c>
      <c r="M523" s="413">
        <f t="shared" si="122"/>
        <v>0</v>
      </c>
      <c r="N523" s="413">
        <f t="shared" si="123"/>
        <v>0</v>
      </c>
      <c r="O523" s="1449">
        <f t="shared" si="123"/>
        <v>0</v>
      </c>
      <c r="P523" s="411"/>
      <c r="Q523" s="212"/>
      <c r="R523" s="212"/>
      <c r="S523" s="212"/>
      <c r="T523" s="212"/>
      <c r="U523" s="212"/>
      <c r="V523" s="212"/>
      <c r="W523" s="212"/>
      <c r="X523" s="212"/>
      <c r="Y523" s="212"/>
      <c r="Z523" s="212"/>
      <c r="AA523" s="212"/>
      <c r="AB523" s="212"/>
      <c r="AC523" s="212"/>
      <c r="AD523" s="212"/>
      <c r="AE523" s="212"/>
      <c r="AF523" s="212"/>
      <c r="AG523" s="212"/>
      <c r="AH523" s="212"/>
      <c r="AI523" s="212"/>
      <c r="AJ523" s="212"/>
      <c r="AK523" s="212"/>
      <c r="AL523" s="212"/>
      <c r="AM523" s="212"/>
    </row>
    <row r="524" spans="1:39" x14ac:dyDescent="0.25">
      <c r="A524" s="1045">
        <v>44</v>
      </c>
      <c r="B524" s="238" t="s">
        <v>885</v>
      </c>
      <c r="C524" s="545"/>
      <c r="D524" s="414">
        <f>'6C'!$G$27</f>
        <v>0</v>
      </c>
      <c r="E524" s="413">
        <f t="shared" si="120"/>
        <v>0</v>
      </c>
      <c r="F524" s="413">
        <f t="shared" si="120"/>
        <v>0</v>
      </c>
      <c r="G524" s="413">
        <f t="shared" si="120"/>
        <v>0</v>
      </c>
      <c r="H524" s="413">
        <f t="shared" si="120"/>
        <v>0</v>
      </c>
      <c r="I524" s="413">
        <f t="shared" si="120"/>
        <v>0</v>
      </c>
      <c r="J524" s="413">
        <f t="shared" si="120"/>
        <v>0</v>
      </c>
      <c r="K524" s="413">
        <f t="shared" si="120"/>
        <v>0</v>
      </c>
      <c r="L524" s="413">
        <f t="shared" si="121"/>
        <v>0</v>
      </c>
      <c r="M524" s="413">
        <f t="shared" si="122"/>
        <v>0</v>
      </c>
      <c r="N524" s="413">
        <f t="shared" si="123"/>
        <v>0</v>
      </c>
      <c r="O524" s="1449">
        <f t="shared" si="123"/>
        <v>0</v>
      </c>
      <c r="P524" s="411"/>
      <c r="Q524" s="212"/>
      <c r="R524" s="212"/>
      <c r="S524" s="212"/>
      <c r="T524" s="212"/>
      <c r="U524" s="212"/>
      <c r="V524" s="212"/>
      <c r="W524" s="212"/>
      <c r="X524" s="212"/>
      <c r="Y524" s="212"/>
      <c r="Z524" s="212"/>
      <c r="AA524" s="212"/>
      <c r="AB524" s="212"/>
      <c r="AC524" s="212"/>
      <c r="AD524" s="212"/>
      <c r="AE524" s="212"/>
      <c r="AF524" s="212"/>
      <c r="AG524" s="212"/>
      <c r="AH524" s="212"/>
      <c r="AI524" s="212"/>
      <c r="AJ524" s="212"/>
      <c r="AK524" s="212"/>
      <c r="AL524" s="212"/>
      <c r="AM524" s="212"/>
    </row>
    <row r="525" spans="1:39" x14ac:dyDescent="0.25">
      <c r="A525" s="1045"/>
      <c r="B525" s="17" t="s">
        <v>778</v>
      </c>
      <c r="C525" s="545"/>
      <c r="D525" s="414">
        <f>'6C'!$G$28</f>
        <v>0</v>
      </c>
      <c r="E525" s="413">
        <f t="shared" si="120"/>
        <v>0</v>
      </c>
      <c r="F525" s="413">
        <f t="shared" si="120"/>
        <v>0</v>
      </c>
      <c r="G525" s="413">
        <f t="shared" si="120"/>
        <v>0</v>
      </c>
      <c r="H525" s="413">
        <f t="shared" si="120"/>
        <v>0</v>
      </c>
      <c r="I525" s="413">
        <f t="shared" si="120"/>
        <v>0</v>
      </c>
      <c r="J525" s="413">
        <f t="shared" si="120"/>
        <v>0</v>
      </c>
      <c r="K525" s="413">
        <f t="shared" si="120"/>
        <v>0</v>
      </c>
      <c r="L525" s="413">
        <f>SUM(E525:K525)</f>
        <v>0</v>
      </c>
      <c r="M525" s="413">
        <f t="shared" si="122"/>
        <v>0</v>
      </c>
      <c r="N525" s="413">
        <f t="shared" si="123"/>
        <v>0</v>
      </c>
      <c r="O525" s="1449">
        <f t="shared" si="123"/>
        <v>0</v>
      </c>
      <c r="P525" s="411"/>
      <c r="Q525" s="212"/>
      <c r="R525" s="212"/>
      <c r="S525" s="212"/>
      <c r="T525" s="212"/>
      <c r="U525" s="212"/>
      <c r="V525" s="212"/>
      <c r="W525" s="212"/>
      <c r="X525" s="212"/>
      <c r="Y525" s="212"/>
      <c r="Z525" s="212"/>
      <c r="AA525" s="212"/>
      <c r="AB525" s="212"/>
      <c r="AC525" s="212"/>
      <c r="AD525" s="212"/>
      <c r="AE525" s="212"/>
      <c r="AF525" s="212"/>
      <c r="AG525" s="212"/>
      <c r="AH525" s="212"/>
      <c r="AI525" s="212"/>
      <c r="AJ525" s="212"/>
      <c r="AK525" s="212"/>
      <c r="AL525" s="212"/>
      <c r="AM525" s="212"/>
    </row>
    <row r="526" spans="1:39" x14ac:dyDescent="0.25">
      <c r="A526" s="1095">
        <v>45</v>
      </c>
      <c r="B526" s="87" t="s">
        <v>886</v>
      </c>
      <c r="C526" s="547"/>
      <c r="D526" s="414">
        <f>'6C'!$G$29</f>
        <v>0</v>
      </c>
      <c r="E526" s="413">
        <f t="shared" ref="E526:K526" si="124">$D526*E196</f>
        <v>0</v>
      </c>
      <c r="F526" s="413">
        <f t="shared" si="124"/>
        <v>0</v>
      </c>
      <c r="G526" s="413">
        <f t="shared" si="124"/>
        <v>0</v>
      </c>
      <c r="H526" s="413">
        <f t="shared" si="124"/>
        <v>0</v>
      </c>
      <c r="I526" s="413">
        <f t="shared" si="124"/>
        <v>0</v>
      </c>
      <c r="J526" s="413">
        <f t="shared" si="124"/>
        <v>0</v>
      </c>
      <c r="K526" s="413">
        <f t="shared" si="124"/>
        <v>0</v>
      </c>
      <c r="L526" s="413">
        <f t="shared" si="121"/>
        <v>0</v>
      </c>
      <c r="M526" s="413">
        <f t="shared" si="122"/>
        <v>0</v>
      </c>
      <c r="N526" s="413">
        <f t="shared" si="123"/>
        <v>0</v>
      </c>
      <c r="O526" s="1449">
        <f t="shared" si="123"/>
        <v>0</v>
      </c>
      <c r="P526" s="411"/>
      <c r="Q526" s="212"/>
      <c r="R526" s="212"/>
      <c r="S526" s="212"/>
      <c r="T526" s="212"/>
      <c r="U526" s="212"/>
      <c r="V526" s="212"/>
      <c r="W526" s="212"/>
      <c r="X526" s="212"/>
      <c r="Y526" s="212"/>
      <c r="Z526" s="212"/>
      <c r="AA526" s="212"/>
      <c r="AB526" s="212"/>
      <c r="AC526" s="212"/>
      <c r="AD526" s="212"/>
      <c r="AE526" s="212"/>
      <c r="AF526" s="212"/>
      <c r="AG526" s="212"/>
      <c r="AH526" s="212"/>
      <c r="AI526" s="212"/>
      <c r="AJ526" s="212"/>
      <c r="AK526" s="212"/>
      <c r="AL526" s="212"/>
      <c r="AM526" s="212"/>
    </row>
    <row r="527" spans="1:39" x14ac:dyDescent="0.25">
      <c r="A527" s="818">
        <v>46</v>
      </c>
      <c r="B527" s="1191" t="s">
        <v>417</v>
      </c>
      <c r="C527" s="706" t="str">
        <f>'5'!C$71</f>
        <v>(Specify here)</v>
      </c>
      <c r="D527" s="1430">
        <f>'6C'!$G$30</f>
        <v>0</v>
      </c>
      <c r="E527" s="1450">
        <f t="shared" ref="E527:K527" si="125">$D527*E197</f>
        <v>0</v>
      </c>
      <c r="F527" s="1450">
        <f t="shared" si="125"/>
        <v>0</v>
      </c>
      <c r="G527" s="1450">
        <f t="shared" si="125"/>
        <v>0</v>
      </c>
      <c r="H527" s="1450">
        <f t="shared" si="125"/>
        <v>0</v>
      </c>
      <c r="I527" s="1450">
        <f t="shared" si="125"/>
        <v>0</v>
      </c>
      <c r="J527" s="1450">
        <f t="shared" si="125"/>
        <v>0</v>
      </c>
      <c r="K527" s="1450">
        <f t="shared" si="125"/>
        <v>0</v>
      </c>
      <c r="L527" s="1450">
        <f t="shared" si="121"/>
        <v>0</v>
      </c>
      <c r="M527" s="1450">
        <f t="shared" si="122"/>
        <v>0</v>
      </c>
      <c r="N527" s="1450">
        <f t="shared" si="123"/>
        <v>0</v>
      </c>
      <c r="O527" s="1451">
        <f t="shared" si="123"/>
        <v>0</v>
      </c>
      <c r="P527" s="411"/>
      <c r="Q527" s="212"/>
      <c r="R527" s="212"/>
      <c r="S527" s="212"/>
      <c r="T527" s="212"/>
      <c r="U527" s="212"/>
      <c r="V527" s="212"/>
      <c r="W527" s="212"/>
      <c r="X527" s="212"/>
      <c r="Y527" s="212"/>
      <c r="Z527" s="212"/>
      <c r="AA527" s="212"/>
      <c r="AB527" s="212"/>
      <c r="AC527" s="212"/>
      <c r="AD527" s="212"/>
      <c r="AE527" s="212"/>
      <c r="AF527" s="212"/>
      <c r="AG527" s="212"/>
      <c r="AH527" s="212"/>
      <c r="AI527" s="212"/>
      <c r="AJ527" s="212"/>
      <c r="AK527" s="212"/>
      <c r="AL527" s="212"/>
      <c r="AM527" s="212"/>
    </row>
    <row r="528" spans="1:39" x14ac:dyDescent="0.25">
      <c r="A528" s="844" t="s">
        <v>419</v>
      </c>
      <c r="B528" s="1415"/>
      <c r="C528" s="411"/>
      <c r="D528" s="1416"/>
      <c r="E528" s="411"/>
      <c r="F528" s="411"/>
      <c r="G528" s="411"/>
      <c r="H528" s="411"/>
      <c r="I528" s="411"/>
      <c r="J528" s="411"/>
      <c r="K528" s="411"/>
      <c r="L528" s="411"/>
      <c r="M528" s="411"/>
      <c r="N528" s="411"/>
      <c r="O528" s="411"/>
      <c r="P528" s="212"/>
      <c r="Q528" s="212"/>
      <c r="R528" s="212"/>
      <c r="S528" s="212"/>
      <c r="T528" s="212"/>
      <c r="U528" s="212"/>
      <c r="V528" s="212"/>
      <c r="W528" s="212"/>
      <c r="X528" s="212"/>
      <c r="Y528" s="212"/>
      <c r="Z528" s="212"/>
      <c r="AA528" s="212"/>
      <c r="AB528" s="212"/>
      <c r="AC528" s="212"/>
      <c r="AD528" s="212"/>
      <c r="AE528" s="212"/>
      <c r="AF528" s="212"/>
      <c r="AG528" s="212"/>
      <c r="AH528" s="212"/>
      <c r="AI528" s="212"/>
      <c r="AJ528" s="212"/>
      <c r="AK528" s="212"/>
      <c r="AL528" s="212"/>
      <c r="AM528" s="212"/>
    </row>
    <row r="529" spans="1:39" x14ac:dyDescent="0.25">
      <c r="A529" s="844" t="s">
        <v>900</v>
      </c>
      <c r="B529" s="846"/>
      <c r="C529" s="212"/>
      <c r="D529" s="225"/>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c r="AF529" s="212"/>
      <c r="AG529" s="212"/>
      <c r="AH529" s="212"/>
      <c r="AI529" s="212"/>
      <c r="AJ529" s="212"/>
      <c r="AK529" s="212"/>
      <c r="AL529" s="212"/>
      <c r="AM529" s="212"/>
    </row>
    <row r="530" spans="1:39" x14ac:dyDescent="0.25">
      <c r="A530" s="844" t="s">
        <v>928</v>
      </c>
      <c r="B530" s="846"/>
      <c r="C530" s="212"/>
      <c r="D530" s="225"/>
      <c r="E530" s="212"/>
      <c r="F530" s="212"/>
      <c r="G530" s="212"/>
      <c r="H530" s="212"/>
      <c r="I530" s="212"/>
      <c r="J530" s="212"/>
      <c r="K530" s="212"/>
      <c r="L530" s="212"/>
      <c r="M530" s="212"/>
      <c r="N530" s="212"/>
      <c r="O530" s="212"/>
      <c r="P530" s="212"/>
      <c r="Q530" s="212"/>
      <c r="R530" s="212"/>
      <c r="S530" s="212"/>
      <c r="T530" s="212"/>
      <c r="U530" s="212"/>
      <c r="V530" s="212"/>
      <c r="W530" s="212"/>
      <c r="X530" s="212"/>
      <c r="Y530" s="212"/>
      <c r="Z530" s="212"/>
      <c r="AA530" s="212"/>
      <c r="AB530" s="212"/>
      <c r="AC530" s="212"/>
      <c r="AD530" s="212"/>
      <c r="AE530" s="212"/>
      <c r="AF530" s="212"/>
      <c r="AG530" s="212"/>
      <c r="AH530" s="212"/>
      <c r="AI530" s="212"/>
      <c r="AJ530" s="212"/>
      <c r="AK530" s="212"/>
      <c r="AL530" s="212"/>
      <c r="AM530" s="212"/>
    </row>
    <row r="531" spans="1:39" x14ac:dyDescent="0.25">
      <c r="A531" s="844" t="s">
        <v>422</v>
      </c>
      <c r="B531" s="846"/>
      <c r="C531" s="212"/>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c r="AA531" s="212"/>
      <c r="AB531" s="212"/>
      <c r="AC531" s="212"/>
      <c r="AD531" s="212"/>
      <c r="AE531" s="212"/>
      <c r="AF531" s="212"/>
      <c r="AG531" s="212"/>
      <c r="AH531" s="212"/>
      <c r="AI531" s="212"/>
      <c r="AJ531" s="212"/>
      <c r="AK531" s="212"/>
      <c r="AL531" s="212"/>
      <c r="AM531" s="212"/>
    </row>
    <row r="532" spans="1:39" ht="15.6" x14ac:dyDescent="0.3">
      <c r="A532" s="842" t="s">
        <v>180</v>
      </c>
      <c r="B532" s="843"/>
      <c r="C532" s="718"/>
      <c r="D532" s="226"/>
      <c r="E532" s="718"/>
      <c r="F532" s="718"/>
      <c r="G532" s="718"/>
      <c r="H532" s="718"/>
      <c r="I532" s="718"/>
      <c r="J532" s="718"/>
      <c r="K532" s="718"/>
      <c r="L532" s="214"/>
      <c r="M532" s="718"/>
      <c r="N532" s="718"/>
      <c r="O532" s="716" t="s">
        <v>179</v>
      </c>
      <c r="P532" s="212"/>
      <c r="Q532" s="212"/>
      <c r="R532" s="212"/>
      <c r="S532" s="212"/>
      <c r="T532" s="212"/>
      <c r="U532" s="212"/>
      <c r="V532" s="212"/>
      <c r="W532" s="212"/>
      <c r="X532" s="212"/>
      <c r="Y532" s="212"/>
      <c r="Z532" s="212"/>
      <c r="AA532" s="212"/>
      <c r="AB532" s="212"/>
      <c r="AC532" s="212"/>
      <c r="AD532" s="212"/>
      <c r="AE532" s="212"/>
      <c r="AF532" s="212"/>
      <c r="AG532" s="212"/>
      <c r="AH532" s="212"/>
      <c r="AI532" s="212"/>
      <c r="AJ532" s="212"/>
      <c r="AK532" s="212"/>
      <c r="AL532" s="212"/>
      <c r="AM532" s="212"/>
    </row>
    <row r="533" spans="1:39" ht="15.6" x14ac:dyDescent="0.3">
      <c r="A533" s="842" t="s">
        <v>566</v>
      </c>
      <c r="B533" s="843"/>
      <c r="C533" s="718"/>
      <c r="D533" s="226"/>
      <c r="E533" s="718"/>
      <c r="F533" s="718"/>
      <c r="G533" s="718"/>
      <c r="H533" s="718"/>
      <c r="I533" s="718"/>
      <c r="J533" s="718"/>
      <c r="K533" s="718"/>
      <c r="L533" s="214"/>
      <c r="M533" s="718"/>
      <c r="N533" s="718"/>
      <c r="O533" s="717" t="s">
        <v>446</v>
      </c>
      <c r="P533" s="212"/>
      <c r="Q533" s="212"/>
      <c r="R533" s="212"/>
      <c r="S533" s="212"/>
      <c r="T533" s="212"/>
      <c r="U533" s="212"/>
      <c r="V533" s="212"/>
      <c r="W533" s="212"/>
      <c r="X533" s="212"/>
      <c r="Y533" s="212"/>
      <c r="Z533" s="212"/>
      <c r="AA533" s="212"/>
      <c r="AB533" s="212"/>
      <c r="AC533" s="212"/>
      <c r="AD533" s="212"/>
      <c r="AE533" s="212"/>
      <c r="AF533" s="212"/>
      <c r="AG533" s="212"/>
      <c r="AH533" s="212"/>
      <c r="AI533" s="212"/>
      <c r="AJ533" s="212"/>
      <c r="AK533" s="212"/>
      <c r="AL533" s="212"/>
      <c r="AM533" s="212"/>
    </row>
    <row r="534" spans="1:39" x14ac:dyDescent="0.25">
      <c r="B534" s="845"/>
      <c r="C534" s="214"/>
      <c r="D534" s="226"/>
      <c r="E534" s="214"/>
      <c r="F534" s="214"/>
      <c r="G534" s="214"/>
      <c r="H534" s="214"/>
      <c r="I534" s="214"/>
      <c r="J534" s="214"/>
      <c r="K534" s="214"/>
      <c r="M534" s="212"/>
      <c r="N534" s="212"/>
      <c r="O534" s="717" t="s">
        <v>149</v>
      </c>
      <c r="P534" s="212"/>
      <c r="Q534" s="212"/>
      <c r="R534" s="212"/>
      <c r="S534" s="212"/>
      <c r="T534" s="212"/>
      <c r="U534" s="212"/>
      <c r="V534" s="212"/>
      <c r="W534" s="212"/>
      <c r="X534" s="212"/>
      <c r="Y534" s="212"/>
      <c r="Z534" s="212"/>
      <c r="AA534" s="212"/>
      <c r="AB534" s="212"/>
      <c r="AC534" s="212"/>
      <c r="AD534" s="212"/>
      <c r="AE534" s="212"/>
      <c r="AF534" s="212"/>
      <c r="AG534" s="212"/>
      <c r="AH534" s="212"/>
      <c r="AI534" s="212"/>
      <c r="AJ534" s="212"/>
      <c r="AK534" s="212"/>
      <c r="AL534" s="212"/>
      <c r="AM534" s="212"/>
    </row>
    <row r="535" spans="1:39" x14ac:dyDescent="0.25">
      <c r="B535" s="845"/>
      <c r="C535" s="214"/>
      <c r="D535" s="226"/>
      <c r="E535" s="214"/>
      <c r="F535" s="214"/>
      <c r="G535" s="214"/>
      <c r="H535" s="214"/>
      <c r="I535" s="214"/>
      <c r="J535" s="214"/>
      <c r="K535" s="214"/>
      <c r="L535" s="212"/>
      <c r="M535" s="212"/>
      <c r="N535" s="212"/>
      <c r="O535" s="212"/>
      <c r="P535" s="212"/>
      <c r="Q535" s="212"/>
      <c r="R535" s="212"/>
      <c r="S535" s="212"/>
      <c r="T535" s="212"/>
      <c r="U535" s="212"/>
      <c r="V535" s="212"/>
      <c r="W535" s="212"/>
      <c r="X535" s="212"/>
      <c r="Y535" s="212"/>
      <c r="Z535" s="212"/>
      <c r="AA535" s="212"/>
      <c r="AB535" s="212"/>
      <c r="AC535" s="212"/>
      <c r="AD535" s="212"/>
      <c r="AE535" s="212"/>
      <c r="AF535" s="212"/>
      <c r="AG535" s="212"/>
      <c r="AH535" s="212"/>
      <c r="AI535" s="212"/>
      <c r="AJ535" s="212"/>
      <c r="AK535" s="212"/>
      <c r="AL535" s="212"/>
      <c r="AM535" s="212"/>
    </row>
    <row r="536" spans="1:39" x14ac:dyDescent="0.25">
      <c r="A536" s="844" t="s">
        <v>363</v>
      </c>
      <c r="B536" s="846"/>
      <c r="C536" s="212"/>
      <c r="D536" s="225"/>
      <c r="E536" s="212"/>
      <c r="F536" s="213" t="s">
        <v>451</v>
      </c>
      <c r="G536" s="212"/>
      <c r="H536" s="212"/>
      <c r="I536" s="212"/>
      <c r="J536" s="212"/>
      <c r="K536" s="212"/>
      <c r="L536" s="212"/>
      <c r="N536" s="213" t="s">
        <v>365</v>
      </c>
      <c r="O536" s="212"/>
      <c r="P536" s="212"/>
      <c r="Q536" s="212"/>
      <c r="R536" s="212"/>
      <c r="S536" s="212"/>
      <c r="T536" s="212"/>
      <c r="U536" s="212"/>
      <c r="V536" s="212"/>
      <c r="W536" s="212"/>
      <c r="X536" s="212"/>
      <c r="Y536" s="212"/>
      <c r="Z536" s="212"/>
      <c r="AA536" s="212"/>
      <c r="AB536" s="212"/>
      <c r="AC536" s="212"/>
      <c r="AD536" s="212"/>
      <c r="AE536" s="212"/>
      <c r="AF536" s="212"/>
      <c r="AG536" s="212"/>
      <c r="AH536" s="212"/>
      <c r="AI536" s="212"/>
      <c r="AJ536" s="212"/>
      <c r="AK536" s="212"/>
      <c r="AL536" s="212"/>
      <c r="AM536" s="212"/>
    </row>
    <row r="537" spans="1:39" x14ac:dyDescent="0.25">
      <c r="B537" s="846" t="str">
        <f>'1_1A'!$B$7</f>
        <v>Enter Hospital Name Here</v>
      </c>
      <c r="D537" s="225"/>
      <c r="E537" s="212"/>
      <c r="G537" s="1478" t="str">
        <f>'1_1A'!$H$7</f>
        <v>Enter Provider Number Here</v>
      </c>
      <c r="H537" s="1478"/>
      <c r="I537" s="212"/>
      <c r="J537" s="212"/>
      <c r="K537" s="212"/>
      <c r="N537" s="1477" t="str">
        <f>'1_1A'!$P$7</f>
        <v>Enter FYE Here</v>
      </c>
      <c r="O537" s="1477"/>
      <c r="P537" s="212"/>
      <c r="Q537" s="212"/>
      <c r="R537" s="212"/>
      <c r="S537" s="212"/>
      <c r="T537" s="212"/>
      <c r="U537" s="212"/>
      <c r="V537" s="212"/>
      <c r="W537" s="212"/>
      <c r="X537" s="212"/>
      <c r="Y537" s="212"/>
      <c r="Z537" s="212"/>
      <c r="AA537" s="212"/>
      <c r="AB537" s="212"/>
      <c r="AC537" s="212"/>
      <c r="AD537" s="212"/>
      <c r="AE537" s="212"/>
      <c r="AF537" s="212"/>
      <c r="AG537" s="212"/>
      <c r="AH537" s="212"/>
      <c r="AI537" s="212"/>
      <c r="AJ537" s="212"/>
      <c r="AK537" s="212"/>
      <c r="AL537" s="212"/>
      <c r="AM537" s="212"/>
    </row>
    <row r="538" spans="1:39" x14ac:dyDescent="0.25">
      <c r="A538" s="846"/>
      <c r="B538" s="846"/>
      <c r="C538" s="212"/>
      <c r="D538" s="225"/>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c r="AA538" s="212"/>
      <c r="AB538" s="212"/>
      <c r="AC538" s="212"/>
      <c r="AD538" s="212"/>
      <c r="AE538" s="212"/>
      <c r="AF538" s="212"/>
      <c r="AG538" s="212"/>
      <c r="AH538" s="212"/>
      <c r="AI538" s="212"/>
      <c r="AJ538" s="212"/>
      <c r="AK538" s="212"/>
      <c r="AL538" s="212"/>
      <c r="AM538" s="212"/>
    </row>
    <row r="539" spans="1:39" x14ac:dyDescent="0.25">
      <c r="A539" s="1417"/>
      <c r="B539" s="1418"/>
      <c r="C539" s="1419"/>
      <c r="D539" s="1422" t="s">
        <v>122</v>
      </c>
      <c r="E539" s="1421"/>
      <c r="F539" s="1422" t="s">
        <v>428</v>
      </c>
      <c r="G539" s="1421"/>
      <c r="H539" s="1421"/>
      <c r="I539" s="1421"/>
      <c r="J539" s="1421"/>
      <c r="K539" s="1421"/>
      <c r="L539" s="1422" t="s">
        <v>418</v>
      </c>
      <c r="M539" s="1421"/>
      <c r="N539" s="1421"/>
      <c r="O539" s="1423" t="s">
        <v>428</v>
      </c>
      <c r="P539" s="411"/>
      <c r="Q539" s="212"/>
      <c r="R539" s="212"/>
      <c r="S539" s="212"/>
      <c r="T539" s="212"/>
      <c r="U539" s="212"/>
      <c r="V539" s="212"/>
      <c r="W539" s="212"/>
      <c r="X539" s="212"/>
      <c r="Y539" s="212"/>
      <c r="Z539" s="212"/>
      <c r="AA539" s="212"/>
      <c r="AB539" s="212"/>
      <c r="AC539" s="212"/>
      <c r="AD539" s="212"/>
      <c r="AE539" s="212"/>
      <c r="AF539" s="212"/>
      <c r="AG539" s="212"/>
      <c r="AH539" s="212"/>
      <c r="AI539" s="212"/>
      <c r="AJ539" s="212"/>
      <c r="AK539" s="212"/>
      <c r="AL539" s="212"/>
      <c r="AM539" s="212"/>
    </row>
    <row r="540" spans="1:39" ht="15.6" x14ac:dyDescent="0.3">
      <c r="A540" s="1424"/>
      <c r="B540" s="849" t="s">
        <v>95</v>
      </c>
      <c r="C540" s="1425"/>
      <c r="D540" s="219" t="s">
        <v>124</v>
      </c>
      <c r="E540" s="219" t="s">
        <v>427</v>
      </c>
      <c r="F540" s="219" t="s">
        <v>159</v>
      </c>
      <c r="G540" s="219" t="s">
        <v>367</v>
      </c>
      <c r="H540" s="219" t="s">
        <v>160</v>
      </c>
      <c r="I540" s="219" t="s">
        <v>430</v>
      </c>
      <c r="J540" s="219" t="s">
        <v>161</v>
      </c>
      <c r="K540" s="219" t="s">
        <v>162</v>
      </c>
      <c r="L540" s="219" t="s">
        <v>162</v>
      </c>
      <c r="M540" s="219" t="s">
        <v>152</v>
      </c>
      <c r="N540" s="219" t="s">
        <v>161</v>
      </c>
      <c r="O540" s="1426" t="s">
        <v>159</v>
      </c>
      <c r="P540" s="411"/>
      <c r="Q540" s="212"/>
      <c r="R540" s="212"/>
      <c r="S540" s="212"/>
      <c r="T540" s="212"/>
      <c r="U540" s="212"/>
      <c r="V540" s="212"/>
      <c r="W540" s="212"/>
      <c r="X540" s="212"/>
      <c r="Y540" s="212"/>
      <c r="Z540" s="212"/>
      <c r="AA540" s="212"/>
      <c r="AB540" s="212"/>
      <c r="AC540" s="212"/>
      <c r="AD540" s="212"/>
      <c r="AE540" s="212"/>
      <c r="AF540" s="212"/>
      <c r="AG540" s="212"/>
      <c r="AH540" s="212"/>
      <c r="AI540" s="212"/>
      <c r="AJ540" s="212"/>
      <c r="AK540" s="212"/>
      <c r="AL540" s="212"/>
      <c r="AM540" s="212"/>
    </row>
    <row r="541" spans="1:39" x14ac:dyDescent="0.25">
      <c r="A541" s="1424"/>
      <c r="B541" s="848"/>
      <c r="C541" s="411"/>
      <c r="D541" s="219" t="s">
        <v>125</v>
      </c>
      <c r="E541" s="219" t="s">
        <v>163</v>
      </c>
      <c r="F541" s="219" t="s">
        <v>164</v>
      </c>
      <c r="G541" s="219" t="s">
        <v>436</v>
      </c>
      <c r="H541" s="219" t="s">
        <v>165</v>
      </c>
      <c r="I541" s="219" t="s">
        <v>438</v>
      </c>
      <c r="J541" s="219" t="s">
        <v>166</v>
      </c>
      <c r="K541" s="219" t="s">
        <v>167</v>
      </c>
      <c r="L541" s="219" t="s">
        <v>168</v>
      </c>
      <c r="M541" s="219" t="s">
        <v>181</v>
      </c>
      <c r="N541" s="219" t="s">
        <v>166</v>
      </c>
      <c r="O541" s="1426" t="s">
        <v>164</v>
      </c>
      <c r="P541" s="411"/>
      <c r="Q541" s="212"/>
      <c r="R541" s="212"/>
      <c r="S541" s="212"/>
      <c r="T541" s="212"/>
      <c r="U541" s="212"/>
      <c r="V541" s="212"/>
      <c r="W541" s="212"/>
      <c r="X541" s="212"/>
      <c r="Y541" s="212"/>
      <c r="Z541" s="212"/>
      <c r="AA541" s="212"/>
      <c r="AB541" s="212"/>
      <c r="AC541" s="212"/>
      <c r="AD541" s="212"/>
      <c r="AE541" s="212"/>
      <c r="AF541" s="212"/>
      <c r="AG541" s="212"/>
      <c r="AH541" s="212"/>
      <c r="AI541" s="212"/>
      <c r="AJ541" s="212"/>
      <c r="AK541" s="212"/>
      <c r="AL541" s="212"/>
      <c r="AM541" s="212"/>
    </row>
    <row r="542" spans="1:39" x14ac:dyDescent="0.25">
      <c r="A542" s="1424"/>
      <c r="B542" s="848"/>
      <c r="C542" s="411"/>
      <c r="D542" s="219" t="s">
        <v>126</v>
      </c>
      <c r="E542" s="219" t="s">
        <v>169</v>
      </c>
      <c r="F542" s="219" t="s">
        <v>170</v>
      </c>
      <c r="G542" s="218"/>
      <c r="H542" s="219" t="s">
        <v>171</v>
      </c>
      <c r="I542" s="219" t="s">
        <v>445</v>
      </c>
      <c r="J542" s="219" t="s">
        <v>172</v>
      </c>
      <c r="K542" s="218"/>
      <c r="L542" s="219" t="s">
        <v>173</v>
      </c>
      <c r="M542" s="219" t="s">
        <v>828</v>
      </c>
      <c r="N542" s="219" t="s">
        <v>174</v>
      </c>
      <c r="O542" s="1426" t="s">
        <v>175</v>
      </c>
      <c r="P542" s="411"/>
      <c r="Q542" s="212"/>
      <c r="R542" s="212"/>
      <c r="S542" s="212"/>
      <c r="T542" s="212"/>
      <c r="U542" s="212"/>
      <c r="V542" s="212"/>
      <c r="W542" s="212"/>
      <c r="X542" s="212"/>
      <c r="Y542" s="212"/>
      <c r="Z542" s="212"/>
      <c r="AA542" s="212"/>
      <c r="AB542" s="212"/>
      <c r="AC542" s="212"/>
      <c r="AD542" s="212"/>
      <c r="AE542" s="212"/>
      <c r="AF542" s="212"/>
      <c r="AG542" s="212"/>
      <c r="AH542" s="212"/>
      <c r="AI542" s="212"/>
      <c r="AJ542" s="212"/>
      <c r="AK542" s="212"/>
      <c r="AL542" s="212"/>
      <c r="AM542" s="212"/>
    </row>
    <row r="543" spans="1:39" x14ac:dyDescent="0.25">
      <c r="A543" s="1424"/>
      <c r="B543" s="848"/>
      <c r="C543" s="411"/>
      <c r="D543" s="228" t="s">
        <v>367</v>
      </c>
      <c r="E543" s="219" t="s">
        <v>98</v>
      </c>
      <c r="F543" s="219" t="s">
        <v>98</v>
      </c>
      <c r="G543" s="219" t="s">
        <v>98</v>
      </c>
      <c r="H543" s="219" t="s">
        <v>98</v>
      </c>
      <c r="I543" s="219" t="s">
        <v>98</v>
      </c>
      <c r="J543" s="219" t="s">
        <v>98</v>
      </c>
      <c r="K543" s="219" t="s">
        <v>98</v>
      </c>
      <c r="L543" s="219" t="s">
        <v>98</v>
      </c>
      <c r="M543" s="219" t="s">
        <v>98</v>
      </c>
      <c r="N543" s="219" t="s">
        <v>98</v>
      </c>
      <c r="O543" s="1426" t="s">
        <v>98</v>
      </c>
      <c r="P543" s="411"/>
      <c r="Q543" s="212"/>
      <c r="R543" s="212"/>
      <c r="S543" s="212"/>
      <c r="T543" s="212"/>
      <c r="U543" s="212"/>
      <c r="V543" s="212"/>
      <c r="W543" s="212"/>
      <c r="X543" s="212"/>
      <c r="Y543" s="212"/>
      <c r="Z543" s="212"/>
      <c r="AA543" s="212"/>
      <c r="AB543" s="212"/>
      <c r="AC543" s="212"/>
      <c r="AD543" s="212"/>
      <c r="AE543" s="212"/>
      <c r="AF543" s="212"/>
      <c r="AG543" s="212"/>
      <c r="AH543" s="212"/>
      <c r="AI543" s="212"/>
      <c r="AJ543" s="212"/>
      <c r="AK543" s="212"/>
      <c r="AL543" s="212"/>
      <c r="AM543" s="212"/>
    </row>
    <row r="544" spans="1:39" x14ac:dyDescent="0.25">
      <c r="A544" s="1424"/>
      <c r="B544" s="848"/>
      <c r="C544" s="411"/>
      <c r="D544" s="229"/>
      <c r="E544" s="219" t="s">
        <v>394</v>
      </c>
      <c r="F544" s="219" t="s">
        <v>395</v>
      </c>
      <c r="G544" s="219" t="s">
        <v>396</v>
      </c>
      <c r="H544" s="219" t="s">
        <v>397</v>
      </c>
      <c r="I544" s="219" t="s">
        <v>708</v>
      </c>
      <c r="J544" s="219" t="s">
        <v>709</v>
      </c>
      <c r="K544" s="219" t="s">
        <v>142</v>
      </c>
      <c r="L544" s="219" t="s">
        <v>710</v>
      </c>
      <c r="M544" s="219" t="s">
        <v>0</v>
      </c>
      <c r="N544" s="219" t="s">
        <v>1</v>
      </c>
      <c r="O544" s="1426" t="s">
        <v>16</v>
      </c>
      <c r="P544" s="411"/>
      <c r="Q544" s="212"/>
      <c r="R544" s="212"/>
      <c r="S544" s="212"/>
      <c r="T544" s="212"/>
      <c r="U544" s="212"/>
      <c r="V544" s="212"/>
      <c r="W544" s="212"/>
      <c r="X544" s="212"/>
      <c r="Y544" s="212"/>
      <c r="Z544" s="212"/>
      <c r="AA544" s="212"/>
      <c r="AB544" s="212"/>
      <c r="AC544" s="212"/>
      <c r="AD544" s="212"/>
      <c r="AE544" s="212"/>
      <c r="AF544" s="212"/>
      <c r="AG544" s="212"/>
      <c r="AH544" s="212"/>
      <c r="AI544" s="212"/>
      <c r="AJ544" s="212"/>
      <c r="AK544" s="212"/>
      <c r="AL544" s="212"/>
      <c r="AM544" s="212"/>
    </row>
    <row r="545" spans="1:39" x14ac:dyDescent="0.25">
      <c r="A545" s="1075"/>
      <c r="B545" s="801" t="s">
        <v>511</v>
      </c>
      <c r="C545" s="587"/>
      <c r="D545" s="719" t="s">
        <v>367</v>
      </c>
      <c r="E545" s="729"/>
      <c r="F545" s="729"/>
      <c r="G545" s="729"/>
      <c r="H545" s="729"/>
      <c r="I545" s="729"/>
      <c r="J545" s="729"/>
      <c r="K545" s="729"/>
      <c r="L545" s="729"/>
      <c r="M545" s="729"/>
      <c r="N545" s="729"/>
      <c r="O545" s="1448"/>
      <c r="P545" s="411"/>
      <c r="Q545" s="212"/>
      <c r="R545" s="212"/>
      <c r="S545" s="212"/>
      <c r="T545" s="212"/>
      <c r="U545" s="212"/>
      <c r="V545" s="212"/>
      <c r="W545" s="212"/>
      <c r="X545" s="212"/>
      <c r="Y545" s="212"/>
      <c r="Z545" s="212"/>
      <c r="AA545" s="212"/>
      <c r="AB545" s="212"/>
      <c r="AC545" s="212"/>
      <c r="AD545" s="212"/>
      <c r="AE545" s="212"/>
      <c r="AF545" s="212"/>
      <c r="AG545" s="212"/>
      <c r="AH545" s="212"/>
      <c r="AI545" s="212"/>
      <c r="AJ545" s="212"/>
      <c r="AK545" s="212"/>
      <c r="AL545" s="212"/>
      <c r="AM545" s="212"/>
    </row>
    <row r="546" spans="1:39" x14ac:dyDescent="0.25">
      <c r="A546" s="1045">
        <v>50</v>
      </c>
      <c r="B546" s="815" t="s">
        <v>749</v>
      </c>
      <c r="C546" s="725"/>
      <c r="D546" s="728">
        <f>'6C'!$G$32</f>
        <v>0</v>
      </c>
      <c r="E546" s="724">
        <f>$D546*E215</f>
        <v>0</v>
      </c>
      <c r="F546" s="724">
        <f t="shared" ref="F546:K546" si="126">$D546*F215</f>
        <v>0</v>
      </c>
      <c r="G546" s="724">
        <f t="shared" si="126"/>
        <v>0</v>
      </c>
      <c r="H546" s="724">
        <f t="shared" si="126"/>
        <v>0</v>
      </c>
      <c r="I546" s="724">
        <f t="shared" si="126"/>
        <v>0</v>
      </c>
      <c r="J546" s="724">
        <f t="shared" si="126"/>
        <v>0</v>
      </c>
      <c r="K546" s="724">
        <f t="shared" si="126"/>
        <v>0</v>
      </c>
      <c r="L546" s="724">
        <f>SUM(E546:K546)</f>
        <v>0</v>
      </c>
      <c r="M546" s="724">
        <f t="shared" ref="M546:M577" si="127">L546+L380</f>
        <v>0</v>
      </c>
      <c r="N546" s="724">
        <f t="shared" ref="N546:O577" si="128">$D546*N215</f>
        <v>0</v>
      </c>
      <c r="O546" s="724">
        <f t="shared" si="128"/>
        <v>0</v>
      </c>
      <c r="P546" s="411"/>
      <c r="Q546" s="212"/>
      <c r="R546" s="212"/>
      <c r="S546" s="212"/>
      <c r="T546" s="212"/>
      <c r="U546" s="212"/>
      <c r="V546" s="212"/>
      <c r="W546" s="212"/>
      <c r="X546" s="212"/>
      <c r="Y546" s="212"/>
      <c r="Z546" s="212"/>
      <c r="AA546" s="212"/>
      <c r="AB546" s="212"/>
      <c r="AC546" s="212"/>
      <c r="AD546" s="212"/>
      <c r="AE546" s="212"/>
      <c r="AF546" s="212"/>
      <c r="AG546" s="212"/>
      <c r="AH546" s="212"/>
      <c r="AI546" s="212"/>
      <c r="AJ546" s="212"/>
      <c r="AK546" s="212"/>
      <c r="AL546" s="212"/>
      <c r="AM546" s="212"/>
    </row>
    <row r="547" spans="1:39" x14ac:dyDescent="0.25">
      <c r="A547" s="1045">
        <v>51</v>
      </c>
      <c r="B547" s="815" t="s">
        <v>750</v>
      </c>
      <c r="C547" s="725"/>
      <c r="D547" s="728">
        <f>'6C'!$G$33</f>
        <v>0</v>
      </c>
      <c r="E547" s="724">
        <f t="shared" ref="E547:K547" si="129">$D547*E216</f>
        <v>0</v>
      </c>
      <c r="F547" s="724">
        <f t="shared" si="129"/>
        <v>0</v>
      </c>
      <c r="G547" s="724">
        <f t="shared" si="129"/>
        <v>0</v>
      </c>
      <c r="H547" s="724">
        <f t="shared" si="129"/>
        <v>0</v>
      </c>
      <c r="I547" s="724">
        <f t="shared" si="129"/>
        <v>0</v>
      </c>
      <c r="J547" s="724">
        <f t="shared" si="129"/>
        <v>0</v>
      </c>
      <c r="K547" s="724">
        <f t="shared" si="129"/>
        <v>0</v>
      </c>
      <c r="L547" s="724">
        <f t="shared" ref="L547:L577" si="130">SUM(E547:K547)</f>
        <v>0</v>
      </c>
      <c r="M547" s="724">
        <f t="shared" si="127"/>
        <v>0</v>
      </c>
      <c r="N547" s="724">
        <f t="shared" si="128"/>
        <v>0</v>
      </c>
      <c r="O547" s="724">
        <f t="shared" si="128"/>
        <v>0</v>
      </c>
      <c r="P547" s="411"/>
      <c r="Q547" s="212"/>
      <c r="R547" s="212"/>
      <c r="S547" s="212"/>
      <c r="T547" s="212"/>
      <c r="U547" s="212"/>
      <c r="V547" s="212"/>
      <c r="W547" s="212"/>
      <c r="X547" s="212"/>
      <c r="Y547" s="212"/>
      <c r="Z547" s="212"/>
      <c r="AA547" s="212"/>
      <c r="AB547" s="212"/>
      <c r="AC547" s="212"/>
      <c r="AD547" s="212"/>
      <c r="AE547" s="212"/>
      <c r="AF547" s="212"/>
      <c r="AG547" s="212"/>
      <c r="AH547" s="212"/>
      <c r="AI547" s="212"/>
      <c r="AJ547" s="212"/>
      <c r="AK547" s="212"/>
      <c r="AL547" s="212"/>
      <c r="AM547" s="212"/>
    </row>
    <row r="548" spans="1:39" x14ac:dyDescent="0.25">
      <c r="A548" s="1095">
        <v>52</v>
      </c>
      <c r="B548" s="457" t="s">
        <v>512</v>
      </c>
      <c r="C548" s="90"/>
      <c r="D548" s="728">
        <f>'6C'!$G$34</f>
        <v>0</v>
      </c>
      <c r="E548" s="724">
        <f t="shared" ref="E548:K548" si="131">$D548*E217</f>
        <v>0</v>
      </c>
      <c r="F548" s="724">
        <f t="shared" si="131"/>
        <v>0</v>
      </c>
      <c r="G548" s="724">
        <f t="shared" si="131"/>
        <v>0</v>
      </c>
      <c r="H548" s="724">
        <f t="shared" si="131"/>
        <v>0</v>
      </c>
      <c r="I548" s="724">
        <f t="shared" si="131"/>
        <v>0</v>
      </c>
      <c r="J548" s="724">
        <f t="shared" si="131"/>
        <v>0</v>
      </c>
      <c r="K548" s="724">
        <f t="shared" si="131"/>
        <v>0</v>
      </c>
      <c r="L548" s="724">
        <f t="shared" si="130"/>
        <v>0</v>
      </c>
      <c r="M548" s="724">
        <f t="shared" si="127"/>
        <v>0</v>
      </c>
      <c r="N548" s="724">
        <f t="shared" si="128"/>
        <v>0</v>
      </c>
      <c r="O548" s="724">
        <f t="shared" si="128"/>
        <v>0</v>
      </c>
      <c r="P548" s="411"/>
      <c r="Q548" s="212"/>
      <c r="R548" s="212"/>
      <c r="S548" s="212"/>
      <c r="T548" s="212"/>
      <c r="U548" s="212"/>
      <c r="V548" s="212"/>
      <c r="W548" s="212"/>
      <c r="X548" s="212"/>
      <c r="Y548" s="212"/>
      <c r="Z548" s="212"/>
      <c r="AA548" s="212"/>
      <c r="AB548" s="212"/>
      <c r="AC548" s="212"/>
      <c r="AD548" s="212"/>
      <c r="AE548" s="212"/>
      <c r="AF548" s="212"/>
      <c r="AG548" s="212"/>
      <c r="AH548" s="212"/>
      <c r="AI548" s="212"/>
      <c r="AJ548" s="212"/>
      <c r="AK548" s="212"/>
      <c r="AL548" s="212"/>
      <c r="AM548" s="212"/>
    </row>
    <row r="549" spans="1:39" x14ac:dyDescent="0.25">
      <c r="A549" s="1045">
        <f>A548+1</f>
        <v>53</v>
      </c>
      <c r="B549" s="457" t="s">
        <v>513</v>
      </c>
      <c r="C549" s="90"/>
      <c r="D549" s="728">
        <f>'6C'!$G$35</f>
        <v>0</v>
      </c>
      <c r="E549" s="724">
        <f t="shared" ref="E549:K549" si="132">$D549*E218</f>
        <v>0</v>
      </c>
      <c r="F549" s="724">
        <f t="shared" si="132"/>
        <v>0</v>
      </c>
      <c r="G549" s="724">
        <f t="shared" si="132"/>
        <v>0</v>
      </c>
      <c r="H549" s="724">
        <f t="shared" si="132"/>
        <v>0</v>
      </c>
      <c r="I549" s="724">
        <f t="shared" si="132"/>
        <v>0</v>
      </c>
      <c r="J549" s="724">
        <f t="shared" si="132"/>
        <v>0</v>
      </c>
      <c r="K549" s="724">
        <f t="shared" si="132"/>
        <v>0</v>
      </c>
      <c r="L549" s="724">
        <f t="shared" si="130"/>
        <v>0</v>
      </c>
      <c r="M549" s="724">
        <f t="shared" si="127"/>
        <v>0</v>
      </c>
      <c r="N549" s="724">
        <f t="shared" si="128"/>
        <v>0</v>
      </c>
      <c r="O549" s="724">
        <f t="shared" si="128"/>
        <v>0</v>
      </c>
      <c r="P549" s="411"/>
      <c r="Q549" s="212"/>
      <c r="R549" s="212"/>
      <c r="S549" s="212"/>
      <c r="T549" s="212"/>
      <c r="U549" s="212"/>
      <c r="V549" s="212"/>
      <c r="W549" s="212"/>
      <c r="X549" s="212"/>
      <c r="Y549" s="212"/>
      <c r="Z549" s="212"/>
      <c r="AA549" s="212"/>
      <c r="AB549" s="212"/>
      <c r="AC549" s="212"/>
      <c r="AD549" s="212"/>
      <c r="AE549" s="212"/>
      <c r="AF549" s="212"/>
      <c r="AG549" s="212"/>
      <c r="AH549" s="212"/>
      <c r="AI549" s="212"/>
      <c r="AJ549" s="212"/>
      <c r="AK549" s="212"/>
      <c r="AL549" s="212"/>
      <c r="AM549" s="212"/>
    </row>
    <row r="550" spans="1:39" x14ac:dyDescent="0.25">
      <c r="A550" s="1045">
        <f t="shared" ref="A550:A572" si="133">A549+1</f>
        <v>54</v>
      </c>
      <c r="B550" s="457" t="s">
        <v>514</v>
      </c>
      <c r="C550" s="90"/>
      <c r="D550" s="728">
        <f>'6C'!$G$36</f>
        <v>0</v>
      </c>
      <c r="E550" s="724">
        <f t="shared" ref="E550:K550" si="134">$D550*E219</f>
        <v>0</v>
      </c>
      <c r="F550" s="724">
        <f t="shared" si="134"/>
        <v>0</v>
      </c>
      <c r="G550" s="724">
        <f t="shared" si="134"/>
        <v>0</v>
      </c>
      <c r="H550" s="724">
        <f t="shared" si="134"/>
        <v>0</v>
      </c>
      <c r="I550" s="724">
        <f t="shared" si="134"/>
        <v>0</v>
      </c>
      <c r="J550" s="724">
        <f t="shared" si="134"/>
        <v>0</v>
      </c>
      <c r="K550" s="724">
        <f t="shared" si="134"/>
        <v>0</v>
      </c>
      <c r="L550" s="724">
        <f t="shared" si="130"/>
        <v>0</v>
      </c>
      <c r="M550" s="724">
        <f t="shared" si="127"/>
        <v>0</v>
      </c>
      <c r="N550" s="724">
        <f t="shared" si="128"/>
        <v>0</v>
      </c>
      <c r="O550" s="724">
        <f t="shared" si="128"/>
        <v>0</v>
      </c>
      <c r="P550" s="411"/>
      <c r="Q550" s="212"/>
      <c r="R550" s="212"/>
      <c r="S550" s="212"/>
      <c r="T550" s="212"/>
      <c r="U550" s="212"/>
      <c r="V550" s="212"/>
      <c r="W550" s="212"/>
      <c r="X550" s="212"/>
      <c r="Y550" s="212"/>
      <c r="Z550" s="212"/>
      <c r="AA550" s="212"/>
      <c r="AB550" s="212"/>
      <c r="AC550" s="212"/>
      <c r="AD550" s="212"/>
      <c r="AE550" s="212"/>
      <c r="AF550" s="212"/>
      <c r="AG550" s="212"/>
      <c r="AH550" s="212"/>
      <c r="AI550" s="212"/>
      <c r="AJ550" s="212"/>
      <c r="AK550" s="212"/>
      <c r="AL550" s="212"/>
      <c r="AM550" s="212"/>
    </row>
    <row r="551" spans="1:39" x14ac:dyDescent="0.25">
      <c r="A551" s="1045">
        <f t="shared" si="133"/>
        <v>55</v>
      </c>
      <c r="B551" s="457" t="s">
        <v>515</v>
      </c>
      <c r="C551" s="90"/>
      <c r="D551" s="728">
        <f>'6C'!$G$37</f>
        <v>0</v>
      </c>
      <c r="E551" s="724">
        <f t="shared" ref="E551:K551" si="135">$D551*E220</f>
        <v>0</v>
      </c>
      <c r="F551" s="724">
        <f t="shared" si="135"/>
        <v>0</v>
      </c>
      <c r="G551" s="724">
        <f t="shared" si="135"/>
        <v>0</v>
      </c>
      <c r="H551" s="724">
        <f t="shared" si="135"/>
        <v>0</v>
      </c>
      <c r="I551" s="724">
        <f t="shared" si="135"/>
        <v>0</v>
      </c>
      <c r="J551" s="724">
        <f t="shared" si="135"/>
        <v>0</v>
      </c>
      <c r="K551" s="724">
        <f t="shared" si="135"/>
        <v>0</v>
      </c>
      <c r="L551" s="724">
        <f t="shared" si="130"/>
        <v>0</v>
      </c>
      <c r="M551" s="724">
        <f t="shared" si="127"/>
        <v>0</v>
      </c>
      <c r="N551" s="724">
        <f t="shared" si="128"/>
        <v>0</v>
      </c>
      <c r="O551" s="724">
        <f t="shared" si="128"/>
        <v>0</v>
      </c>
      <c r="P551" s="411"/>
      <c r="Q551" s="212"/>
      <c r="R551" s="212"/>
      <c r="S551" s="212"/>
      <c r="T551" s="212"/>
      <c r="U551" s="212"/>
      <c r="V551" s="212"/>
      <c r="W551" s="212"/>
      <c r="X551" s="212"/>
      <c r="Y551" s="212"/>
      <c r="Z551" s="212"/>
      <c r="AA551" s="212"/>
      <c r="AB551" s="212"/>
      <c r="AC551" s="212"/>
      <c r="AD551" s="212"/>
      <c r="AE551" s="212"/>
      <c r="AF551" s="212"/>
      <c r="AG551" s="212"/>
      <c r="AH551" s="212"/>
      <c r="AI551" s="212"/>
      <c r="AJ551" s="212"/>
      <c r="AK551" s="212"/>
      <c r="AL551" s="212"/>
      <c r="AM551" s="212"/>
    </row>
    <row r="552" spans="1:39" x14ac:dyDescent="0.25">
      <c r="A552" s="1045">
        <f t="shared" si="133"/>
        <v>56</v>
      </c>
      <c r="B552" s="815" t="s">
        <v>751</v>
      </c>
      <c r="C552" s="725"/>
      <c r="D552" s="728">
        <f>'6C'!$G$38</f>
        <v>0</v>
      </c>
      <c r="E552" s="724">
        <f t="shared" ref="E552:K552" si="136">$D552*E221</f>
        <v>0</v>
      </c>
      <c r="F552" s="724">
        <f t="shared" si="136"/>
        <v>0</v>
      </c>
      <c r="G552" s="724">
        <f t="shared" si="136"/>
        <v>0</v>
      </c>
      <c r="H552" s="724">
        <f t="shared" si="136"/>
        <v>0</v>
      </c>
      <c r="I552" s="724">
        <f t="shared" si="136"/>
        <v>0</v>
      </c>
      <c r="J552" s="724">
        <f t="shared" si="136"/>
        <v>0</v>
      </c>
      <c r="K552" s="724">
        <f t="shared" si="136"/>
        <v>0</v>
      </c>
      <c r="L552" s="724">
        <f t="shared" si="130"/>
        <v>0</v>
      </c>
      <c r="M552" s="724">
        <f t="shared" si="127"/>
        <v>0</v>
      </c>
      <c r="N552" s="724">
        <f t="shared" si="128"/>
        <v>0</v>
      </c>
      <c r="O552" s="724">
        <f t="shared" si="128"/>
        <v>0</v>
      </c>
      <c r="P552" s="411"/>
      <c r="Q552" s="212"/>
      <c r="R552" s="212"/>
      <c r="S552" s="212"/>
      <c r="T552" s="212"/>
      <c r="U552" s="212"/>
      <c r="V552" s="212"/>
      <c r="W552" s="212"/>
      <c r="X552" s="212"/>
      <c r="Y552" s="212"/>
      <c r="Z552" s="212"/>
      <c r="AA552" s="212"/>
      <c r="AB552" s="212"/>
      <c r="AC552" s="212"/>
      <c r="AD552" s="212"/>
      <c r="AE552" s="212"/>
      <c r="AF552" s="212"/>
      <c r="AG552" s="212"/>
      <c r="AH552" s="212"/>
      <c r="AI552" s="212"/>
      <c r="AJ552" s="212"/>
      <c r="AK552" s="212"/>
      <c r="AL552" s="212"/>
      <c r="AM552" s="212"/>
    </row>
    <row r="553" spans="1:39" x14ac:dyDescent="0.25">
      <c r="A553" s="1045">
        <f t="shared" si="133"/>
        <v>57</v>
      </c>
      <c r="B553" s="815" t="s">
        <v>768</v>
      </c>
      <c r="C553" s="725"/>
      <c r="D553" s="728">
        <f>'6C'!$G$39</f>
        <v>0</v>
      </c>
      <c r="E553" s="724">
        <f t="shared" ref="E553:K553" si="137">$D553*E222</f>
        <v>0</v>
      </c>
      <c r="F553" s="724">
        <f t="shared" si="137"/>
        <v>0</v>
      </c>
      <c r="G553" s="724">
        <f t="shared" si="137"/>
        <v>0</v>
      </c>
      <c r="H553" s="724">
        <f t="shared" si="137"/>
        <v>0</v>
      </c>
      <c r="I553" s="724">
        <f t="shared" si="137"/>
        <v>0</v>
      </c>
      <c r="J553" s="724">
        <f t="shared" si="137"/>
        <v>0</v>
      </c>
      <c r="K553" s="724">
        <f t="shared" si="137"/>
        <v>0</v>
      </c>
      <c r="L553" s="724">
        <f t="shared" si="130"/>
        <v>0</v>
      </c>
      <c r="M553" s="724">
        <f t="shared" si="127"/>
        <v>0</v>
      </c>
      <c r="N553" s="724">
        <f t="shared" si="128"/>
        <v>0</v>
      </c>
      <c r="O553" s="724">
        <f t="shared" si="128"/>
        <v>0</v>
      </c>
      <c r="P553" s="411"/>
      <c r="Q553" s="212"/>
      <c r="R553" s="212"/>
      <c r="S553" s="212"/>
      <c r="T553" s="212"/>
      <c r="U553" s="212"/>
      <c r="V553" s="212"/>
      <c r="W553" s="212"/>
      <c r="X553" s="212"/>
      <c r="Y553" s="212"/>
      <c r="Z553" s="212"/>
      <c r="AA553" s="212"/>
      <c r="AB553" s="212"/>
      <c r="AC553" s="212"/>
      <c r="AD553" s="212"/>
      <c r="AE553" s="212"/>
      <c r="AF553" s="212"/>
      <c r="AG553" s="212"/>
      <c r="AH553" s="212"/>
      <c r="AI553" s="212"/>
      <c r="AJ553" s="212"/>
      <c r="AK553" s="212"/>
      <c r="AL553" s="212"/>
      <c r="AM553" s="212"/>
    </row>
    <row r="554" spans="1:39" x14ac:dyDescent="0.25">
      <c r="A554" s="1045">
        <f t="shared" si="133"/>
        <v>58</v>
      </c>
      <c r="B554" s="815" t="s">
        <v>752</v>
      </c>
      <c r="C554" s="725"/>
      <c r="D554" s="728">
        <f>'6C'!$G$40</f>
        <v>0</v>
      </c>
      <c r="E554" s="724">
        <f t="shared" ref="E554:K554" si="138">$D554*E223</f>
        <v>0</v>
      </c>
      <c r="F554" s="724">
        <f t="shared" si="138"/>
        <v>0</v>
      </c>
      <c r="G554" s="724">
        <f t="shared" si="138"/>
        <v>0</v>
      </c>
      <c r="H554" s="724">
        <f t="shared" si="138"/>
        <v>0</v>
      </c>
      <c r="I554" s="724">
        <f t="shared" si="138"/>
        <v>0</v>
      </c>
      <c r="J554" s="724">
        <f t="shared" si="138"/>
        <v>0</v>
      </c>
      <c r="K554" s="724">
        <f t="shared" si="138"/>
        <v>0</v>
      </c>
      <c r="L554" s="724">
        <f t="shared" si="130"/>
        <v>0</v>
      </c>
      <c r="M554" s="724">
        <f t="shared" si="127"/>
        <v>0</v>
      </c>
      <c r="N554" s="724">
        <f t="shared" si="128"/>
        <v>0</v>
      </c>
      <c r="O554" s="724">
        <f t="shared" si="128"/>
        <v>0</v>
      </c>
      <c r="P554" s="411"/>
      <c r="Q554" s="212"/>
      <c r="R554" s="212"/>
      <c r="S554" s="212"/>
      <c r="T554" s="212"/>
      <c r="U554" s="212"/>
      <c r="V554" s="212"/>
      <c r="W554" s="212"/>
      <c r="X554" s="212"/>
      <c r="Y554" s="212"/>
      <c r="Z554" s="212"/>
      <c r="AA554" s="212"/>
      <c r="AB554" s="212"/>
      <c r="AC554" s="212"/>
      <c r="AD554" s="212"/>
      <c r="AE554" s="212"/>
      <c r="AF554" s="212"/>
      <c r="AG554" s="212"/>
      <c r="AH554" s="212"/>
      <c r="AI554" s="212"/>
      <c r="AJ554" s="212"/>
      <c r="AK554" s="212"/>
      <c r="AL554" s="212"/>
      <c r="AM554" s="212"/>
    </row>
    <row r="555" spans="1:39" x14ac:dyDescent="0.25">
      <c r="A555" s="1045">
        <f t="shared" si="133"/>
        <v>59</v>
      </c>
      <c r="B555" s="815" t="s">
        <v>769</v>
      </c>
      <c r="C555" s="725"/>
      <c r="D555" s="728">
        <f>'6C'!$G$41</f>
        <v>0</v>
      </c>
      <c r="E555" s="724">
        <f t="shared" ref="E555:K555" si="139">$D555*E224</f>
        <v>0</v>
      </c>
      <c r="F555" s="724">
        <f t="shared" si="139"/>
        <v>0</v>
      </c>
      <c r="G555" s="724">
        <f t="shared" si="139"/>
        <v>0</v>
      </c>
      <c r="H555" s="724">
        <f t="shared" si="139"/>
        <v>0</v>
      </c>
      <c r="I555" s="724">
        <f t="shared" si="139"/>
        <v>0</v>
      </c>
      <c r="J555" s="724">
        <f t="shared" si="139"/>
        <v>0</v>
      </c>
      <c r="K555" s="724">
        <f t="shared" si="139"/>
        <v>0</v>
      </c>
      <c r="L555" s="724">
        <f t="shared" si="130"/>
        <v>0</v>
      </c>
      <c r="M555" s="724">
        <f t="shared" si="127"/>
        <v>0</v>
      </c>
      <c r="N555" s="724">
        <f t="shared" si="128"/>
        <v>0</v>
      </c>
      <c r="O555" s="724">
        <f t="shared" si="128"/>
        <v>0</v>
      </c>
      <c r="P555" s="411"/>
      <c r="Q555" s="212"/>
      <c r="R555" s="212"/>
      <c r="S555" s="212"/>
      <c r="T555" s="212"/>
      <c r="U555" s="212"/>
      <c r="V555" s="212"/>
      <c r="W555" s="212"/>
      <c r="X555" s="212"/>
      <c r="Y555" s="212"/>
      <c r="Z555" s="212"/>
      <c r="AA555" s="212"/>
      <c r="AB555" s="212"/>
      <c r="AC555" s="212"/>
      <c r="AD555" s="212"/>
      <c r="AE555" s="212"/>
      <c r="AF555" s="212"/>
      <c r="AG555" s="212"/>
      <c r="AH555" s="212"/>
      <c r="AI555" s="212"/>
      <c r="AJ555" s="212"/>
      <c r="AK555" s="212"/>
      <c r="AL555" s="212"/>
      <c r="AM555" s="212"/>
    </row>
    <row r="556" spans="1:39" x14ac:dyDescent="0.25">
      <c r="A556" s="1045">
        <f t="shared" si="133"/>
        <v>60</v>
      </c>
      <c r="B556" s="815" t="s">
        <v>516</v>
      </c>
      <c r="C556" s="725"/>
      <c r="D556" s="728">
        <f>'6C'!$G$42</f>
        <v>0</v>
      </c>
      <c r="E556" s="724">
        <f t="shared" ref="E556:K556" si="140">$D556*E225</f>
        <v>0</v>
      </c>
      <c r="F556" s="724">
        <f t="shared" si="140"/>
        <v>0</v>
      </c>
      <c r="G556" s="724">
        <f t="shared" si="140"/>
        <v>0</v>
      </c>
      <c r="H556" s="724">
        <f t="shared" si="140"/>
        <v>0</v>
      </c>
      <c r="I556" s="724">
        <f t="shared" si="140"/>
        <v>0</v>
      </c>
      <c r="J556" s="724">
        <f t="shared" si="140"/>
        <v>0</v>
      </c>
      <c r="K556" s="724">
        <f t="shared" si="140"/>
        <v>0</v>
      </c>
      <c r="L556" s="724">
        <f t="shared" si="130"/>
        <v>0</v>
      </c>
      <c r="M556" s="724">
        <f t="shared" si="127"/>
        <v>0</v>
      </c>
      <c r="N556" s="724">
        <f t="shared" si="128"/>
        <v>0</v>
      </c>
      <c r="O556" s="724">
        <f t="shared" si="128"/>
        <v>0</v>
      </c>
      <c r="P556" s="411"/>
      <c r="Q556" s="212"/>
      <c r="R556" s="212"/>
      <c r="S556" s="212"/>
      <c r="T556" s="212"/>
      <c r="U556" s="212"/>
      <c r="V556" s="212"/>
      <c r="W556" s="212"/>
      <c r="X556" s="212"/>
      <c r="Y556" s="212"/>
      <c r="Z556" s="212"/>
      <c r="AA556" s="212"/>
      <c r="AB556" s="212"/>
      <c r="AC556" s="212"/>
      <c r="AD556" s="212"/>
      <c r="AE556" s="212"/>
      <c r="AF556" s="212"/>
      <c r="AG556" s="212"/>
      <c r="AH556" s="212"/>
      <c r="AI556" s="212"/>
      <c r="AJ556" s="212"/>
      <c r="AK556" s="212"/>
      <c r="AL556" s="212"/>
      <c r="AM556" s="212"/>
    </row>
    <row r="557" spans="1:39" x14ac:dyDescent="0.25">
      <c r="A557" s="1045">
        <f t="shared" si="133"/>
        <v>61</v>
      </c>
      <c r="B557" s="457" t="s">
        <v>517</v>
      </c>
      <c r="C557" s="90"/>
      <c r="D557" s="728">
        <f>'6C'!$G$43</f>
        <v>0</v>
      </c>
      <c r="E557" s="724">
        <f t="shared" ref="E557:K557" si="141">$D557*E226</f>
        <v>0</v>
      </c>
      <c r="F557" s="724">
        <f t="shared" si="141"/>
        <v>0</v>
      </c>
      <c r="G557" s="724">
        <f t="shared" si="141"/>
        <v>0</v>
      </c>
      <c r="H557" s="724">
        <f t="shared" si="141"/>
        <v>0</v>
      </c>
      <c r="I557" s="724">
        <f t="shared" si="141"/>
        <v>0</v>
      </c>
      <c r="J557" s="724">
        <f t="shared" si="141"/>
        <v>0</v>
      </c>
      <c r="K557" s="724">
        <f t="shared" si="141"/>
        <v>0</v>
      </c>
      <c r="L557" s="724">
        <f t="shared" si="130"/>
        <v>0</v>
      </c>
      <c r="M557" s="724">
        <f t="shared" si="127"/>
        <v>0</v>
      </c>
      <c r="N557" s="724">
        <f t="shared" si="128"/>
        <v>0</v>
      </c>
      <c r="O557" s="724">
        <f t="shared" si="128"/>
        <v>0</v>
      </c>
      <c r="P557" s="411"/>
      <c r="Q557" s="212"/>
      <c r="R557" s="212"/>
      <c r="S557" s="212"/>
      <c r="T557" s="212"/>
      <c r="U557" s="212"/>
      <c r="V557" s="212"/>
      <c r="W557" s="212"/>
      <c r="X557" s="212"/>
      <c r="Y557" s="212"/>
      <c r="Z557" s="212"/>
      <c r="AA557" s="212"/>
      <c r="AB557" s="212"/>
      <c r="AC557" s="212"/>
      <c r="AD557" s="212"/>
      <c r="AE557" s="212"/>
      <c r="AF557" s="212"/>
      <c r="AG557" s="212"/>
      <c r="AH557" s="212"/>
      <c r="AI557" s="212"/>
      <c r="AJ557" s="212"/>
      <c r="AK557" s="212"/>
      <c r="AL557" s="212"/>
      <c r="AM557" s="212"/>
    </row>
    <row r="558" spans="1:39" x14ac:dyDescent="0.25">
      <c r="A558" s="1045">
        <f t="shared" si="133"/>
        <v>62</v>
      </c>
      <c r="B558" s="457" t="s">
        <v>518</v>
      </c>
      <c r="C558" s="90"/>
      <c r="D558" s="728">
        <f>'6C'!$G$44</f>
        <v>0</v>
      </c>
      <c r="E558" s="724">
        <f t="shared" ref="E558:K558" si="142">$D558*E227</f>
        <v>0</v>
      </c>
      <c r="F558" s="724">
        <f t="shared" si="142"/>
        <v>0</v>
      </c>
      <c r="G558" s="724">
        <f t="shared" si="142"/>
        <v>0</v>
      </c>
      <c r="H558" s="724">
        <f t="shared" si="142"/>
        <v>0</v>
      </c>
      <c r="I558" s="724">
        <f t="shared" si="142"/>
        <v>0</v>
      </c>
      <c r="J558" s="724">
        <f t="shared" si="142"/>
        <v>0</v>
      </c>
      <c r="K558" s="724">
        <f t="shared" si="142"/>
        <v>0</v>
      </c>
      <c r="L558" s="724">
        <f t="shared" si="130"/>
        <v>0</v>
      </c>
      <c r="M558" s="724">
        <f t="shared" si="127"/>
        <v>0</v>
      </c>
      <c r="N558" s="724">
        <f t="shared" si="128"/>
        <v>0</v>
      </c>
      <c r="O558" s="724">
        <f t="shared" si="128"/>
        <v>0</v>
      </c>
      <c r="P558" s="411"/>
      <c r="Q558" s="212"/>
      <c r="R558" s="212"/>
      <c r="S558" s="212"/>
      <c r="T558" s="212"/>
      <c r="U558" s="212"/>
      <c r="V558" s="212"/>
      <c r="W558" s="212"/>
      <c r="X558" s="212"/>
      <c r="Y558" s="212"/>
      <c r="Z558" s="212"/>
      <c r="AA558" s="212"/>
      <c r="AB558" s="212"/>
      <c r="AC558" s="212"/>
      <c r="AD558" s="212"/>
      <c r="AE558" s="212"/>
      <c r="AF558" s="212"/>
      <c r="AG558" s="212"/>
      <c r="AH558" s="212"/>
      <c r="AI558" s="212"/>
      <c r="AJ558" s="212"/>
      <c r="AK558" s="212"/>
      <c r="AL558" s="212"/>
      <c r="AM558" s="212"/>
    </row>
    <row r="559" spans="1:39" x14ac:dyDescent="0.25">
      <c r="A559" s="1045">
        <f t="shared" si="133"/>
        <v>63</v>
      </c>
      <c r="B559" s="815" t="s">
        <v>753</v>
      </c>
      <c r="C559" s="725"/>
      <c r="D559" s="728">
        <f>'6C'!$G$45</f>
        <v>0</v>
      </c>
      <c r="E559" s="724">
        <f t="shared" ref="E559:K559" si="143">$D559*E228</f>
        <v>0</v>
      </c>
      <c r="F559" s="724">
        <f t="shared" si="143"/>
        <v>0</v>
      </c>
      <c r="G559" s="724">
        <f t="shared" si="143"/>
        <v>0</v>
      </c>
      <c r="H559" s="724">
        <f t="shared" si="143"/>
        <v>0</v>
      </c>
      <c r="I559" s="724">
        <f t="shared" si="143"/>
        <v>0</v>
      </c>
      <c r="J559" s="724">
        <f t="shared" si="143"/>
        <v>0</v>
      </c>
      <c r="K559" s="724">
        <f t="shared" si="143"/>
        <v>0</v>
      </c>
      <c r="L559" s="724">
        <f t="shared" si="130"/>
        <v>0</v>
      </c>
      <c r="M559" s="724">
        <f t="shared" si="127"/>
        <v>0</v>
      </c>
      <c r="N559" s="724">
        <f t="shared" si="128"/>
        <v>0</v>
      </c>
      <c r="O559" s="724">
        <f t="shared" si="128"/>
        <v>0</v>
      </c>
      <c r="P559" s="411"/>
      <c r="Q559" s="212"/>
      <c r="R559" s="212"/>
      <c r="S559" s="212"/>
      <c r="T559" s="212"/>
      <c r="U559" s="212"/>
      <c r="V559" s="212"/>
      <c r="W559" s="212"/>
      <c r="X559" s="212"/>
      <c r="Y559" s="212"/>
      <c r="Z559" s="212"/>
      <c r="AA559" s="212"/>
      <c r="AB559" s="212"/>
      <c r="AC559" s="212"/>
      <c r="AD559" s="212"/>
      <c r="AE559" s="212"/>
      <c r="AF559" s="212"/>
      <c r="AG559" s="212"/>
      <c r="AH559" s="212"/>
      <c r="AI559" s="212"/>
      <c r="AJ559" s="212"/>
      <c r="AK559" s="212"/>
      <c r="AL559" s="212"/>
      <c r="AM559" s="212"/>
    </row>
    <row r="560" spans="1:39" x14ac:dyDescent="0.25">
      <c r="A560" s="1045">
        <f t="shared" si="133"/>
        <v>64</v>
      </c>
      <c r="B560" s="457" t="s">
        <v>519</v>
      </c>
      <c r="C560" s="90"/>
      <c r="D560" s="728">
        <f>'6C'!$G$46</f>
        <v>0</v>
      </c>
      <c r="E560" s="724">
        <f t="shared" ref="E560:K560" si="144">$D560*E229</f>
        <v>0</v>
      </c>
      <c r="F560" s="724">
        <f t="shared" si="144"/>
        <v>0</v>
      </c>
      <c r="G560" s="724">
        <f t="shared" si="144"/>
        <v>0</v>
      </c>
      <c r="H560" s="724">
        <f t="shared" si="144"/>
        <v>0</v>
      </c>
      <c r="I560" s="724">
        <f t="shared" si="144"/>
        <v>0</v>
      </c>
      <c r="J560" s="724">
        <f t="shared" si="144"/>
        <v>0</v>
      </c>
      <c r="K560" s="724">
        <f t="shared" si="144"/>
        <v>0</v>
      </c>
      <c r="L560" s="724">
        <f t="shared" si="130"/>
        <v>0</v>
      </c>
      <c r="M560" s="724">
        <f t="shared" si="127"/>
        <v>0</v>
      </c>
      <c r="N560" s="724">
        <f t="shared" si="128"/>
        <v>0</v>
      </c>
      <c r="O560" s="724">
        <f t="shared" si="128"/>
        <v>0</v>
      </c>
      <c r="P560" s="411"/>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row>
    <row r="561" spans="1:39" x14ac:dyDescent="0.25">
      <c r="A561" s="1045">
        <f t="shared" si="133"/>
        <v>65</v>
      </c>
      <c r="B561" s="457" t="s">
        <v>788</v>
      </c>
      <c r="C561" s="90"/>
      <c r="D561" s="728">
        <f>'6C'!$G$47</f>
        <v>0</v>
      </c>
      <c r="E561" s="724">
        <f t="shared" ref="E561:K561" si="145">$D561*E230</f>
        <v>0</v>
      </c>
      <c r="F561" s="724">
        <f t="shared" si="145"/>
        <v>0</v>
      </c>
      <c r="G561" s="724">
        <f t="shared" si="145"/>
        <v>0</v>
      </c>
      <c r="H561" s="724">
        <f t="shared" si="145"/>
        <v>0</v>
      </c>
      <c r="I561" s="724">
        <f t="shared" si="145"/>
        <v>0</v>
      </c>
      <c r="J561" s="724">
        <f t="shared" si="145"/>
        <v>0</v>
      </c>
      <c r="K561" s="724">
        <f t="shared" si="145"/>
        <v>0</v>
      </c>
      <c r="L561" s="724">
        <f t="shared" si="130"/>
        <v>0</v>
      </c>
      <c r="M561" s="724">
        <f t="shared" si="127"/>
        <v>0</v>
      </c>
      <c r="N561" s="724">
        <f t="shared" si="128"/>
        <v>0</v>
      </c>
      <c r="O561" s="724">
        <f t="shared" si="128"/>
        <v>0</v>
      </c>
      <c r="P561" s="411"/>
      <c r="Q561" s="212"/>
      <c r="R561" s="212"/>
      <c r="S561" s="212"/>
      <c r="T561" s="212"/>
      <c r="U561" s="212"/>
      <c r="V561" s="212"/>
      <c r="W561" s="212"/>
      <c r="X561" s="212"/>
      <c r="Y561" s="212"/>
      <c r="Z561" s="212"/>
      <c r="AA561" s="212"/>
      <c r="AB561" s="212"/>
      <c r="AC561" s="212"/>
      <c r="AD561" s="212"/>
      <c r="AE561" s="212"/>
      <c r="AF561" s="212"/>
      <c r="AG561" s="212"/>
      <c r="AH561" s="212"/>
      <c r="AI561" s="212"/>
      <c r="AJ561" s="212"/>
      <c r="AK561" s="212"/>
      <c r="AL561" s="212"/>
      <c r="AM561" s="212"/>
    </row>
    <row r="562" spans="1:39" x14ac:dyDescent="0.25">
      <c r="A562" s="1045">
        <f t="shared" si="133"/>
        <v>66</v>
      </c>
      <c r="B562" s="457" t="s">
        <v>520</v>
      </c>
      <c r="C562" s="90"/>
      <c r="D562" s="728">
        <f>'6C'!$G$48</f>
        <v>0</v>
      </c>
      <c r="E562" s="724">
        <f t="shared" ref="E562:K562" si="146">$D562*E231</f>
        <v>0</v>
      </c>
      <c r="F562" s="724">
        <f t="shared" si="146"/>
        <v>0</v>
      </c>
      <c r="G562" s="724">
        <f t="shared" si="146"/>
        <v>0</v>
      </c>
      <c r="H562" s="724">
        <f t="shared" si="146"/>
        <v>0</v>
      </c>
      <c r="I562" s="724">
        <f t="shared" si="146"/>
        <v>0</v>
      </c>
      <c r="J562" s="724">
        <f t="shared" si="146"/>
        <v>0</v>
      </c>
      <c r="K562" s="724">
        <f t="shared" si="146"/>
        <v>0</v>
      </c>
      <c r="L562" s="724">
        <f t="shared" si="130"/>
        <v>0</v>
      </c>
      <c r="M562" s="724">
        <f t="shared" si="127"/>
        <v>0</v>
      </c>
      <c r="N562" s="724">
        <f t="shared" si="128"/>
        <v>0</v>
      </c>
      <c r="O562" s="724">
        <f t="shared" si="128"/>
        <v>0</v>
      </c>
      <c r="P562" s="411"/>
      <c r="Q562" s="212"/>
      <c r="R562" s="212"/>
      <c r="S562" s="212"/>
      <c r="T562" s="212"/>
      <c r="U562" s="212"/>
      <c r="V562" s="212"/>
      <c r="W562" s="212"/>
      <c r="X562" s="212"/>
      <c r="Y562" s="212"/>
      <c r="Z562" s="212"/>
      <c r="AA562" s="212"/>
      <c r="AB562" s="212"/>
      <c r="AC562" s="212"/>
      <c r="AD562" s="212"/>
      <c r="AE562" s="212"/>
      <c r="AF562" s="212"/>
      <c r="AG562" s="212"/>
      <c r="AH562" s="212"/>
      <c r="AI562" s="212"/>
      <c r="AJ562" s="212"/>
      <c r="AK562" s="212"/>
      <c r="AL562" s="212"/>
      <c r="AM562" s="212"/>
    </row>
    <row r="563" spans="1:39" x14ac:dyDescent="0.25">
      <c r="A563" s="1045">
        <f t="shared" si="133"/>
        <v>67</v>
      </c>
      <c r="B563" s="457" t="s">
        <v>521</v>
      </c>
      <c r="C563" s="90"/>
      <c r="D563" s="728">
        <f>'6C'!$G$49</f>
        <v>0</v>
      </c>
      <c r="E563" s="724">
        <f t="shared" ref="E563:K563" si="147">$D563*E232</f>
        <v>0</v>
      </c>
      <c r="F563" s="724">
        <f t="shared" si="147"/>
        <v>0</v>
      </c>
      <c r="G563" s="724">
        <f t="shared" si="147"/>
        <v>0</v>
      </c>
      <c r="H563" s="724">
        <f t="shared" si="147"/>
        <v>0</v>
      </c>
      <c r="I563" s="724">
        <f t="shared" si="147"/>
        <v>0</v>
      </c>
      <c r="J563" s="724">
        <f t="shared" si="147"/>
        <v>0</v>
      </c>
      <c r="K563" s="724">
        <f t="shared" si="147"/>
        <v>0</v>
      </c>
      <c r="L563" s="724">
        <f t="shared" si="130"/>
        <v>0</v>
      </c>
      <c r="M563" s="724">
        <f t="shared" si="127"/>
        <v>0</v>
      </c>
      <c r="N563" s="724">
        <f t="shared" si="128"/>
        <v>0</v>
      </c>
      <c r="O563" s="724">
        <f t="shared" si="128"/>
        <v>0</v>
      </c>
      <c r="P563" s="411"/>
      <c r="Q563" s="212"/>
      <c r="R563" s="212"/>
      <c r="S563" s="212"/>
      <c r="T563" s="212"/>
      <c r="U563" s="212"/>
      <c r="V563" s="212"/>
      <c r="W563" s="212"/>
      <c r="X563" s="212"/>
      <c r="Y563" s="212"/>
      <c r="Z563" s="212"/>
      <c r="AA563" s="212"/>
      <c r="AB563" s="212"/>
      <c r="AC563" s="212"/>
      <c r="AD563" s="212"/>
      <c r="AE563" s="212"/>
      <c r="AF563" s="212"/>
      <c r="AG563" s="212"/>
      <c r="AH563" s="212"/>
      <c r="AI563" s="212"/>
      <c r="AJ563" s="212"/>
      <c r="AK563" s="212"/>
      <c r="AL563" s="212"/>
      <c r="AM563" s="212"/>
    </row>
    <row r="564" spans="1:39" x14ac:dyDescent="0.25">
      <c r="A564" s="1045">
        <f t="shared" si="133"/>
        <v>68</v>
      </c>
      <c r="B564" s="815" t="s">
        <v>754</v>
      </c>
      <c r="C564" s="725"/>
      <c r="D564" s="728">
        <f>'6C'!$G$50</f>
        <v>0</v>
      </c>
      <c r="E564" s="724">
        <f t="shared" ref="E564:K564" si="148">$D564*E233</f>
        <v>0</v>
      </c>
      <c r="F564" s="724">
        <f t="shared" si="148"/>
        <v>0</v>
      </c>
      <c r="G564" s="724">
        <f t="shared" si="148"/>
        <v>0</v>
      </c>
      <c r="H564" s="724">
        <f t="shared" si="148"/>
        <v>0</v>
      </c>
      <c r="I564" s="724">
        <f t="shared" si="148"/>
        <v>0</v>
      </c>
      <c r="J564" s="724">
        <f t="shared" si="148"/>
        <v>0</v>
      </c>
      <c r="K564" s="724">
        <f t="shared" si="148"/>
        <v>0</v>
      </c>
      <c r="L564" s="724">
        <f t="shared" si="130"/>
        <v>0</v>
      </c>
      <c r="M564" s="724">
        <f t="shared" si="127"/>
        <v>0</v>
      </c>
      <c r="N564" s="724">
        <f t="shared" si="128"/>
        <v>0</v>
      </c>
      <c r="O564" s="724">
        <f t="shared" si="128"/>
        <v>0</v>
      </c>
      <c r="P564" s="411"/>
      <c r="Q564" s="212"/>
      <c r="R564" s="212"/>
      <c r="S564" s="212"/>
      <c r="T564" s="212"/>
      <c r="U564" s="212"/>
      <c r="V564" s="212"/>
      <c r="W564" s="212"/>
      <c r="X564" s="212"/>
      <c r="Y564" s="212"/>
      <c r="Z564" s="212"/>
      <c r="AA564" s="212"/>
      <c r="AB564" s="212"/>
      <c r="AC564" s="212"/>
      <c r="AD564" s="212"/>
      <c r="AE564" s="212"/>
      <c r="AF564" s="212"/>
      <c r="AG564" s="212"/>
      <c r="AH564" s="212"/>
      <c r="AI564" s="212"/>
      <c r="AJ564" s="212"/>
      <c r="AK564" s="212"/>
      <c r="AL564" s="212"/>
      <c r="AM564" s="212"/>
    </row>
    <row r="565" spans="1:39" x14ac:dyDescent="0.25">
      <c r="A565" s="1045">
        <f t="shared" si="133"/>
        <v>69</v>
      </c>
      <c r="B565" s="457" t="s">
        <v>522</v>
      </c>
      <c r="C565" s="90"/>
      <c r="D565" s="728">
        <f>'6C'!$G$51</f>
        <v>0</v>
      </c>
      <c r="E565" s="724">
        <f t="shared" ref="E565:K565" si="149">$D565*E234</f>
        <v>0</v>
      </c>
      <c r="F565" s="724">
        <f t="shared" si="149"/>
        <v>0</v>
      </c>
      <c r="G565" s="724">
        <f t="shared" si="149"/>
        <v>0</v>
      </c>
      <c r="H565" s="724">
        <f t="shared" si="149"/>
        <v>0</v>
      </c>
      <c r="I565" s="724">
        <f t="shared" si="149"/>
        <v>0</v>
      </c>
      <c r="J565" s="724">
        <f t="shared" si="149"/>
        <v>0</v>
      </c>
      <c r="K565" s="724">
        <f t="shared" si="149"/>
        <v>0</v>
      </c>
      <c r="L565" s="724">
        <f t="shared" si="130"/>
        <v>0</v>
      </c>
      <c r="M565" s="724">
        <f t="shared" si="127"/>
        <v>0</v>
      </c>
      <c r="N565" s="724">
        <f t="shared" si="128"/>
        <v>0</v>
      </c>
      <c r="O565" s="724">
        <f t="shared" si="128"/>
        <v>0</v>
      </c>
      <c r="P565" s="411"/>
      <c r="Q565" s="212"/>
      <c r="R565" s="212"/>
      <c r="S565" s="212"/>
      <c r="T565" s="212"/>
      <c r="U565" s="212"/>
      <c r="V565" s="212"/>
      <c r="W565" s="212"/>
      <c r="X565" s="212"/>
      <c r="Y565" s="212"/>
      <c r="Z565" s="212"/>
      <c r="AA565" s="212"/>
      <c r="AB565" s="212"/>
      <c r="AC565" s="212"/>
      <c r="AD565" s="212"/>
      <c r="AE565" s="212"/>
      <c r="AF565" s="212"/>
      <c r="AG565" s="212"/>
      <c r="AH565" s="212"/>
      <c r="AI565" s="212"/>
      <c r="AJ565" s="212"/>
      <c r="AK565" s="212"/>
      <c r="AL565" s="212"/>
      <c r="AM565" s="212"/>
    </row>
    <row r="566" spans="1:39" x14ac:dyDescent="0.25">
      <c r="A566" s="1045">
        <f t="shared" si="133"/>
        <v>70</v>
      </c>
      <c r="B566" s="457" t="s">
        <v>523</v>
      </c>
      <c r="C566" s="90"/>
      <c r="D566" s="728">
        <f>'6C'!$G$52</f>
        <v>0</v>
      </c>
      <c r="E566" s="724">
        <f t="shared" ref="E566:K566" si="150">$D566*E235</f>
        <v>0</v>
      </c>
      <c r="F566" s="724">
        <f t="shared" si="150"/>
        <v>0</v>
      </c>
      <c r="G566" s="724">
        <f t="shared" si="150"/>
        <v>0</v>
      </c>
      <c r="H566" s="724">
        <f t="shared" si="150"/>
        <v>0</v>
      </c>
      <c r="I566" s="724">
        <f t="shared" si="150"/>
        <v>0</v>
      </c>
      <c r="J566" s="724">
        <f t="shared" si="150"/>
        <v>0</v>
      </c>
      <c r="K566" s="724">
        <f t="shared" si="150"/>
        <v>0</v>
      </c>
      <c r="L566" s="724">
        <f t="shared" si="130"/>
        <v>0</v>
      </c>
      <c r="M566" s="724">
        <f t="shared" si="127"/>
        <v>0</v>
      </c>
      <c r="N566" s="724">
        <f t="shared" si="128"/>
        <v>0</v>
      </c>
      <c r="O566" s="724">
        <f t="shared" si="128"/>
        <v>0</v>
      </c>
      <c r="P566" s="411"/>
      <c r="Q566" s="212"/>
      <c r="R566" s="212"/>
      <c r="S566" s="212"/>
      <c r="T566" s="212"/>
      <c r="U566" s="212"/>
      <c r="V566" s="212"/>
      <c r="W566" s="212"/>
      <c r="X566" s="212"/>
      <c r="Y566" s="212"/>
      <c r="Z566" s="212"/>
      <c r="AA566" s="212"/>
      <c r="AB566" s="212"/>
      <c r="AC566" s="212"/>
      <c r="AD566" s="212"/>
      <c r="AE566" s="212"/>
      <c r="AF566" s="212"/>
      <c r="AG566" s="212"/>
      <c r="AH566" s="212"/>
      <c r="AI566" s="212"/>
      <c r="AJ566" s="212"/>
      <c r="AK566" s="212"/>
      <c r="AL566" s="212"/>
      <c r="AM566" s="212"/>
    </row>
    <row r="567" spans="1:39" x14ac:dyDescent="0.25">
      <c r="A567" s="1045">
        <f t="shared" si="133"/>
        <v>71</v>
      </c>
      <c r="B567" s="457" t="s">
        <v>524</v>
      </c>
      <c r="C567" s="90"/>
      <c r="D567" s="728">
        <f>'6C'!$G$53</f>
        <v>0</v>
      </c>
      <c r="E567" s="724">
        <f t="shared" ref="E567:K567" si="151">$D567*E236</f>
        <v>0</v>
      </c>
      <c r="F567" s="724">
        <f t="shared" si="151"/>
        <v>0</v>
      </c>
      <c r="G567" s="724">
        <f t="shared" si="151"/>
        <v>0</v>
      </c>
      <c r="H567" s="724">
        <f t="shared" si="151"/>
        <v>0</v>
      </c>
      <c r="I567" s="724">
        <f t="shared" si="151"/>
        <v>0</v>
      </c>
      <c r="J567" s="724">
        <f t="shared" si="151"/>
        <v>0</v>
      </c>
      <c r="K567" s="724">
        <f t="shared" si="151"/>
        <v>0</v>
      </c>
      <c r="L567" s="724">
        <f t="shared" si="130"/>
        <v>0</v>
      </c>
      <c r="M567" s="724">
        <f t="shared" si="127"/>
        <v>0</v>
      </c>
      <c r="N567" s="724">
        <f t="shared" si="128"/>
        <v>0</v>
      </c>
      <c r="O567" s="724">
        <f t="shared" si="128"/>
        <v>0</v>
      </c>
      <c r="P567" s="411"/>
      <c r="Q567" s="212"/>
      <c r="R567" s="212"/>
      <c r="S567" s="212"/>
      <c r="T567" s="212"/>
      <c r="U567" s="212"/>
      <c r="V567" s="212"/>
      <c r="W567" s="212"/>
      <c r="X567" s="212"/>
      <c r="Y567" s="212"/>
      <c r="Z567" s="212"/>
      <c r="AA567" s="212"/>
      <c r="AB567" s="212"/>
      <c r="AC567" s="212"/>
      <c r="AD567" s="212"/>
      <c r="AE567" s="212"/>
      <c r="AF567" s="212"/>
      <c r="AG567" s="212"/>
      <c r="AH567" s="212"/>
      <c r="AI567" s="212"/>
      <c r="AJ567" s="212"/>
      <c r="AK567" s="212"/>
      <c r="AL567" s="212"/>
      <c r="AM567" s="212"/>
    </row>
    <row r="568" spans="1:39" x14ac:dyDescent="0.25">
      <c r="A568" s="1045">
        <f t="shared" si="133"/>
        <v>72</v>
      </c>
      <c r="B568" s="815" t="s">
        <v>755</v>
      </c>
      <c r="C568" s="725"/>
      <c r="D568" s="728">
        <f>'6C'!$G$54</f>
        <v>0</v>
      </c>
      <c r="E568" s="724">
        <f t="shared" ref="E568:K568" si="152">$D568*E237</f>
        <v>0</v>
      </c>
      <c r="F568" s="724">
        <f t="shared" si="152"/>
        <v>0</v>
      </c>
      <c r="G568" s="724">
        <f t="shared" si="152"/>
        <v>0</v>
      </c>
      <c r="H568" s="724">
        <f t="shared" si="152"/>
        <v>0</v>
      </c>
      <c r="I568" s="724">
        <f t="shared" si="152"/>
        <v>0</v>
      </c>
      <c r="J568" s="724">
        <f t="shared" si="152"/>
        <v>0</v>
      </c>
      <c r="K568" s="724">
        <f t="shared" si="152"/>
        <v>0</v>
      </c>
      <c r="L568" s="724">
        <f t="shared" si="130"/>
        <v>0</v>
      </c>
      <c r="M568" s="724">
        <f t="shared" si="127"/>
        <v>0</v>
      </c>
      <c r="N568" s="724">
        <f t="shared" si="128"/>
        <v>0</v>
      </c>
      <c r="O568" s="724">
        <f t="shared" si="128"/>
        <v>0</v>
      </c>
      <c r="P568" s="411"/>
      <c r="Q568" s="212"/>
      <c r="R568" s="212"/>
      <c r="S568" s="212"/>
      <c r="T568" s="212"/>
      <c r="U568" s="212"/>
      <c r="V568" s="212"/>
      <c r="W568" s="212"/>
      <c r="X568" s="212"/>
      <c r="Y568" s="212"/>
      <c r="Z568" s="212"/>
      <c r="AA568" s="212"/>
      <c r="AB568" s="212"/>
      <c r="AC568" s="212"/>
      <c r="AD568" s="212"/>
      <c r="AE568" s="212"/>
      <c r="AF568" s="212"/>
      <c r="AG568" s="212"/>
      <c r="AH568" s="212"/>
      <c r="AI568" s="212"/>
      <c r="AJ568" s="212"/>
      <c r="AK568" s="212"/>
      <c r="AL568" s="212"/>
      <c r="AM568" s="212"/>
    </row>
    <row r="569" spans="1:39" x14ac:dyDescent="0.25">
      <c r="A569" s="1045">
        <f t="shared" si="133"/>
        <v>73</v>
      </c>
      <c r="B569" s="457" t="s">
        <v>525</v>
      </c>
      <c r="C569" s="90"/>
      <c r="D569" s="728">
        <f>'6C'!$G$55</f>
        <v>0</v>
      </c>
      <c r="E569" s="724">
        <f t="shared" ref="E569:K569" si="153">$D569*E238</f>
        <v>0</v>
      </c>
      <c r="F569" s="724">
        <f t="shared" si="153"/>
        <v>0</v>
      </c>
      <c r="G569" s="724">
        <f t="shared" si="153"/>
        <v>0</v>
      </c>
      <c r="H569" s="724">
        <f t="shared" si="153"/>
        <v>0</v>
      </c>
      <c r="I569" s="724">
        <f t="shared" si="153"/>
        <v>0</v>
      </c>
      <c r="J569" s="724">
        <f t="shared" si="153"/>
        <v>0</v>
      </c>
      <c r="K569" s="724">
        <f t="shared" si="153"/>
        <v>0</v>
      </c>
      <c r="L569" s="724">
        <f t="shared" si="130"/>
        <v>0</v>
      </c>
      <c r="M569" s="724">
        <f t="shared" si="127"/>
        <v>0</v>
      </c>
      <c r="N569" s="724">
        <f t="shared" si="128"/>
        <v>0</v>
      </c>
      <c r="O569" s="724">
        <f t="shared" si="128"/>
        <v>0</v>
      </c>
      <c r="P569" s="411"/>
      <c r="Q569" s="212"/>
      <c r="R569" s="212"/>
      <c r="S569" s="212"/>
      <c r="T569" s="212"/>
      <c r="U569" s="212"/>
      <c r="V569" s="212"/>
      <c r="W569" s="212"/>
      <c r="X569" s="212"/>
      <c r="Y569" s="212"/>
      <c r="Z569" s="212"/>
      <c r="AA569" s="212"/>
      <c r="AB569" s="212"/>
      <c r="AC569" s="212"/>
      <c r="AD569" s="212"/>
      <c r="AE569" s="212"/>
      <c r="AF569" s="212"/>
      <c r="AG569" s="212"/>
      <c r="AH569" s="212"/>
      <c r="AI569" s="212"/>
      <c r="AJ569" s="212"/>
      <c r="AK569" s="212"/>
      <c r="AL569" s="212"/>
      <c r="AM569" s="212"/>
    </row>
    <row r="570" spans="1:39" x14ac:dyDescent="0.25">
      <c r="A570" s="1045">
        <f t="shared" si="133"/>
        <v>74</v>
      </c>
      <c r="B570" s="457" t="s">
        <v>469</v>
      </c>
      <c r="C570" s="90"/>
      <c r="D570" s="728">
        <f>'6C'!$G$56</f>
        <v>0</v>
      </c>
      <c r="E570" s="724">
        <f t="shared" ref="E570:K570" si="154">$D570*E239</f>
        <v>0</v>
      </c>
      <c r="F570" s="724">
        <f t="shared" si="154"/>
        <v>0</v>
      </c>
      <c r="G570" s="724">
        <f t="shared" si="154"/>
        <v>0</v>
      </c>
      <c r="H570" s="724">
        <f t="shared" si="154"/>
        <v>0</v>
      </c>
      <c r="I570" s="724">
        <f t="shared" si="154"/>
        <v>0</v>
      </c>
      <c r="J570" s="724">
        <f t="shared" si="154"/>
        <v>0</v>
      </c>
      <c r="K570" s="724">
        <f t="shared" si="154"/>
        <v>0</v>
      </c>
      <c r="L570" s="724">
        <f t="shared" si="130"/>
        <v>0</v>
      </c>
      <c r="M570" s="724">
        <f t="shared" si="127"/>
        <v>0</v>
      </c>
      <c r="N570" s="724">
        <f t="shared" si="128"/>
        <v>0</v>
      </c>
      <c r="O570" s="724">
        <f t="shared" si="128"/>
        <v>0</v>
      </c>
      <c r="P570" s="411"/>
      <c r="Q570" s="212"/>
      <c r="R570" s="212"/>
      <c r="S570" s="212"/>
      <c r="T570" s="212"/>
      <c r="U570" s="212"/>
      <c r="V570" s="212"/>
      <c r="W570" s="212"/>
      <c r="X570" s="212"/>
      <c r="Y570" s="212"/>
      <c r="Z570" s="212"/>
      <c r="AA570" s="212"/>
      <c r="AB570" s="212"/>
      <c r="AC570" s="212"/>
      <c r="AD570" s="212"/>
      <c r="AE570" s="212"/>
      <c r="AF570" s="212"/>
      <c r="AG570" s="212"/>
      <c r="AH570" s="212"/>
      <c r="AI570" s="212"/>
      <c r="AJ570" s="212"/>
      <c r="AK570" s="212"/>
      <c r="AL570" s="212"/>
      <c r="AM570" s="212"/>
    </row>
    <row r="571" spans="1:39" x14ac:dyDescent="0.25">
      <c r="A571" s="1045">
        <f t="shared" si="133"/>
        <v>75</v>
      </c>
      <c r="B571" s="457" t="s">
        <v>625</v>
      </c>
      <c r="C571" s="90"/>
      <c r="D571" s="728">
        <f>'6C'!$G$57</f>
        <v>0</v>
      </c>
      <c r="E571" s="724">
        <f t="shared" ref="E571:K571" si="155">$D571*E240</f>
        <v>0</v>
      </c>
      <c r="F571" s="724">
        <f t="shared" si="155"/>
        <v>0</v>
      </c>
      <c r="G571" s="724">
        <f t="shared" si="155"/>
        <v>0</v>
      </c>
      <c r="H571" s="724">
        <f t="shared" si="155"/>
        <v>0</v>
      </c>
      <c r="I571" s="724">
        <f t="shared" si="155"/>
        <v>0</v>
      </c>
      <c r="J571" s="724">
        <f t="shared" si="155"/>
        <v>0</v>
      </c>
      <c r="K571" s="724">
        <f t="shared" si="155"/>
        <v>0</v>
      </c>
      <c r="L571" s="724">
        <f t="shared" si="130"/>
        <v>0</v>
      </c>
      <c r="M571" s="724">
        <f t="shared" si="127"/>
        <v>0</v>
      </c>
      <c r="N571" s="724">
        <f t="shared" si="128"/>
        <v>0</v>
      </c>
      <c r="O571" s="724">
        <f t="shared" si="128"/>
        <v>0</v>
      </c>
      <c r="P571" s="411"/>
      <c r="Q571" s="212"/>
      <c r="R571" s="212"/>
      <c r="S571" s="212"/>
      <c r="T571" s="212"/>
      <c r="U571" s="212"/>
      <c r="V571" s="212"/>
      <c r="W571" s="212"/>
      <c r="X571" s="212"/>
      <c r="Y571" s="212"/>
      <c r="Z571" s="212"/>
      <c r="AA571" s="212"/>
      <c r="AB571" s="212"/>
      <c r="AC571" s="212"/>
      <c r="AD571" s="212"/>
      <c r="AE571" s="212"/>
      <c r="AF571" s="212"/>
      <c r="AG571" s="212"/>
      <c r="AH571" s="212"/>
      <c r="AI571" s="212"/>
      <c r="AJ571" s="212"/>
      <c r="AK571" s="212"/>
      <c r="AL571" s="212"/>
      <c r="AM571" s="212"/>
    </row>
    <row r="572" spans="1:39" x14ac:dyDescent="0.25">
      <c r="A572" s="1045">
        <f t="shared" si="133"/>
        <v>76</v>
      </c>
      <c r="B572" s="457" t="s">
        <v>812</v>
      </c>
      <c r="C572" s="726"/>
      <c r="D572" s="728">
        <f>'6C'!$G$58</f>
        <v>0</v>
      </c>
      <c r="E572" s="724">
        <f t="shared" ref="E572:K572" si="156">$D572*E241</f>
        <v>0</v>
      </c>
      <c r="F572" s="724">
        <f t="shared" si="156"/>
        <v>0</v>
      </c>
      <c r="G572" s="724">
        <f t="shared" si="156"/>
        <v>0</v>
      </c>
      <c r="H572" s="724">
        <f t="shared" si="156"/>
        <v>0</v>
      </c>
      <c r="I572" s="724">
        <f t="shared" si="156"/>
        <v>0</v>
      </c>
      <c r="J572" s="724">
        <f t="shared" si="156"/>
        <v>0</v>
      </c>
      <c r="K572" s="724">
        <f t="shared" si="156"/>
        <v>0</v>
      </c>
      <c r="L572" s="724">
        <f t="shared" si="130"/>
        <v>0</v>
      </c>
      <c r="M572" s="724">
        <f t="shared" si="127"/>
        <v>0</v>
      </c>
      <c r="N572" s="724">
        <f t="shared" si="128"/>
        <v>0</v>
      </c>
      <c r="O572" s="724">
        <f t="shared" si="128"/>
        <v>0</v>
      </c>
      <c r="P572" s="411"/>
      <c r="Q572" s="212"/>
      <c r="R572" s="212"/>
      <c r="S572" s="212"/>
      <c r="T572" s="212"/>
      <c r="U572" s="212"/>
      <c r="V572" s="212"/>
      <c r="W572" s="212"/>
      <c r="X572" s="212"/>
      <c r="Y572" s="212"/>
      <c r="Z572" s="212"/>
      <c r="AA572" s="212"/>
      <c r="AB572" s="212"/>
      <c r="AC572" s="212"/>
      <c r="AD572" s="212"/>
      <c r="AE572" s="212"/>
      <c r="AF572" s="212"/>
      <c r="AG572" s="212"/>
      <c r="AH572" s="212"/>
      <c r="AI572" s="212"/>
      <c r="AJ572" s="212"/>
      <c r="AK572" s="212"/>
      <c r="AL572" s="212"/>
      <c r="AM572" s="212"/>
    </row>
    <row r="573" spans="1:39" x14ac:dyDescent="0.25">
      <c r="A573" s="1097" t="s">
        <v>367</v>
      </c>
      <c r="B573" s="815" t="s">
        <v>807</v>
      </c>
      <c r="C573" s="727" t="str">
        <f>'5'!C$117</f>
        <v>(Specify here)</v>
      </c>
      <c r="D573" s="728">
        <f>'6C'!$G$59</f>
        <v>0</v>
      </c>
      <c r="E573" s="724">
        <f t="shared" ref="E573:K573" si="157">$D573*E242</f>
        <v>0</v>
      </c>
      <c r="F573" s="724">
        <f t="shared" si="157"/>
        <v>0</v>
      </c>
      <c r="G573" s="724">
        <f t="shared" si="157"/>
        <v>0</v>
      </c>
      <c r="H573" s="724">
        <f t="shared" si="157"/>
        <v>0</v>
      </c>
      <c r="I573" s="724">
        <f t="shared" si="157"/>
        <v>0</v>
      </c>
      <c r="J573" s="724">
        <f t="shared" si="157"/>
        <v>0</v>
      </c>
      <c r="K573" s="724">
        <f t="shared" si="157"/>
        <v>0</v>
      </c>
      <c r="L573" s="724">
        <f t="shared" si="130"/>
        <v>0</v>
      </c>
      <c r="M573" s="724">
        <f t="shared" si="127"/>
        <v>0</v>
      </c>
      <c r="N573" s="724">
        <f t="shared" si="128"/>
        <v>0</v>
      </c>
      <c r="O573" s="724">
        <f t="shared" si="128"/>
        <v>0</v>
      </c>
      <c r="P573" s="411"/>
      <c r="Q573" s="212"/>
      <c r="R573" s="212"/>
      <c r="S573" s="212"/>
      <c r="T573" s="212"/>
      <c r="U573" s="212"/>
      <c r="V573" s="212"/>
      <c r="W573" s="212"/>
      <c r="X573" s="212"/>
      <c r="Y573" s="212"/>
      <c r="Z573" s="212"/>
      <c r="AA573" s="212"/>
      <c r="AB573" s="212"/>
      <c r="AC573" s="212"/>
      <c r="AD573" s="212"/>
      <c r="AE573" s="212"/>
      <c r="AF573" s="212"/>
      <c r="AG573" s="212"/>
      <c r="AH573" s="212"/>
      <c r="AI573" s="212"/>
      <c r="AJ573" s="212"/>
      <c r="AK573" s="212"/>
      <c r="AL573" s="212"/>
      <c r="AM573" s="212"/>
    </row>
    <row r="574" spans="1:39" x14ac:dyDescent="0.25">
      <c r="A574" s="1095"/>
      <c r="B574" s="815" t="s">
        <v>808</v>
      </c>
      <c r="C574" s="727" t="str">
        <f>'5'!C$118</f>
        <v>(Specify here)</v>
      </c>
      <c r="D574" s="728">
        <f>'6C'!$G$60</f>
        <v>0</v>
      </c>
      <c r="E574" s="724">
        <f t="shared" ref="E574:K574" si="158">$D574*E243</f>
        <v>0</v>
      </c>
      <c r="F574" s="724">
        <f t="shared" si="158"/>
        <v>0</v>
      </c>
      <c r="G574" s="724">
        <f t="shared" si="158"/>
        <v>0</v>
      </c>
      <c r="H574" s="724">
        <f t="shared" si="158"/>
        <v>0</v>
      </c>
      <c r="I574" s="724">
        <f t="shared" si="158"/>
        <v>0</v>
      </c>
      <c r="J574" s="724">
        <f t="shared" si="158"/>
        <v>0</v>
      </c>
      <c r="K574" s="724">
        <f t="shared" si="158"/>
        <v>0</v>
      </c>
      <c r="L574" s="724">
        <f t="shared" si="130"/>
        <v>0</v>
      </c>
      <c r="M574" s="724">
        <f t="shared" si="127"/>
        <v>0</v>
      </c>
      <c r="N574" s="724">
        <f t="shared" si="128"/>
        <v>0</v>
      </c>
      <c r="O574" s="724">
        <f t="shared" si="128"/>
        <v>0</v>
      </c>
      <c r="P574" s="411"/>
      <c r="Q574" s="212"/>
      <c r="R574" s="212"/>
      <c r="S574" s="212"/>
      <c r="T574" s="212"/>
      <c r="U574" s="212"/>
      <c r="V574" s="212"/>
      <c r="W574" s="212"/>
      <c r="X574" s="212"/>
      <c r="Y574" s="212"/>
      <c r="Z574" s="212"/>
      <c r="AA574" s="212"/>
      <c r="AB574" s="212"/>
      <c r="AC574" s="212"/>
      <c r="AD574" s="212"/>
      <c r="AE574" s="212"/>
      <c r="AF574" s="212"/>
      <c r="AG574" s="212"/>
      <c r="AH574" s="212"/>
      <c r="AI574" s="212"/>
      <c r="AJ574" s="212"/>
      <c r="AK574" s="212"/>
      <c r="AL574" s="212"/>
      <c r="AM574" s="212"/>
    </row>
    <row r="575" spans="1:39" x14ac:dyDescent="0.25">
      <c r="A575" s="1095"/>
      <c r="B575" s="815" t="s">
        <v>809</v>
      </c>
      <c r="C575" s="727" t="str">
        <f>'5'!C$119</f>
        <v>(Specify here)</v>
      </c>
      <c r="D575" s="728">
        <f>'6C'!$G$61</f>
        <v>0</v>
      </c>
      <c r="E575" s="724">
        <f t="shared" ref="E575:K575" si="159">$D575*E244</f>
        <v>0</v>
      </c>
      <c r="F575" s="724">
        <f t="shared" si="159"/>
        <v>0</v>
      </c>
      <c r="G575" s="724">
        <f t="shared" si="159"/>
        <v>0</v>
      </c>
      <c r="H575" s="724">
        <f t="shared" si="159"/>
        <v>0</v>
      </c>
      <c r="I575" s="724">
        <f t="shared" si="159"/>
        <v>0</v>
      </c>
      <c r="J575" s="724">
        <f t="shared" si="159"/>
        <v>0</v>
      </c>
      <c r="K575" s="724">
        <f t="shared" si="159"/>
        <v>0</v>
      </c>
      <c r="L575" s="724">
        <f t="shared" si="130"/>
        <v>0</v>
      </c>
      <c r="M575" s="724">
        <f t="shared" si="127"/>
        <v>0</v>
      </c>
      <c r="N575" s="724">
        <f t="shared" si="128"/>
        <v>0</v>
      </c>
      <c r="O575" s="724">
        <f t="shared" si="128"/>
        <v>0</v>
      </c>
      <c r="P575" s="411"/>
      <c r="Q575" s="212"/>
      <c r="R575" s="212"/>
      <c r="S575" s="212"/>
      <c r="T575" s="212"/>
      <c r="U575" s="212"/>
      <c r="V575" s="212"/>
      <c r="W575" s="212"/>
      <c r="X575" s="212"/>
      <c r="Y575" s="212"/>
      <c r="Z575" s="212"/>
      <c r="AA575" s="212"/>
      <c r="AB575" s="212"/>
      <c r="AC575" s="212"/>
      <c r="AD575" s="212"/>
      <c r="AE575" s="212"/>
      <c r="AF575" s="212"/>
      <c r="AG575" s="212"/>
      <c r="AH575" s="212"/>
      <c r="AI575" s="212"/>
      <c r="AJ575" s="212"/>
      <c r="AK575" s="212"/>
      <c r="AL575" s="212"/>
      <c r="AM575" s="212"/>
    </row>
    <row r="576" spans="1:39" x14ac:dyDescent="0.25">
      <c r="A576" s="1095"/>
      <c r="B576" s="457" t="s">
        <v>810</v>
      </c>
      <c r="C576" s="727" t="str">
        <f>'5'!C$120</f>
        <v>(Specify here)</v>
      </c>
      <c r="D576" s="728">
        <f>'6C'!$G$62</f>
        <v>0</v>
      </c>
      <c r="E576" s="724">
        <f t="shared" ref="E576:K576" si="160">$D576*E245</f>
        <v>0</v>
      </c>
      <c r="F576" s="724">
        <f t="shared" si="160"/>
        <v>0</v>
      </c>
      <c r="G576" s="724">
        <f t="shared" si="160"/>
        <v>0</v>
      </c>
      <c r="H576" s="724">
        <f t="shared" si="160"/>
        <v>0</v>
      </c>
      <c r="I576" s="724">
        <f t="shared" si="160"/>
        <v>0</v>
      </c>
      <c r="J576" s="724">
        <f t="shared" si="160"/>
        <v>0</v>
      </c>
      <c r="K576" s="724">
        <f t="shared" si="160"/>
        <v>0</v>
      </c>
      <c r="L576" s="724">
        <f t="shared" si="130"/>
        <v>0</v>
      </c>
      <c r="M576" s="724">
        <f t="shared" si="127"/>
        <v>0</v>
      </c>
      <c r="N576" s="724">
        <f t="shared" si="128"/>
        <v>0</v>
      </c>
      <c r="O576" s="724">
        <f t="shared" si="128"/>
        <v>0</v>
      </c>
      <c r="P576" s="411"/>
      <c r="Q576" s="212"/>
      <c r="R576" s="212"/>
      <c r="S576" s="212"/>
      <c r="T576" s="212"/>
      <c r="U576" s="212"/>
      <c r="V576" s="212"/>
      <c r="W576" s="212"/>
      <c r="X576" s="212"/>
      <c r="Y576" s="212"/>
      <c r="Z576" s="212"/>
      <c r="AA576" s="212"/>
      <c r="AB576" s="212"/>
      <c r="AC576" s="212"/>
      <c r="AD576" s="212"/>
      <c r="AE576" s="212"/>
      <c r="AF576" s="212"/>
      <c r="AG576" s="212"/>
      <c r="AH576" s="212"/>
      <c r="AI576" s="212"/>
      <c r="AJ576" s="212"/>
      <c r="AK576" s="212"/>
      <c r="AL576" s="212"/>
      <c r="AM576" s="212"/>
    </row>
    <row r="577" spans="1:39" x14ac:dyDescent="0.25">
      <c r="A577" s="817"/>
      <c r="B577" s="818" t="s">
        <v>811</v>
      </c>
      <c r="C577" s="727" t="str">
        <f>'5'!C$121</f>
        <v>(Specify here)</v>
      </c>
      <c r="D577" s="728">
        <f>'6C'!$G$63</f>
        <v>0</v>
      </c>
      <c r="E577" s="724">
        <f t="shared" ref="E577:K577" si="161">$D577*E246</f>
        <v>0</v>
      </c>
      <c r="F577" s="724">
        <f t="shared" si="161"/>
        <v>0</v>
      </c>
      <c r="G577" s="724">
        <f t="shared" si="161"/>
        <v>0</v>
      </c>
      <c r="H577" s="724">
        <f t="shared" si="161"/>
        <v>0</v>
      </c>
      <c r="I577" s="724">
        <f t="shared" si="161"/>
        <v>0</v>
      </c>
      <c r="J577" s="724">
        <f t="shared" si="161"/>
        <v>0</v>
      </c>
      <c r="K577" s="724">
        <f t="shared" si="161"/>
        <v>0</v>
      </c>
      <c r="L577" s="724">
        <f t="shared" si="130"/>
        <v>0</v>
      </c>
      <c r="M577" s="724">
        <f t="shared" si="127"/>
        <v>0</v>
      </c>
      <c r="N577" s="724">
        <f t="shared" si="128"/>
        <v>0</v>
      </c>
      <c r="O577" s="724">
        <f t="shared" si="128"/>
        <v>0</v>
      </c>
      <c r="P577" s="411"/>
      <c r="Q577" s="212"/>
      <c r="R577" s="212"/>
      <c r="S577" s="212"/>
      <c r="T577" s="212"/>
      <c r="U577" s="212"/>
      <c r="V577" s="212"/>
      <c r="W577" s="212"/>
      <c r="X577" s="212"/>
      <c r="Y577" s="212"/>
      <c r="Z577" s="212"/>
      <c r="AA577" s="212"/>
      <c r="AB577" s="212"/>
      <c r="AC577" s="212"/>
      <c r="AD577" s="212"/>
      <c r="AE577" s="212"/>
      <c r="AF577" s="212"/>
      <c r="AG577" s="212"/>
      <c r="AH577" s="212"/>
      <c r="AI577" s="212"/>
      <c r="AJ577" s="212"/>
      <c r="AK577" s="212"/>
      <c r="AL577" s="212"/>
      <c r="AM577" s="212"/>
    </row>
    <row r="578" spans="1:39" x14ac:dyDescent="0.25">
      <c r="A578" s="844" t="s">
        <v>419</v>
      </c>
      <c r="B578" s="1415"/>
      <c r="C578" s="411"/>
      <c r="D578" s="411"/>
      <c r="E578" s="411"/>
      <c r="F578" s="411"/>
      <c r="G578" s="411"/>
      <c r="H578" s="411"/>
      <c r="I578" s="411"/>
      <c r="J578" s="411"/>
      <c r="K578" s="411"/>
      <c r="L578" s="411"/>
      <c r="M578" s="411"/>
      <c r="N578" s="411"/>
      <c r="O578" s="411"/>
      <c r="P578" s="212"/>
      <c r="Q578" s="212"/>
      <c r="R578" s="212"/>
      <c r="S578" s="212"/>
      <c r="T578" s="212"/>
      <c r="U578" s="212"/>
      <c r="V578" s="212"/>
      <c r="W578" s="212"/>
      <c r="X578" s="212"/>
      <c r="Y578" s="212"/>
      <c r="Z578" s="212"/>
      <c r="AA578" s="212"/>
      <c r="AB578" s="212"/>
      <c r="AC578" s="212"/>
      <c r="AD578" s="212"/>
      <c r="AE578" s="212"/>
      <c r="AF578" s="212"/>
      <c r="AG578" s="212"/>
      <c r="AH578" s="212"/>
      <c r="AI578" s="212"/>
      <c r="AJ578" s="212"/>
      <c r="AK578" s="212"/>
      <c r="AL578" s="212"/>
      <c r="AM578" s="212"/>
    </row>
    <row r="579" spans="1:39" x14ac:dyDescent="0.25">
      <c r="A579" s="844" t="s">
        <v>900</v>
      </c>
      <c r="B579" s="846"/>
      <c r="C579" s="212"/>
      <c r="D579" s="225"/>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c r="AA579" s="212"/>
      <c r="AB579" s="212"/>
      <c r="AC579" s="212"/>
      <c r="AD579" s="212"/>
      <c r="AE579" s="212"/>
      <c r="AF579" s="212"/>
      <c r="AG579" s="212"/>
      <c r="AH579" s="212"/>
      <c r="AI579" s="212"/>
      <c r="AJ579" s="212"/>
      <c r="AK579" s="212"/>
      <c r="AL579" s="212"/>
      <c r="AM579" s="212"/>
    </row>
    <row r="580" spans="1:39" x14ac:dyDescent="0.25">
      <c r="A580" s="844" t="s">
        <v>928</v>
      </c>
      <c r="B580" s="846"/>
      <c r="C580" s="212"/>
      <c r="D580" s="225"/>
      <c r="E580" s="212"/>
      <c r="F580" s="212"/>
      <c r="G580" s="212"/>
      <c r="H580" s="212"/>
      <c r="I580" s="212"/>
      <c r="J580" s="212"/>
      <c r="K580" s="212"/>
      <c r="L580" s="212"/>
      <c r="M580" s="212"/>
      <c r="N580" s="212"/>
      <c r="O580" s="212"/>
      <c r="P580" s="212"/>
      <c r="Q580" s="212"/>
      <c r="R580" s="212"/>
      <c r="S580" s="212"/>
      <c r="T580" s="212"/>
      <c r="U580" s="212"/>
      <c r="V580" s="212"/>
      <c r="W580" s="212"/>
      <c r="X580" s="212"/>
      <c r="Y580" s="212"/>
      <c r="Z580" s="212"/>
      <c r="AA580" s="212"/>
      <c r="AB580" s="212"/>
      <c r="AC580" s="212"/>
      <c r="AD580" s="212"/>
      <c r="AE580" s="212"/>
      <c r="AF580" s="212"/>
      <c r="AG580" s="212"/>
      <c r="AH580" s="212"/>
      <c r="AI580" s="212"/>
      <c r="AJ580" s="212"/>
      <c r="AK580" s="212"/>
      <c r="AL580" s="212"/>
      <c r="AM580" s="212"/>
    </row>
    <row r="581" spans="1:39" x14ac:dyDescent="0.25">
      <c r="A581" s="844" t="s">
        <v>422</v>
      </c>
      <c r="B581" s="846"/>
      <c r="C581" s="212"/>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c r="AA581" s="212"/>
      <c r="AB581" s="212"/>
      <c r="AC581" s="212"/>
      <c r="AD581" s="212"/>
      <c r="AE581" s="212"/>
      <c r="AF581" s="212"/>
      <c r="AG581" s="212"/>
      <c r="AH581" s="212"/>
      <c r="AI581" s="212"/>
      <c r="AJ581" s="212"/>
      <c r="AK581" s="212"/>
      <c r="AL581" s="212"/>
      <c r="AM581" s="212"/>
    </row>
    <row r="582" spans="1:39" ht="15.6" x14ac:dyDescent="0.3">
      <c r="A582" s="842" t="s">
        <v>180</v>
      </c>
      <c r="B582" s="843"/>
      <c r="C582" s="718"/>
      <c r="D582" s="226"/>
      <c r="E582" s="718"/>
      <c r="F582" s="718"/>
      <c r="G582" s="718"/>
      <c r="H582" s="718"/>
      <c r="I582" s="718"/>
      <c r="J582" s="718"/>
      <c r="K582" s="718"/>
      <c r="L582" s="214"/>
      <c r="M582" s="718"/>
      <c r="N582" s="718"/>
      <c r="O582" s="716" t="s">
        <v>179</v>
      </c>
      <c r="P582" s="212"/>
      <c r="Q582" s="212"/>
      <c r="R582" s="212"/>
      <c r="S582" s="212"/>
      <c r="T582" s="212"/>
      <c r="U582" s="212"/>
      <c r="V582" s="212"/>
      <c r="W582" s="212"/>
      <c r="X582" s="212"/>
      <c r="Y582" s="212"/>
      <c r="Z582" s="212"/>
      <c r="AA582" s="212"/>
      <c r="AB582" s="212"/>
      <c r="AC582" s="212"/>
      <c r="AD582" s="212"/>
      <c r="AE582" s="212"/>
      <c r="AF582" s="212"/>
      <c r="AG582" s="212"/>
      <c r="AH582" s="212"/>
      <c r="AI582" s="212"/>
      <c r="AJ582" s="212"/>
      <c r="AK582" s="212"/>
      <c r="AL582" s="212"/>
      <c r="AM582" s="212"/>
    </row>
    <row r="583" spans="1:39" ht="15.6" x14ac:dyDescent="0.3">
      <c r="A583" s="842" t="s">
        <v>566</v>
      </c>
      <c r="B583" s="843"/>
      <c r="C583" s="718"/>
      <c r="D583" s="226"/>
      <c r="E583" s="718"/>
      <c r="F583" s="718"/>
      <c r="G583" s="718"/>
      <c r="H583" s="718"/>
      <c r="I583" s="718"/>
      <c r="J583" s="718"/>
      <c r="K583" s="718"/>
      <c r="L583" s="214"/>
      <c r="M583" s="718"/>
      <c r="N583" s="718"/>
      <c r="O583" s="717" t="s">
        <v>446</v>
      </c>
      <c r="P583" s="212"/>
      <c r="Q583" s="212"/>
      <c r="R583" s="212"/>
      <c r="S583" s="212"/>
      <c r="T583" s="212"/>
      <c r="U583" s="212"/>
      <c r="V583" s="212"/>
      <c r="W583" s="212"/>
      <c r="X583" s="212"/>
      <c r="Y583" s="212"/>
      <c r="Z583" s="212"/>
      <c r="AA583" s="212"/>
      <c r="AB583" s="212"/>
      <c r="AC583" s="212"/>
      <c r="AD583" s="212"/>
      <c r="AE583" s="212"/>
      <c r="AF583" s="212"/>
      <c r="AG583" s="212"/>
      <c r="AH583" s="212"/>
      <c r="AI583" s="212"/>
      <c r="AJ583" s="212"/>
      <c r="AK583" s="212"/>
      <c r="AL583" s="212"/>
      <c r="AM583" s="212"/>
    </row>
    <row r="584" spans="1:39" x14ac:dyDescent="0.25">
      <c r="B584" s="845"/>
      <c r="C584" s="214"/>
      <c r="D584" s="226"/>
      <c r="E584" s="214"/>
      <c r="F584" s="214"/>
      <c r="G584" s="214"/>
      <c r="H584" s="214"/>
      <c r="I584" s="214"/>
      <c r="J584" s="214"/>
      <c r="K584" s="214"/>
      <c r="M584" s="212"/>
      <c r="N584" s="212"/>
      <c r="O584" s="717" t="s">
        <v>150</v>
      </c>
      <c r="P584" s="212"/>
      <c r="Q584" s="212"/>
      <c r="R584" s="212"/>
      <c r="S584" s="212"/>
      <c r="T584" s="212"/>
      <c r="U584" s="212"/>
      <c r="V584" s="212"/>
      <c r="W584" s="212"/>
      <c r="X584" s="212"/>
      <c r="Y584" s="212"/>
      <c r="Z584" s="212"/>
      <c r="AA584" s="212"/>
      <c r="AB584" s="212"/>
      <c r="AC584" s="212"/>
      <c r="AD584" s="212"/>
      <c r="AE584" s="212"/>
      <c r="AF584" s="212"/>
      <c r="AG584" s="212"/>
      <c r="AH584" s="212"/>
      <c r="AI584" s="212"/>
      <c r="AJ584" s="212"/>
      <c r="AK584" s="212"/>
      <c r="AL584" s="212"/>
      <c r="AM584" s="212"/>
    </row>
    <row r="585" spans="1:39" x14ac:dyDescent="0.25">
      <c r="B585" s="845"/>
      <c r="C585" s="214"/>
      <c r="D585" s="226"/>
      <c r="E585" s="214"/>
      <c r="F585" s="214"/>
      <c r="G585" s="214"/>
      <c r="H585" s="214"/>
      <c r="I585" s="214"/>
      <c r="J585" s="214"/>
      <c r="K585" s="214"/>
      <c r="L585" s="212"/>
      <c r="M585" s="212"/>
      <c r="N585" s="212"/>
      <c r="O585" s="212"/>
      <c r="P585" s="212"/>
      <c r="Q585" s="212"/>
      <c r="R585" s="212"/>
      <c r="S585" s="212"/>
      <c r="T585" s="212"/>
      <c r="U585" s="212"/>
      <c r="V585" s="212"/>
      <c r="W585" s="212"/>
      <c r="X585" s="212"/>
      <c r="Y585" s="212"/>
      <c r="Z585" s="212"/>
      <c r="AA585" s="212"/>
      <c r="AB585" s="212"/>
      <c r="AC585" s="212"/>
      <c r="AD585" s="212"/>
      <c r="AE585" s="212"/>
      <c r="AF585" s="212"/>
      <c r="AG585" s="212"/>
      <c r="AH585" s="212"/>
      <c r="AI585" s="212"/>
      <c r="AJ585" s="212"/>
      <c r="AK585" s="212"/>
      <c r="AL585" s="212"/>
      <c r="AM585" s="212"/>
    </row>
    <row r="586" spans="1:39" x14ac:dyDescent="0.25">
      <c r="A586" s="844" t="s">
        <v>363</v>
      </c>
      <c r="B586" s="846"/>
      <c r="C586" s="212"/>
      <c r="D586" s="225"/>
      <c r="E586" s="212"/>
      <c r="F586" s="213" t="s">
        <v>451</v>
      </c>
      <c r="G586" s="212"/>
      <c r="H586" s="212"/>
      <c r="I586" s="212"/>
      <c r="J586" s="212"/>
      <c r="K586" s="212"/>
      <c r="L586" s="212"/>
      <c r="N586" s="213" t="s">
        <v>365</v>
      </c>
      <c r="O586" s="212"/>
      <c r="P586" s="212"/>
      <c r="Q586" s="212"/>
      <c r="R586" s="212"/>
      <c r="S586" s="212"/>
      <c r="T586" s="212"/>
      <c r="U586" s="212"/>
      <c r="V586" s="212"/>
      <c r="W586" s="212"/>
      <c r="X586" s="212"/>
      <c r="Y586" s="212"/>
      <c r="Z586" s="212"/>
      <c r="AA586" s="212"/>
      <c r="AB586" s="212"/>
      <c r="AC586" s="212"/>
      <c r="AD586" s="212"/>
      <c r="AE586" s="212"/>
      <c r="AF586" s="212"/>
      <c r="AG586" s="212"/>
      <c r="AH586" s="212"/>
      <c r="AI586" s="212"/>
      <c r="AJ586" s="212"/>
      <c r="AK586" s="212"/>
      <c r="AL586" s="212"/>
      <c r="AM586" s="212"/>
    </row>
    <row r="587" spans="1:39" x14ac:dyDescent="0.25">
      <c r="B587" s="846" t="str">
        <f>'1_1A'!$B$7</f>
        <v>Enter Hospital Name Here</v>
      </c>
      <c r="D587" s="225"/>
      <c r="E587" s="212"/>
      <c r="G587" s="1478" t="str">
        <f>'1_1A'!$H$7</f>
        <v>Enter Provider Number Here</v>
      </c>
      <c r="H587" s="1478"/>
      <c r="I587" s="212"/>
      <c r="J587" s="212"/>
      <c r="K587" s="212"/>
      <c r="N587" s="1477" t="str">
        <f>'1_1A'!$P$7</f>
        <v>Enter FYE Here</v>
      </c>
      <c r="O587" s="1477"/>
      <c r="P587" s="212"/>
      <c r="Q587" s="212"/>
      <c r="R587" s="212"/>
      <c r="S587" s="212"/>
      <c r="T587" s="212"/>
      <c r="U587" s="212"/>
      <c r="V587" s="212"/>
      <c r="W587" s="212"/>
      <c r="X587" s="212"/>
      <c r="Y587" s="212"/>
      <c r="Z587" s="212"/>
      <c r="AA587" s="212"/>
      <c r="AB587" s="212"/>
      <c r="AC587" s="212"/>
      <c r="AD587" s="212"/>
      <c r="AE587" s="212"/>
      <c r="AF587" s="212"/>
      <c r="AG587" s="212"/>
      <c r="AH587" s="212"/>
      <c r="AI587" s="212"/>
      <c r="AJ587" s="212"/>
      <c r="AK587" s="212"/>
      <c r="AL587" s="212"/>
      <c r="AM587" s="212"/>
    </row>
    <row r="588" spans="1:39" x14ac:dyDescent="0.25">
      <c r="A588" s="846"/>
      <c r="B588" s="846"/>
      <c r="C588" s="212"/>
      <c r="D588" s="225"/>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c r="AF588" s="212"/>
      <c r="AG588" s="212"/>
      <c r="AH588" s="212"/>
      <c r="AI588" s="212"/>
      <c r="AJ588" s="212"/>
      <c r="AK588" s="212"/>
      <c r="AL588" s="212"/>
      <c r="AM588" s="212"/>
    </row>
    <row r="589" spans="1:39" x14ac:dyDescent="0.25">
      <c r="A589" s="1417"/>
      <c r="B589" s="1418"/>
      <c r="C589" s="1419"/>
      <c r="D589" s="1422" t="s">
        <v>122</v>
      </c>
      <c r="E589" s="1421"/>
      <c r="F589" s="1422" t="s">
        <v>428</v>
      </c>
      <c r="G589" s="1421"/>
      <c r="H589" s="1421"/>
      <c r="I589" s="1421"/>
      <c r="J589" s="1421"/>
      <c r="K589" s="1421"/>
      <c r="L589" s="1422" t="s">
        <v>418</v>
      </c>
      <c r="M589" s="1421"/>
      <c r="N589" s="1421"/>
      <c r="O589" s="1423" t="s">
        <v>428</v>
      </c>
      <c r="P589" s="411"/>
      <c r="Q589" s="212"/>
      <c r="R589" s="212"/>
      <c r="S589" s="212"/>
      <c r="T589" s="212"/>
      <c r="U589" s="212"/>
      <c r="V589" s="212"/>
      <c r="W589" s="212"/>
      <c r="X589" s="212"/>
      <c r="Y589" s="212"/>
      <c r="Z589" s="212"/>
      <c r="AA589" s="212"/>
      <c r="AB589" s="212"/>
      <c r="AC589" s="212"/>
      <c r="AD589" s="212"/>
      <c r="AE589" s="212"/>
      <c r="AF589" s="212"/>
      <c r="AG589" s="212"/>
      <c r="AH589" s="212"/>
      <c r="AI589" s="212"/>
      <c r="AJ589" s="212"/>
      <c r="AK589" s="212"/>
      <c r="AL589" s="212"/>
      <c r="AM589" s="212"/>
    </row>
    <row r="590" spans="1:39" ht="15.6" x14ac:dyDescent="0.3">
      <c r="A590" s="1424"/>
      <c r="B590" s="849" t="s">
        <v>95</v>
      </c>
      <c r="C590" s="1425"/>
      <c r="D590" s="219" t="s">
        <v>124</v>
      </c>
      <c r="E590" s="219" t="s">
        <v>427</v>
      </c>
      <c r="F590" s="219" t="s">
        <v>159</v>
      </c>
      <c r="G590" s="219" t="s">
        <v>367</v>
      </c>
      <c r="H590" s="219" t="s">
        <v>160</v>
      </c>
      <c r="I590" s="219" t="s">
        <v>430</v>
      </c>
      <c r="J590" s="219" t="s">
        <v>161</v>
      </c>
      <c r="K590" s="219" t="s">
        <v>162</v>
      </c>
      <c r="L590" s="219" t="s">
        <v>162</v>
      </c>
      <c r="M590" s="219" t="s">
        <v>152</v>
      </c>
      <c r="N590" s="219" t="s">
        <v>161</v>
      </c>
      <c r="O590" s="1426" t="s">
        <v>159</v>
      </c>
      <c r="P590" s="411"/>
      <c r="Q590" s="212"/>
      <c r="R590" s="212"/>
      <c r="S590" s="212"/>
      <c r="T590" s="212"/>
      <c r="U590" s="212"/>
      <c r="V590" s="212"/>
      <c r="W590" s="212"/>
      <c r="X590" s="212"/>
      <c r="Y590" s="212"/>
      <c r="Z590" s="212"/>
      <c r="AA590" s="212"/>
      <c r="AB590" s="212"/>
      <c r="AC590" s="212"/>
      <c r="AD590" s="212"/>
      <c r="AE590" s="212"/>
      <c r="AF590" s="212"/>
      <c r="AG590" s="212"/>
      <c r="AH590" s="212"/>
      <c r="AI590" s="212"/>
      <c r="AJ590" s="212"/>
      <c r="AK590" s="212"/>
      <c r="AL590" s="212"/>
      <c r="AM590" s="212"/>
    </row>
    <row r="591" spans="1:39" x14ac:dyDescent="0.25">
      <c r="A591" s="1424"/>
      <c r="B591" s="848"/>
      <c r="C591" s="411"/>
      <c r="D591" s="219" t="s">
        <v>125</v>
      </c>
      <c r="E591" s="219" t="s">
        <v>163</v>
      </c>
      <c r="F591" s="219" t="s">
        <v>164</v>
      </c>
      <c r="G591" s="219" t="s">
        <v>436</v>
      </c>
      <c r="H591" s="219" t="s">
        <v>165</v>
      </c>
      <c r="I591" s="219" t="s">
        <v>438</v>
      </c>
      <c r="J591" s="219" t="s">
        <v>166</v>
      </c>
      <c r="K591" s="219" t="s">
        <v>167</v>
      </c>
      <c r="L591" s="219" t="s">
        <v>168</v>
      </c>
      <c r="M591" s="219" t="s">
        <v>181</v>
      </c>
      <c r="N591" s="219" t="s">
        <v>166</v>
      </c>
      <c r="O591" s="1426" t="s">
        <v>164</v>
      </c>
      <c r="P591" s="411"/>
      <c r="Q591" s="212"/>
      <c r="R591" s="212"/>
      <c r="S591" s="212"/>
      <c r="T591" s="212"/>
      <c r="U591" s="212"/>
      <c r="V591" s="212"/>
      <c r="W591" s="212"/>
      <c r="X591" s="212"/>
      <c r="Y591" s="212"/>
      <c r="Z591" s="212"/>
      <c r="AA591" s="212"/>
      <c r="AB591" s="212"/>
      <c r="AC591" s="212"/>
      <c r="AD591" s="212"/>
      <c r="AE591" s="212"/>
      <c r="AF591" s="212"/>
      <c r="AG591" s="212"/>
      <c r="AH591" s="212"/>
      <c r="AI591" s="212"/>
      <c r="AJ591" s="212"/>
      <c r="AK591" s="212"/>
      <c r="AL591" s="212"/>
      <c r="AM591" s="212"/>
    </row>
    <row r="592" spans="1:39" x14ac:dyDescent="0.25">
      <c r="A592" s="1424"/>
      <c r="B592" s="848"/>
      <c r="C592" s="411"/>
      <c r="D592" s="219" t="s">
        <v>126</v>
      </c>
      <c r="E592" s="219" t="s">
        <v>169</v>
      </c>
      <c r="F592" s="219" t="s">
        <v>170</v>
      </c>
      <c r="G592" s="218"/>
      <c r="H592" s="219" t="s">
        <v>171</v>
      </c>
      <c r="I592" s="219" t="s">
        <v>445</v>
      </c>
      <c r="J592" s="219" t="s">
        <v>172</v>
      </c>
      <c r="K592" s="218"/>
      <c r="L592" s="219" t="s">
        <v>173</v>
      </c>
      <c r="M592" s="219" t="s">
        <v>828</v>
      </c>
      <c r="N592" s="219" t="s">
        <v>174</v>
      </c>
      <c r="O592" s="1426" t="s">
        <v>175</v>
      </c>
      <c r="P592" s="411"/>
      <c r="Q592" s="212"/>
      <c r="R592" s="212"/>
      <c r="S592" s="212"/>
      <c r="T592" s="212"/>
      <c r="U592" s="212"/>
      <c r="V592" s="212"/>
      <c r="W592" s="212"/>
      <c r="X592" s="212"/>
      <c r="Y592" s="212"/>
      <c r="Z592" s="212"/>
      <c r="AA592" s="212"/>
      <c r="AB592" s="212"/>
      <c r="AC592" s="212"/>
      <c r="AD592" s="212"/>
      <c r="AE592" s="212"/>
      <c r="AF592" s="212"/>
      <c r="AG592" s="212"/>
      <c r="AH592" s="212"/>
      <c r="AI592" s="212"/>
      <c r="AJ592" s="212"/>
      <c r="AK592" s="212"/>
      <c r="AL592" s="212"/>
      <c r="AM592" s="212"/>
    </row>
    <row r="593" spans="1:40" x14ac:dyDescent="0.25">
      <c r="A593" s="1424"/>
      <c r="B593" s="848"/>
      <c r="C593" s="411"/>
      <c r="D593" s="228" t="s">
        <v>367</v>
      </c>
      <c r="E593" s="219" t="s">
        <v>98</v>
      </c>
      <c r="F593" s="219" t="s">
        <v>98</v>
      </c>
      <c r="G593" s="219" t="s">
        <v>98</v>
      </c>
      <c r="H593" s="219" t="s">
        <v>98</v>
      </c>
      <c r="I593" s="219" t="s">
        <v>98</v>
      </c>
      <c r="J593" s="219" t="s">
        <v>98</v>
      </c>
      <c r="K593" s="219" t="s">
        <v>98</v>
      </c>
      <c r="L593" s="219" t="s">
        <v>98</v>
      </c>
      <c r="M593" s="219" t="s">
        <v>98</v>
      </c>
      <c r="N593" s="219" t="s">
        <v>98</v>
      </c>
      <c r="O593" s="1426" t="s">
        <v>98</v>
      </c>
      <c r="P593" s="411"/>
      <c r="Q593" s="212"/>
      <c r="R593" s="212"/>
      <c r="S593" s="212"/>
      <c r="T593" s="212"/>
      <c r="U593" s="212"/>
      <c r="V593" s="212"/>
      <c r="W593" s="212"/>
      <c r="X593" s="212"/>
      <c r="Y593" s="212"/>
      <c r="Z593" s="212"/>
      <c r="AA593" s="212"/>
      <c r="AB593" s="212"/>
      <c r="AC593" s="212"/>
      <c r="AD593" s="212"/>
      <c r="AE593" s="212"/>
      <c r="AF593" s="212"/>
      <c r="AG593" s="212"/>
      <c r="AH593" s="212"/>
      <c r="AI593" s="212"/>
      <c r="AJ593" s="212"/>
      <c r="AK593" s="212"/>
      <c r="AL593" s="212"/>
      <c r="AM593" s="212"/>
    </row>
    <row r="594" spans="1:40" x14ac:dyDescent="0.25">
      <c r="A594" s="1424"/>
      <c r="B594" s="848"/>
      <c r="C594" s="411"/>
      <c r="D594" s="229"/>
      <c r="E594" s="219" t="s">
        <v>394</v>
      </c>
      <c r="F594" s="219" t="s">
        <v>395</v>
      </c>
      <c r="G594" s="219" t="s">
        <v>396</v>
      </c>
      <c r="H594" s="219" t="s">
        <v>397</v>
      </c>
      <c r="I594" s="219" t="s">
        <v>708</v>
      </c>
      <c r="J594" s="219" t="s">
        <v>709</v>
      </c>
      <c r="K594" s="219" t="s">
        <v>142</v>
      </c>
      <c r="L594" s="219" t="s">
        <v>710</v>
      </c>
      <c r="M594" s="219" t="s">
        <v>0</v>
      </c>
      <c r="N594" s="219" t="s">
        <v>1</v>
      </c>
      <c r="O594" s="1426" t="s">
        <v>16</v>
      </c>
      <c r="P594" s="411"/>
      <c r="Q594" s="212"/>
      <c r="R594" s="212"/>
      <c r="S594" s="212"/>
      <c r="T594" s="212"/>
      <c r="U594" s="212"/>
      <c r="V594" s="212"/>
      <c r="W594" s="212"/>
      <c r="X594" s="212"/>
      <c r="Y594" s="212"/>
      <c r="Z594" s="212"/>
      <c r="AA594" s="212"/>
      <c r="AB594" s="212"/>
      <c r="AC594" s="212"/>
      <c r="AD594" s="212"/>
      <c r="AE594" s="212"/>
      <c r="AF594" s="212"/>
      <c r="AG594" s="212"/>
      <c r="AH594" s="212"/>
      <c r="AI594" s="212"/>
      <c r="AJ594" s="212"/>
      <c r="AK594" s="212"/>
      <c r="AL594" s="212"/>
      <c r="AM594" s="212"/>
    </row>
    <row r="595" spans="1:40" x14ac:dyDescent="0.25">
      <c r="A595" s="1075"/>
      <c r="B595" s="801" t="s">
        <v>528</v>
      </c>
      <c r="C595" s="587"/>
      <c r="D595" s="679" t="s">
        <v>367</v>
      </c>
      <c r="E595" s="678"/>
      <c r="F595" s="729"/>
      <c r="G595" s="729"/>
      <c r="H595" s="729"/>
      <c r="I595" s="729"/>
      <c r="J595" s="729"/>
      <c r="K595" s="729"/>
      <c r="L595" s="729"/>
      <c r="M595" s="729"/>
      <c r="N595" s="729"/>
      <c r="O595" s="1448"/>
      <c r="P595" s="411"/>
      <c r="Q595" s="212"/>
      <c r="R595" s="212"/>
      <c r="S595" s="212"/>
      <c r="T595" s="212"/>
      <c r="U595" s="212"/>
      <c r="V595" s="212"/>
      <c r="W595" s="212"/>
      <c r="X595" s="212"/>
      <c r="Y595" s="212"/>
      <c r="Z595" s="212"/>
      <c r="AA595" s="212"/>
      <c r="AB595" s="212"/>
      <c r="AC595" s="212"/>
      <c r="AD595" s="212"/>
      <c r="AE595" s="212"/>
      <c r="AF595" s="212"/>
      <c r="AG595" s="212"/>
      <c r="AH595" s="212"/>
      <c r="AI595" s="212"/>
      <c r="AJ595" s="212"/>
      <c r="AK595" s="212"/>
      <c r="AL595" s="212"/>
      <c r="AM595" s="212"/>
    </row>
    <row r="596" spans="1:40" x14ac:dyDescent="0.25">
      <c r="A596" s="1436">
        <v>88</v>
      </c>
      <c r="B596" s="87" t="s">
        <v>864</v>
      </c>
      <c r="C596" s="706" t="str">
        <f>'5'!C$140</f>
        <v>(Specify here)</v>
      </c>
      <c r="D596" s="414">
        <f>'6C'!$G77</f>
        <v>0</v>
      </c>
      <c r="E596" s="721">
        <f>$D596*E264</f>
        <v>0</v>
      </c>
      <c r="F596" s="721">
        <f t="shared" ref="F596:K596" si="162">$D596*F264</f>
        <v>0</v>
      </c>
      <c r="G596" s="721">
        <f t="shared" si="162"/>
        <v>0</v>
      </c>
      <c r="H596" s="721">
        <f t="shared" si="162"/>
        <v>0</v>
      </c>
      <c r="I596" s="721">
        <f t="shared" si="162"/>
        <v>0</v>
      </c>
      <c r="J596" s="721">
        <f t="shared" si="162"/>
        <v>0</v>
      </c>
      <c r="K596" s="721">
        <f t="shared" si="162"/>
        <v>0</v>
      </c>
      <c r="L596" s="413">
        <f>SUM(E596:K596)</f>
        <v>0</v>
      </c>
      <c r="M596" s="413">
        <f t="shared" ref="M596:M615" si="163">L596+L429</f>
        <v>0</v>
      </c>
      <c r="N596" s="721">
        <f t="shared" ref="N596:O614" si="164">$D596*N264</f>
        <v>0</v>
      </c>
      <c r="O596" s="1452">
        <f t="shared" si="164"/>
        <v>0</v>
      </c>
      <c r="P596" s="411"/>
      <c r="Q596" s="212"/>
      <c r="R596" s="212"/>
      <c r="S596" s="212"/>
      <c r="T596" s="212"/>
      <c r="U596" s="212"/>
      <c r="V596" s="212"/>
      <c r="W596" s="212"/>
      <c r="X596" s="212"/>
      <c r="Y596" s="212"/>
      <c r="Z596" s="212"/>
      <c r="AA596" s="212"/>
      <c r="AB596" s="212"/>
      <c r="AC596" s="212">
        <v>43396</v>
      </c>
      <c r="AD596" s="212"/>
      <c r="AE596" s="212"/>
      <c r="AF596" s="212"/>
      <c r="AG596" s="212"/>
      <c r="AH596" s="212"/>
      <c r="AI596" s="212"/>
      <c r="AJ596" s="212"/>
      <c r="AK596" s="212"/>
      <c r="AL596" s="212"/>
      <c r="AM596" s="212"/>
    </row>
    <row r="597" spans="1:40" x14ac:dyDescent="0.25">
      <c r="A597" s="1436">
        <f>A596+1</f>
        <v>89</v>
      </c>
      <c r="B597" s="858" t="s">
        <v>757</v>
      </c>
      <c r="C597" s="706" t="str">
        <f>'5'!C$141</f>
        <v>(Specify here)</v>
      </c>
      <c r="D597" s="414">
        <f>'6C'!$G78</f>
        <v>0</v>
      </c>
      <c r="E597" s="721">
        <f t="shared" ref="E597:E614" si="165">$D597*E265</f>
        <v>0</v>
      </c>
      <c r="F597" s="721">
        <f t="shared" ref="F597:K597" si="166">$D597*F265</f>
        <v>0</v>
      </c>
      <c r="G597" s="721">
        <f t="shared" si="166"/>
        <v>0</v>
      </c>
      <c r="H597" s="721">
        <f t="shared" si="166"/>
        <v>0</v>
      </c>
      <c r="I597" s="721">
        <f t="shared" si="166"/>
        <v>0</v>
      </c>
      <c r="J597" s="721">
        <f t="shared" si="166"/>
        <v>0</v>
      </c>
      <c r="K597" s="721">
        <f t="shared" si="166"/>
        <v>0</v>
      </c>
      <c r="L597" s="413">
        <f t="shared" ref="L597:L615" si="167">SUM(E597:K597)</f>
        <v>0</v>
      </c>
      <c r="M597" s="413">
        <f t="shared" si="163"/>
        <v>0</v>
      </c>
      <c r="N597" s="721">
        <f t="shared" si="164"/>
        <v>0</v>
      </c>
      <c r="O597" s="1452">
        <f t="shared" si="164"/>
        <v>0</v>
      </c>
      <c r="P597" s="411"/>
      <c r="Q597" s="212"/>
      <c r="R597" s="212"/>
      <c r="S597" s="212"/>
      <c r="T597" s="212"/>
      <c r="U597" s="212"/>
      <c r="V597" s="212"/>
      <c r="W597" s="212"/>
      <c r="X597" s="212"/>
      <c r="Y597" s="212"/>
      <c r="Z597" s="212"/>
      <c r="AA597" s="212"/>
      <c r="AB597" s="212"/>
      <c r="AC597" s="212">
        <v>40349</v>
      </c>
      <c r="AD597" s="212"/>
      <c r="AE597" s="212"/>
      <c r="AF597" s="212"/>
      <c r="AG597" s="212"/>
      <c r="AH597" s="212"/>
      <c r="AI597" s="212"/>
      <c r="AJ597" s="212"/>
      <c r="AK597" s="212"/>
      <c r="AL597" s="212"/>
      <c r="AM597" s="212"/>
    </row>
    <row r="598" spans="1:40" x14ac:dyDescent="0.25">
      <c r="A598" s="1436">
        <f>A597+1</f>
        <v>90</v>
      </c>
      <c r="B598" s="87" t="s">
        <v>529</v>
      </c>
      <c r="C598" s="706" t="str">
        <f>'5'!C$142</f>
        <v>(Specify here)</v>
      </c>
      <c r="D598" s="414">
        <f>'6C'!$G79</f>
        <v>0</v>
      </c>
      <c r="E598" s="721">
        <f t="shared" si="165"/>
        <v>0</v>
      </c>
      <c r="F598" s="721">
        <f t="shared" ref="F598:K598" si="168">$D598*F266</f>
        <v>0</v>
      </c>
      <c r="G598" s="721">
        <f t="shared" si="168"/>
        <v>0</v>
      </c>
      <c r="H598" s="721">
        <f t="shared" si="168"/>
        <v>0</v>
      </c>
      <c r="I598" s="721">
        <f t="shared" si="168"/>
        <v>0</v>
      </c>
      <c r="J598" s="721">
        <f t="shared" si="168"/>
        <v>0</v>
      </c>
      <c r="K598" s="721">
        <f t="shared" si="168"/>
        <v>0</v>
      </c>
      <c r="L598" s="413">
        <f t="shared" si="167"/>
        <v>0</v>
      </c>
      <c r="M598" s="413">
        <f t="shared" si="163"/>
        <v>0</v>
      </c>
      <c r="N598" s="721">
        <f t="shared" si="164"/>
        <v>0</v>
      </c>
      <c r="O598" s="1452">
        <f t="shared" si="164"/>
        <v>0</v>
      </c>
      <c r="P598" s="411"/>
      <c r="Q598" s="212"/>
      <c r="R598" s="212"/>
      <c r="S598" s="212"/>
      <c r="T598" s="212"/>
      <c r="U598" s="212"/>
      <c r="V598" s="212"/>
      <c r="W598" s="212"/>
      <c r="X598" s="212"/>
      <c r="Y598" s="212"/>
      <c r="Z598" s="212"/>
      <c r="AA598" s="212"/>
      <c r="AB598" s="212">
        <v>675576</v>
      </c>
      <c r="AC598" s="212">
        <f>AC596-AC597</f>
        <v>3047</v>
      </c>
      <c r="AD598" s="212" t="e">
        <f>E266/('6C'!$F$13/'6C'!$J$13)</f>
        <v>#DIV/0!</v>
      </c>
      <c r="AE598" s="212" t="e">
        <f>F266/('6C'!$F$13/'6C'!$J$13)</f>
        <v>#DIV/0!</v>
      </c>
      <c r="AF598" s="212" t="e">
        <f>G266/('6C'!$F$13/'6C'!$J$13)</f>
        <v>#DIV/0!</v>
      </c>
      <c r="AG598" s="212" t="e">
        <f>H266/('6C'!$F$13/'6C'!$J$13)</f>
        <v>#DIV/0!</v>
      </c>
      <c r="AH598" s="212" t="e">
        <f>I266/('6C'!$F$13/'6C'!$J$13)</f>
        <v>#DIV/0!</v>
      </c>
      <c r="AI598" s="212" t="e">
        <f>J266/('6C'!$F$13/'6C'!$J$13)</f>
        <v>#DIV/0!</v>
      </c>
      <c r="AJ598" s="212" t="e">
        <f>K266/('6C'!$F$13/'6C'!$J$13)</f>
        <v>#DIV/0!</v>
      </c>
      <c r="AK598" s="212" t="e">
        <f>L266/('6C'!$F$13/'6C'!$J$13)</f>
        <v>#DIV/0!</v>
      </c>
      <c r="AL598" s="212"/>
      <c r="AM598" s="212" t="e">
        <f>N266/('6C'!$F$13/'6C'!$J$13)</f>
        <v>#DIV/0!</v>
      </c>
      <c r="AN598" s="213" t="e">
        <f>O266/('6C'!$F$13/'6C'!$J$13)</f>
        <v>#DIV/0!</v>
      </c>
    </row>
    <row r="599" spans="1:40" x14ac:dyDescent="0.25">
      <c r="A599" s="1436">
        <f>A598+1</f>
        <v>91</v>
      </c>
      <c r="B599" s="852" t="s">
        <v>530</v>
      </c>
      <c r="C599" s="839"/>
      <c r="D599" s="414">
        <f>'6C'!$G80</f>
        <v>0</v>
      </c>
      <c r="E599" s="721">
        <f t="shared" si="165"/>
        <v>0</v>
      </c>
      <c r="F599" s="721">
        <f t="shared" ref="F599:K599" si="169">$D599*F267</f>
        <v>0</v>
      </c>
      <c r="G599" s="721">
        <f t="shared" si="169"/>
        <v>0</v>
      </c>
      <c r="H599" s="721">
        <f t="shared" si="169"/>
        <v>0</v>
      </c>
      <c r="I599" s="721">
        <f t="shared" si="169"/>
        <v>0</v>
      </c>
      <c r="J599" s="721">
        <f t="shared" si="169"/>
        <v>0</v>
      </c>
      <c r="K599" s="721">
        <f t="shared" si="169"/>
        <v>0</v>
      </c>
      <c r="L599" s="413">
        <f t="shared" si="167"/>
        <v>0</v>
      </c>
      <c r="M599" s="413">
        <f t="shared" si="163"/>
        <v>0</v>
      </c>
      <c r="N599" s="721">
        <f t="shared" si="164"/>
        <v>0</v>
      </c>
      <c r="O599" s="1452">
        <f t="shared" si="164"/>
        <v>0</v>
      </c>
      <c r="P599" s="411"/>
      <c r="Q599" s="212"/>
      <c r="R599" s="212"/>
      <c r="S599" s="212"/>
      <c r="T599" s="212"/>
      <c r="U599" s="212"/>
      <c r="V599" s="212"/>
      <c r="W599" s="212"/>
      <c r="X599" s="212"/>
      <c r="Y599" s="212"/>
      <c r="Z599" s="212"/>
      <c r="AA599" s="212"/>
      <c r="AB599" s="212"/>
      <c r="AC599" s="212"/>
      <c r="AD599" s="212"/>
      <c r="AE599" s="212"/>
      <c r="AF599" s="212"/>
      <c r="AG599" s="212"/>
      <c r="AH599" s="212"/>
      <c r="AI599" s="212"/>
      <c r="AJ599" s="212"/>
      <c r="AK599" s="212"/>
      <c r="AL599" s="212"/>
      <c r="AM599" s="212"/>
    </row>
    <row r="600" spans="1:40" x14ac:dyDescent="0.25">
      <c r="A600" s="1436">
        <f>A599+1</f>
        <v>92</v>
      </c>
      <c r="B600" s="852" t="s">
        <v>471</v>
      </c>
      <c r="C600" s="1438"/>
      <c r="D600" s="414">
        <f>'6C'!$G81</f>
        <v>0</v>
      </c>
      <c r="E600" s="721">
        <f>IF(E268&gt;0,'6C'!$D$81*(E268/'8_8B'!$J$265), 0)</f>
        <v>0</v>
      </c>
      <c r="F600" s="721">
        <f>IF(F268&gt;0,'6C'!$D$81*(F268/'8_8B'!$J$265), 0)</f>
        <v>0</v>
      </c>
      <c r="G600" s="721">
        <f>IF(G268&gt;0,'6C'!$D$81*(G268/'8_8B'!$J$265), 0)</f>
        <v>0</v>
      </c>
      <c r="H600" s="721">
        <f>IF(H268&gt;0,'6C'!$D$81*(H268/'8_8B'!$J$265), 0)</f>
        <v>0</v>
      </c>
      <c r="I600" s="721">
        <f>IF(I268&gt;0,'6C'!$D$81*(I268/'8_8B'!$J$265), 0)</f>
        <v>0</v>
      </c>
      <c r="J600" s="721">
        <f>IF(J268&gt;0,'6C'!$D$81*(J268/'8_8B'!$J$265), 0)</f>
        <v>0</v>
      </c>
      <c r="K600" s="721">
        <f>IF(K268&gt;0,'6C'!$D$81*(K268/'8_8B'!$J$265), 0)</f>
        <v>0</v>
      </c>
      <c r="L600" s="413">
        <f t="shared" si="167"/>
        <v>0</v>
      </c>
      <c r="M600" s="413">
        <f t="shared" si="163"/>
        <v>0</v>
      </c>
      <c r="N600" s="721">
        <f>IF(N268&gt;0,'6C'!$D$81*(N268/'8_8B'!$J$265), 0)</f>
        <v>0</v>
      </c>
      <c r="O600" s="1452">
        <f>IF(O268&gt;0,'6C'!$D$81*(O268/'8_8B'!$J$265), 0)</f>
        <v>0</v>
      </c>
      <c r="P600" s="411"/>
      <c r="Q600" s="212"/>
      <c r="R600" s="212"/>
      <c r="S600" s="212"/>
      <c r="T600" s="212"/>
      <c r="U600" s="212"/>
      <c r="V600" s="212"/>
      <c r="W600" s="212"/>
      <c r="X600" s="212"/>
      <c r="Y600" s="212"/>
      <c r="Z600" s="212"/>
      <c r="AA600" s="212"/>
      <c r="AB600" s="212"/>
      <c r="AC600" s="212"/>
      <c r="AD600" s="212"/>
      <c r="AE600" s="212"/>
      <c r="AF600" s="212"/>
      <c r="AG600" s="212"/>
      <c r="AH600" s="212"/>
      <c r="AI600" s="212"/>
      <c r="AJ600" s="212"/>
      <c r="AK600" s="212"/>
      <c r="AL600" s="212"/>
      <c r="AM600" s="212"/>
    </row>
    <row r="601" spans="1:40" x14ac:dyDescent="0.25">
      <c r="A601" s="1436">
        <f>A600+1</f>
        <v>93</v>
      </c>
      <c r="B601" s="853" t="s">
        <v>813</v>
      </c>
      <c r="C601" s="840" t="str">
        <f>'5'!C$145</f>
        <v>(Specify here)</v>
      </c>
      <c r="D601" s="414">
        <f>'6C'!$G82</f>
        <v>0</v>
      </c>
      <c r="E601" s="721">
        <f t="shared" si="165"/>
        <v>0</v>
      </c>
      <c r="F601" s="721">
        <f t="shared" ref="F601:K601" si="170">$D601*F269</f>
        <v>0</v>
      </c>
      <c r="G601" s="721">
        <f t="shared" si="170"/>
        <v>0</v>
      </c>
      <c r="H601" s="721">
        <f t="shared" si="170"/>
        <v>0</v>
      </c>
      <c r="I601" s="721">
        <f t="shared" si="170"/>
        <v>0</v>
      </c>
      <c r="J601" s="721">
        <f t="shared" si="170"/>
        <v>0</v>
      </c>
      <c r="K601" s="721">
        <f t="shared" si="170"/>
        <v>0</v>
      </c>
      <c r="L601" s="413">
        <f t="shared" si="167"/>
        <v>0</v>
      </c>
      <c r="M601" s="413">
        <f t="shared" si="163"/>
        <v>0</v>
      </c>
      <c r="N601" s="721">
        <f t="shared" si="164"/>
        <v>0</v>
      </c>
      <c r="O601" s="1452">
        <f t="shared" si="164"/>
        <v>0</v>
      </c>
      <c r="P601" s="411"/>
      <c r="Q601" s="212"/>
      <c r="R601" s="212"/>
      <c r="S601" s="212"/>
      <c r="T601" s="212"/>
      <c r="U601" s="212"/>
      <c r="V601" s="212"/>
      <c r="W601" s="212"/>
      <c r="X601" s="212"/>
      <c r="Y601" s="212"/>
      <c r="Z601" s="212"/>
      <c r="AA601" s="212"/>
      <c r="AB601" s="212"/>
      <c r="AC601" s="212"/>
      <c r="AD601" s="212"/>
      <c r="AE601" s="212"/>
      <c r="AF601" s="212"/>
      <c r="AG601" s="212"/>
      <c r="AH601" s="212"/>
      <c r="AI601" s="212"/>
      <c r="AJ601" s="212"/>
      <c r="AK601" s="212"/>
      <c r="AL601" s="212"/>
      <c r="AM601" s="212"/>
    </row>
    <row r="602" spans="1:40" x14ac:dyDescent="0.25">
      <c r="A602" s="1453" t="s">
        <v>367</v>
      </c>
      <c r="B602" s="853" t="s">
        <v>814</v>
      </c>
      <c r="C602" s="840" t="str">
        <f>'5'!C$146</f>
        <v>(Specify here)</v>
      </c>
      <c r="D602" s="414">
        <f>'6C'!$G83</f>
        <v>0</v>
      </c>
      <c r="E602" s="721">
        <f t="shared" si="165"/>
        <v>0</v>
      </c>
      <c r="F602" s="721">
        <f t="shared" ref="F602:K602" si="171">$D602*F270</f>
        <v>0</v>
      </c>
      <c r="G602" s="721">
        <f t="shared" si="171"/>
        <v>0</v>
      </c>
      <c r="H602" s="721">
        <f t="shared" si="171"/>
        <v>0</v>
      </c>
      <c r="I602" s="721">
        <f t="shared" si="171"/>
        <v>0</v>
      </c>
      <c r="J602" s="721">
        <f t="shared" si="171"/>
        <v>0</v>
      </c>
      <c r="K602" s="721">
        <f t="shared" si="171"/>
        <v>0</v>
      </c>
      <c r="L602" s="413">
        <f t="shared" si="167"/>
        <v>0</v>
      </c>
      <c r="M602" s="413">
        <f t="shared" si="163"/>
        <v>0</v>
      </c>
      <c r="N602" s="721">
        <f t="shared" si="164"/>
        <v>0</v>
      </c>
      <c r="O602" s="1452">
        <f t="shared" si="164"/>
        <v>0</v>
      </c>
      <c r="P602" s="411"/>
      <c r="Q602" s="212"/>
      <c r="R602" s="212"/>
      <c r="S602" s="212"/>
      <c r="T602" s="212"/>
      <c r="U602" s="212"/>
      <c r="V602" s="212"/>
      <c r="W602" s="212"/>
      <c r="X602" s="212"/>
      <c r="Y602" s="212"/>
      <c r="Z602" s="212"/>
      <c r="AA602" s="212"/>
      <c r="AB602" s="212"/>
      <c r="AC602" s="212"/>
      <c r="AD602" s="212"/>
      <c r="AE602" s="212"/>
      <c r="AF602" s="212"/>
      <c r="AG602" s="212"/>
      <c r="AH602" s="212"/>
      <c r="AI602" s="212"/>
      <c r="AJ602" s="212"/>
      <c r="AK602" s="212"/>
      <c r="AL602" s="212"/>
      <c r="AM602" s="212"/>
    </row>
    <row r="603" spans="1:40" x14ac:dyDescent="0.25">
      <c r="A603" s="1453" t="s">
        <v>367</v>
      </c>
      <c r="B603" s="853" t="s">
        <v>815</v>
      </c>
      <c r="C603" s="840" t="str">
        <f>'5'!C$147</f>
        <v>(Specify here)</v>
      </c>
      <c r="D603" s="414">
        <f>'6C'!$G84</f>
        <v>0</v>
      </c>
      <c r="E603" s="721">
        <f t="shared" si="165"/>
        <v>0</v>
      </c>
      <c r="F603" s="721">
        <f t="shared" ref="F603:K603" si="172">$D603*F271</f>
        <v>0</v>
      </c>
      <c r="G603" s="721">
        <f t="shared" si="172"/>
        <v>0</v>
      </c>
      <c r="H603" s="721">
        <f t="shared" si="172"/>
        <v>0</v>
      </c>
      <c r="I603" s="721">
        <f t="shared" si="172"/>
        <v>0</v>
      </c>
      <c r="J603" s="721">
        <f t="shared" si="172"/>
        <v>0</v>
      </c>
      <c r="K603" s="721">
        <f t="shared" si="172"/>
        <v>0</v>
      </c>
      <c r="L603" s="413">
        <f t="shared" si="167"/>
        <v>0</v>
      </c>
      <c r="M603" s="413">
        <f t="shared" si="163"/>
        <v>0</v>
      </c>
      <c r="N603" s="721">
        <f t="shared" si="164"/>
        <v>0</v>
      </c>
      <c r="O603" s="1452">
        <f t="shared" si="164"/>
        <v>0</v>
      </c>
      <c r="P603" s="411"/>
      <c r="Q603" s="212"/>
      <c r="R603" s="212"/>
      <c r="S603" s="212"/>
      <c r="T603" s="212"/>
      <c r="U603" s="212"/>
      <c r="V603" s="212"/>
      <c r="W603" s="212"/>
      <c r="X603" s="212"/>
      <c r="Y603" s="212"/>
      <c r="Z603" s="212"/>
      <c r="AA603" s="212"/>
      <c r="AB603" s="212"/>
      <c r="AC603" s="212"/>
      <c r="AD603" s="212"/>
      <c r="AE603" s="212"/>
      <c r="AF603" s="212"/>
      <c r="AG603" s="212"/>
      <c r="AH603" s="212"/>
      <c r="AI603" s="212"/>
      <c r="AJ603" s="212"/>
      <c r="AK603" s="212"/>
      <c r="AL603" s="212"/>
      <c r="AM603" s="212"/>
    </row>
    <row r="604" spans="1:40" x14ac:dyDescent="0.25">
      <c r="A604" s="1453"/>
      <c r="B604" s="852" t="s">
        <v>825</v>
      </c>
      <c r="C604" s="840" t="str">
        <f>'5'!C$148</f>
        <v>(Specify here)</v>
      </c>
      <c r="D604" s="414">
        <f>'6C'!$G85</f>
        <v>0</v>
      </c>
      <c r="E604" s="721">
        <f t="shared" si="165"/>
        <v>0</v>
      </c>
      <c r="F604" s="721">
        <f t="shared" ref="F604:K604" si="173">$D604*F272</f>
        <v>0</v>
      </c>
      <c r="G604" s="721">
        <f t="shared" si="173"/>
        <v>0</v>
      </c>
      <c r="H604" s="721">
        <f t="shared" si="173"/>
        <v>0</v>
      </c>
      <c r="I604" s="721">
        <f t="shared" si="173"/>
        <v>0</v>
      </c>
      <c r="J604" s="721">
        <f t="shared" si="173"/>
        <v>0</v>
      </c>
      <c r="K604" s="721">
        <f t="shared" si="173"/>
        <v>0</v>
      </c>
      <c r="L604" s="413">
        <f>SUM(E604:K604)</f>
        <v>0</v>
      </c>
      <c r="M604" s="413">
        <f t="shared" si="163"/>
        <v>0</v>
      </c>
      <c r="N604" s="721">
        <f t="shared" si="164"/>
        <v>0</v>
      </c>
      <c r="O604" s="1452">
        <f t="shared" si="164"/>
        <v>0</v>
      </c>
      <c r="P604" s="411"/>
      <c r="Q604" s="212"/>
      <c r="R604" s="212"/>
      <c r="S604" s="212"/>
      <c r="T604" s="212"/>
      <c r="U604" s="212"/>
      <c r="V604" s="212"/>
      <c r="W604" s="212"/>
      <c r="X604" s="212"/>
      <c r="Y604" s="212"/>
      <c r="Z604" s="212"/>
      <c r="AA604" s="212"/>
      <c r="AB604" s="212"/>
      <c r="AC604" s="212"/>
      <c r="AD604" s="212"/>
      <c r="AE604" s="212"/>
      <c r="AF604" s="212"/>
      <c r="AG604" s="212"/>
      <c r="AH604" s="212"/>
      <c r="AI604" s="212"/>
      <c r="AJ604" s="212"/>
      <c r="AK604" s="212"/>
      <c r="AL604" s="212"/>
      <c r="AM604" s="212"/>
    </row>
    <row r="605" spans="1:40" x14ac:dyDescent="0.25">
      <c r="A605" s="1453"/>
      <c r="B605" s="852" t="s">
        <v>826</v>
      </c>
      <c r="C605" s="840" t="str">
        <f>'5'!C$149</f>
        <v>(Specify here)</v>
      </c>
      <c r="D605" s="414">
        <f>'6C'!$G86</f>
        <v>0</v>
      </c>
      <c r="E605" s="721">
        <f t="shared" si="165"/>
        <v>0</v>
      </c>
      <c r="F605" s="721">
        <f t="shared" ref="F605:K605" si="174">$D605*F273</f>
        <v>0</v>
      </c>
      <c r="G605" s="721">
        <f t="shared" si="174"/>
        <v>0</v>
      </c>
      <c r="H605" s="721">
        <f t="shared" si="174"/>
        <v>0</v>
      </c>
      <c r="I605" s="721">
        <f t="shared" si="174"/>
        <v>0</v>
      </c>
      <c r="J605" s="721">
        <f t="shared" si="174"/>
        <v>0</v>
      </c>
      <c r="K605" s="721">
        <f t="shared" si="174"/>
        <v>0</v>
      </c>
      <c r="L605" s="413">
        <f>SUM(E605:K605)</f>
        <v>0</v>
      </c>
      <c r="M605" s="413">
        <f t="shared" si="163"/>
        <v>0</v>
      </c>
      <c r="N605" s="721">
        <f t="shared" si="164"/>
        <v>0</v>
      </c>
      <c r="O605" s="1452">
        <f t="shared" si="164"/>
        <v>0</v>
      </c>
      <c r="P605" s="411"/>
      <c r="Q605" s="212"/>
      <c r="R605" s="212"/>
      <c r="S605" s="212"/>
      <c r="T605" s="212"/>
      <c r="U605" s="212"/>
      <c r="V605" s="212"/>
      <c r="W605" s="212"/>
      <c r="X605" s="212"/>
      <c r="Y605" s="212"/>
      <c r="Z605" s="212"/>
      <c r="AA605" s="212"/>
      <c r="AB605" s="212"/>
      <c r="AC605" s="212"/>
      <c r="AD605" s="212"/>
      <c r="AE605" s="212"/>
      <c r="AF605" s="212"/>
      <c r="AG605" s="212"/>
      <c r="AH605" s="212"/>
      <c r="AI605" s="212"/>
      <c r="AJ605" s="212"/>
      <c r="AK605" s="212"/>
      <c r="AL605" s="212"/>
      <c r="AM605" s="212"/>
    </row>
    <row r="606" spans="1:40" x14ac:dyDescent="0.25">
      <c r="A606" s="1075"/>
      <c r="B606" s="801" t="s">
        <v>531</v>
      </c>
      <c r="C606" s="591"/>
      <c r="D606" s="679"/>
      <c r="E606" s="678"/>
      <c r="F606" s="678"/>
      <c r="G606" s="678"/>
      <c r="H606" s="678"/>
      <c r="I606" s="678"/>
      <c r="J606" s="678"/>
      <c r="K606" s="678"/>
      <c r="L606" s="729"/>
      <c r="M606" s="729"/>
      <c r="N606" s="678"/>
      <c r="O606" s="1435"/>
      <c r="P606" s="411"/>
      <c r="Q606" s="212"/>
      <c r="R606" s="212"/>
      <c r="S606" s="212"/>
      <c r="T606" s="212"/>
      <c r="U606" s="212"/>
      <c r="V606" s="212"/>
      <c r="W606" s="212"/>
      <c r="X606" s="212"/>
      <c r="Y606" s="212"/>
      <c r="Z606" s="212"/>
      <c r="AA606" s="212"/>
      <c r="AB606" s="212"/>
      <c r="AC606" s="212"/>
      <c r="AD606" s="212"/>
      <c r="AE606" s="212"/>
      <c r="AF606" s="212"/>
      <c r="AG606" s="212"/>
      <c r="AH606" s="212"/>
      <c r="AI606" s="212"/>
      <c r="AJ606" s="212"/>
      <c r="AK606" s="212"/>
      <c r="AL606" s="212"/>
      <c r="AM606" s="212"/>
    </row>
    <row r="607" spans="1:40" x14ac:dyDescent="0.25">
      <c r="A607" s="1436">
        <v>94</v>
      </c>
      <c r="B607" s="852" t="s">
        <v>627</v>
      </c>
      <c r="C607" s="839"/>
      <c r="D607" s="414">
        <f>'6C'!$G88</f>
        <v>0</v>
      </c>
      <c r="E607" s="721">
        <f t="shared" si="165"/>
        <v>0</v>
      </c>
      <c r="F607" s="721">
        <f t="shared" ref="F607:K607" si="175">$D607*F275</f>
        <v>0</v>
      </c>
      <c r="G607" s="721">
        <f t="shared" si="175"/>
        <v>0</v>
      </c>
      <c r="H607" s="721">
        <f t="shared" si="175"/>
        <v>0</v>
      </c>
      <c r="I607" s="721">
        <f t="shared" si="175"/>
        <v>0</v>
      </c>
      <c r="J607" s="721">
        <f t="shared" si="175"/>
        <v>0</v>
      </c>
      <c r="K607" s="721">
        <f t="shared" si="175"/>
        <v>0</v>
      </c>
      <c r="L607" s="413">
        <f t="shared" si="167"/>
        <v>0</v>
      </c>
      <c r="M607" s="413">
        <f t="shared" si="163"/>
        <v>0</v>
      </c>
      <c r="N607" s="721">
        <f t="shared" si="164"/>
        <v>0</v>
      </c>
      <c r="O607" s="1452">
        <f t="shared" si="164"/>
        <v>0</v>
      </c>
      <c r="P607" s="411"/>
      <c r="Q607" s="212"/>
      <c r="R607" s="212"/>
      <c r="S607" s="212"/>
      <c r="T607" s="212"/>
      <c r="U607" s="212"/>
      <c r="V607" s="212"/>
      <c r="W607" s="212"/>
      <c r="X607" s="212"/>
      <c r="Y607" s="212"/>
      <c r="Z607" s="212"/>
      <c r="AA607" s="212"/>
      <c r="AB607" s="212"/>
      <c r="AC607" s="212"/>
      <c r="AD607" s="212"/>
      <c r="AE607" s="212"/>
      <c r="AF607" s="212"/>
      <c r="AG607" s="212"/>
      <c r="AH607" s="212"/>
      <c r="AI607" s="212"/>
      <c r="AJ607" s="212"/>
      <c r="AK607" s="212"/>
      <c r="AL607" s="212"/>
      <c r="AM607" s="212"/>
    </row>
    <row r="608" spans="1:40" x14ac:dyDescent="0.25">
      <c r="A608" s="1436">
        <f>A607+1</f>
        <v>95</v>
      </c>
      <c r="B608" s="852" t="s">
        <v>532</v>
      </c>
      <c r="C608" s="839"/>
      <c r="D608" s="414">
        <f>'6C'!$G89</f>
        <v>0</v>
      </c>
      <c r="E608" s="721">
        <f t="shared" si="165"/>
        <v>0</v>
      </c>
      <c r="F608" s="721">
        <f t="shared" ref="F608:K608" si="176">$D608*F276</f>
        <v>0</v>
      </c>
      <c r="G608" s="721">
        <f t="shared" si="176"/>
        <v>0</v>
      </c>
      <c r="H608" s="721">
        <f t="shared" si="176"/>
        <v>0</v>
      </c>
      <c r="I608" s="721">
        <f t="shared" si="176"/>
        <v>0</v>
      </c>
      <c r="J608" s="721">
        <f t="shared" si="176"/>
        <v>0</v>
      </c>
      <c r="K608" s="721">
        <f t="shared" si="176"/>
        <v>0</v>
      </c>
      <c r="L608" s="413">
        <f t="shared" si="167"/>
        <v>0</v>
      </c>
      <c r="M608" s="413">
        <f t="shared" si="163"/>
        <v>0</v>
      </c>
      <c r="N608" s="721">
        <f t="shared" si="164"/>
        <v>0</v>
      </c>
      <c r="O608" s="1452">
        <f t="shared" si="164"/>
        <v>0</v>
      </c>
      <c r="P608" s="411"/>
      <c r="Q608" s="212"/>
      <c r="R608" s="212"/>
      <c r="S608" s="212"/>
      <c r="T608" s="212"/>
      <c r="U608" s="212"/>
      <c r="V608" s="212"/>
      <c r="W608" s="212"/>
      <c r="X608" s="212"/>
      <c r="Y608" s="212"/>
      <c r="Z608" s="212"/>
      <c r="AA608" s="212"/>
      <c r="AB608" s="212"/>
      <c r="AC608" s="212"/>
      <c r="AD608" s="212"/>
      <c r="AE608" s="212"/>
      <c r="AF608" s="212"/>
      <c r="AG608" s="212"/>
      <c r="AH608" s="212"/>
      <c r="AI608" s="212"/>
      <c r="AJ608" s="212"/>
      <c r="AK608" s="212"/>
      <c r="AL608" s="212"/>
      <c r="AM608" s="212"/>
    </row>
    <row r="609" spans="1:39" x14ac:dyDescent="0.25">
      <c r="A609" s="1436">
        <f t="shared" ref="A609:A614" si="177">A608+1</f>
        <v>96</v>
      </c>
      <c r="B609" s="852" t="s">
        <v>533</v>
      </c>
      <c r="C609" s="839"/>
      <c r="D609" s="414">
        <f>'6C'!$G90</f>
        <v>0</v>
      </c>
      <c r="E609" s="721">
        <f t="shared" si="165"/>
        <v>0</v>
      </c>
      <c r="F609" s="721">
        <f t="shared" ref="F609:K609" si="178">$D609*F277</f>
        <v>0</v>
      </c>
      <c r="G609" s="721">
        <f t="shared" si="178"/>
        <v>0</v>
      </c>
      <c r="H609" s="721">
        <f t="shared" si="178"/>
        <v>0</v>
      </c>
      <c r="I609" s="721">
        <f t="shared" si="178"/>
        <v>0</v>
      </c>
      <c r="J609" s="721">
        <f t="shared" si="178"/>
        <v>0</v>
      </c>
      <c r="K609" s="721">
        <f t="shared" si="178"/>
        <v>0</v>
      </c>
      <c r="L609" s="413">
        <f t="shared" si="167"/>
        <v>0</v>
      </c>
      <c r="M609" s="413">
        <f t="shared" si="163"/>
        <v>0</v>
      </c>
      <c r="N609" s="721">
        <f t="shared" si="164"/>
        <v>0</v>
      </c>
      <c r="O609" s="1452">
        <f t="shared" si="164"/>
        <v>0</v>
      </c>
      <c r="P609" s="411"/>
      <c r="Q609" s="212"/>
      <c r="R609" s="212"/>
      <c r="S609" s="212"/>
      <c r="T609" s="212"/>
      <c r="U609" s="212"/>
      <c r="V609" s="212"/>
      <c r="W609" s="212"/>
      <c r="X609" s="212"/>
      <c r="Y609" s="212"/>
      <c r="Z609" s="212"/>
      <c r="AA609" s="212"/>
      <c r="AB609" s="212"/>
      <c r="AC609" s="212"/>
      <c r="AD609" s="212"/>
      <c r="AE609" s="212"/>
      <c r="AF609" s="212"/>
      <c r="AG609" s="212"/>
      <c r="AH609" s="212"/>
      <c r="AI609" s="212"/>
      <c r="AJ609" s="212"/>
      <c r="AK609" s="212"/>
      <c r="AL609" s="212"/>
      <c r="AM609" s="212"/>
    </row>
    <row r="610" spans="1:39" x14ac:dyDescent="0.25">
      <c r="A610" s="1436">
        <f t="shared" si="177"/>
        <v>97</v>
      </c>
      <c r="B610" s="852" t="s">
        <v>534</v>
      </c>
      <c r="C610" s="1438"/>
      <c r="D610" s="414">
        <f>'6C'!$G91</f>
        <v>0</v>
      </c>
      <c r="E610" s="721">
        <f t="shared" si="165"/>
        <v>0</v>
      </c>
      <c r="F610" s="721">
        <f t="shared" ref="F610:K610" si="179">$D610*F278</f>
        <v>0</v>
      </c>
      <c r="G610" s="721">
        <f t="shared" si="179"/>
        <v>0</v>
      </c>
      <c r="H610" s="721">
        <f t="shared" si="179"/>
        <v>0</v>
      </c>
      <c r="I610" s="721">
        <f t="shared" si="179"/>
        <v>0</v>
      </c>
      <c r="J610" s="721">
        <f t="shared" si="179"/>
        <v>0</v>
      </c>
      <c r="K610" s="721">
        <f t="shared" si="179"/>
        <v>0</v>
      </c>
      <c r="L610" s="413">
        <f t="shared" si="167"/>
        <v>0</v>
      </c>
      <c r="M610" s="413">
        <f t="shared" si="163"/>
        <v>0</v>
      </c>
      <c r="N610" s="721">
        <f t="shared" si="164"/>
        <v>0</v>
      </c>
      <c r="O610" s="1452">
        <f t="shared" si="164"/>
        <v>0</v>
      </c>
      <c r="P610" s="411"/>
      <c r="Q610" s="212"/>
      <c r="R610" s="212"/>
      <c r="S610" s="212"/>
      <c r="T610" s="212"/>
      <c r="U610" s="212"/>
      <c r="V610" s="212"/>
      <c r="W610" s="212"/>
      <c r="X610" s="212"/>
      <c r="Y610" s="212"/>
      <c r="Z610" s="212"/>
      <c r="AA610" s="212"/>
      <c r="AB610" s="212"/>
      <c r="AC610" s="212"/>
      <c r="AD610" s="212"/>
      <c r="AE610" s="212"/>
      <c r="AF610" s="212"/>
      <c r="AG610" s="212"/>
      <c r="AH610" s="212"/>
      <c r="AI610" s="212"/>
      <c r="AJ610" s="212"/>
      <c r="AK610" s="212"/>
      <c r="AL610" s="212"/>
      <c r="AM610" s="212"/>
    </row>
    <row r="611" spans="1:39" x14ac:dyDescent="0.25">
      <c r="A611" s="1436">
        <f t="shared" si="177"/>
        <v>98</v>
      </c>
      <c r="B611" s="852" t="s">
        <v>816</v>
      </c>
      <c r="C611" s="840" t="str">
        <f>'5'!C$155</f>
        <v>(Specify here)</v>
      </c>
      <c r="D611" s="414">
        <f>'6C'!$G92</f>
        <v>0</v>
      </c>
      <c r="E611" s="721">
        <f t="shared" si="165"/>
        <v>0</v>
      </c>
      <c r="F611" s="721">
        <f t="shared" ref="F611:K611" si="180">$D611*F279</f>
        <v>0</v>
      </c>
      <c r="G611" s="721">
        <f t="shared" si="180"/>
        <v>0</v>
      </c>
      <c r="H611" s="721">
        <f t="shared" si="180"/>
        <v>0</v>
      </c>
      <c r="I611" s="721">
        <f t="shared" si="180"/>
        <v>0</v>
      </c>
      <c r="J611" s="721">
        <f t="shared" si="180"/>
        <v>0</v>
      </c>
      <c r="K611" s="721">
        <f t="shared" si="180"/>
        <v>0</v>
      </c>
      <c r="L611" s="413">
        <f t="shared" si="167"/>
        <v>0</v>
      </c>
      <c r="M611" s="413">
        <f t="shared" si="163"/>
        <v>0</v>
      </c>
      <c r="N611" s="721">
        <f t="shared" si="164"/>
        <v>0</v>
      </c>
      <c r="O611" s="1452">
        <f t="shared" si="164"/>
        <v>0</v>
      </c>
      <c r="P611" s="411"/>
      <c r="Q611" s="212"/>
      <c r="R611" s="212"/>
      <c r="S611" s="212"/>
      <c r="T611" s="212"/>
      <c r="U611" s="212"/>
      <c r="V611" s="212"/>
      <c r="W611" s="212"/>
      <c r="X611" s="212"/>
      <c r="Y611" s="212"/>
      <c r="Z611" s="212"/>
      <c r="AA611" s="212"/>
      <c r="AB611" s="212"/>
      <c r="AC611" s="212"/>
      <c r="AD611" s="212"/>
      <c r="AE611" s="212"/>
      <c r="AF611" s="212"/>
      <c r="AG611" s="212"/>
      <c r="AH611" s="212"/>
      <c r="AI611" s="212"/>
      <c r="AJ611" s="212"/>
      <c r="AK611" s="212"/>
      <c r="AL611" s="212"/>
      <c r="AM611" s="212"/>
    </row>
    <row r="612" spans="1:39" x14ac:dyDescent="0.25">
      <c r="A612" s="1436">
        <f t="shared" si="177"/>
        <v>99</v>
      </c>
      <c r="B612" s="852" t="s">
        <v>817</v>
      </c>
      <c r="C612" s="840" t="str">
        <f>'5'!C$156</f>
        <v>(Specify here)</v>
      </c>
      <c r="D612" s="414">
        <f>'6C'!$G93</f>
        <v>0</v>
      </c>
      <c r="E612" s="721">
        <f t="shared" si="165"/>
        <v>0</v>
      </c>
      <c r="F612" s="721">
        <f t="shared" ref="F612:K612" si="181">$D612*F280</f>
        <v>0</v>
      </c>
      <c r="G612" s="721">
        <f t="shared" si="181"/>
        <v>0</v>
      </c>
      <c r="H612" s="721">
        <f t="shared" si="181"/>
        <v>0</v>
      </c>
      <c r="I612" s="721">
        <f t="shared" si="181"/>
        <v>0</v>
      </c>
      <c r="J612" s="721">
        <f t="shared" si="181"/>
        <v>0</v>
      </c>
      <c r="K612" s="721">
        <f t="shared" si="181"/>
        <v>0</v>
      </c>
      <c r="L612" s="413">
        <f t="shared" si="167"/>
        <v>0</v>
      </c>
      <c r="M612" s="413">
        <f t="shared" si="163"/>
        <v>0</v>
      </c>
      <c r="N612" s="721">
        <f t="shared" si="164"/>
        <v>0</v>
      </c>
      <c r="O612" s="1452">
        <f t="shared" si="164"/>
        <v>0</v>
      </c>
      <c r="P612" s="411"/>
      <c r="Q612" s="212"/>
      <c r="R612" s="212"/>
      <c r="S612" s="212"/>
      <c r="T612" s="212"/>
      <c r="U612" s="212"/>
      <c r="V612" s="212"/>
      <c r="W612" s="212"/>
      <c r="X612" s="212"/>
      <c r="Y612" s="212"/>
      <c r="Z612" s="212"/>
      <c r="AA612" s="212"/>
      <c r="AB612" s="212"/>
      <c r="AC612" s="212"/>
      <c r="AD612" s="212"/>
      <c r="AE612" s="212"/>
      <c r="AF612" s="212"/>
      <c r="AG612" s="212"/>
      <c r="AH612" s="212"/>
      <c r="AI612" s="212"/>
      <c r="AJ612" s="212"/>
      <c r="AK612" s="212"/>
      <c r="AL612" s="212"/>
      <c r="AM612" s="212"/>
    </row>
    <row r="613" spans="1:39" x14ac:dyDescent="0.25">
      <c r="A613" s="1436">
        <f t="shared" si="177"/>
        <v>100</v>
      </c>
      <c r="B613" s="852" t="s">
        <v>821</v>
      </c>
      <c r="C613" s="841"/>
      <c r="D613" s="414">
        <f>'6C'!$G94</f>
        <v>0</v>
      </c>
      <c r="E613" s="721">
        <f t="shared" si="165"/>
        <v>0</v>
      </c>
      <c r="F613" s="721">
        <f t="shared" ref="F613:K613" si="182">$D613*F281</f>
        <v>0</v>
      </c>
      <c r="G613" s="721">
        <f t="shared" si="182"/>
        <v>0</v>
      </c>
      <c r="H613" s="721">
        <f t="shared" si="182"/>
        <v>0</v>
      </c>
      <c r="I613" s="721">
        <f t="shared" si="182"/>
        <v>0</v>
      </c>
      <c r="J613" s="721">
        <f t="shared" si="182"/>
        <v>0</v>
      </c>
      <c r="K613" s="721">
        <f t="shared" si="182"/>
        <v>0</v>
      </c>
      <c r="L613" s="413">
        <f t="shared" si="167"/>
        <v>0</v>
      </c>
      <c r="M613" s="413">
        <f t="shared" si="163"/>
        <v>0</v>
      </c>
      <c r="N613" s="721">
        <f t="shared" si="164"/>
        <v>0</v>
      </c>
      <c r="O613" s="1452">
        <f t="shared" si="164"/>
        <v>0</v>
      </c>
      <c r="P613" s="411"/>
      <c r="Q613" s="212"/>
      <c r="R613" s="212"/>
      <c r="S613" s="212"/>
      <c r="T613" s="212"/>
      <c r="U613" s="212"/>
      <c r="V613" s="212"/>
      <c r="W613" s="212"/>
      <c r="X613" s="212"/>
      <c r="Y613" s="212"/>
      <c r="Z613" s="212"/>
      <c r="AA613" s="212"/>
      <c r="AB613" s="212"/>
      <c r="AC613" s="212"/>
      <c r="AD613" s="212"/>
      <c r="AE613" s="212"/>
      <c r="AF613" s="212"/>
      <c r="AG613" s="212"/>
      <c r="AH613" s="212"/>
      <c r="AI613" s="212"/>
      <c r="AJ613" s="212"/>
      <c r="AK613" s="212"/>
      <c r="AL613" s="212"/>
      <c r="AM613" s="212"/>
    </row>
    <row r="614" spans="1:39" x14ac:dyDescent="0.25">
      <c r="A614" s="1436">
        <f t="shared" si="177"/>
        <v>101</v>
      </c>
      <c r="B614" s="853" t="s">
        <v>758</v>
      </c>
      <c r="C614" s="559"/>
      <c r="D614" s="414">
        <f>'6C'!$G95</f>
        <v>0</v>
      </c>
      <c r="E614" s="721">
        <f t="shared" si="165"/>
        <v>0</v>
      </c>
      <c r="F614" s="721">
        <f t="shared" ref="F614:K614" si="183">$D614*F282</f>
        <v>0</v>
      </c>
      <c r="G614" s="721">
        <f t="shared" si="183"/>
        <v>0</v>
      </c>
      <c r="H614" s="721">
        <f t="shared" si="183"/>
        <v>0</v>
      </c>
      <c r="I614" s="721">
        <f t="shared" si="183"/>
        <v>0</v>
      </c>
      <c r="J614" s="721">
        <f t="shared" si="183"/>
        <v>0</v>
      </c>
      <c r="K614" s="721">
        <f t="shared" si="183"/>
        <v>0</v>
      </c>
      <c r="L614" s="413">
        <f t="shared" si="167"/>
        <v>0</v>
      </c>
      <c r="M614" s="413">
        <f t="shared" si="163"/>
        <v>0</v>
      </c>
      <c r="N614" s="721">
        <f t="shared" si="164"/>
        <v>0</v>
      </c>
      <c r="O614" s="1452">
        <f t="shared" si="164"/>
        <v>0</v>
      </c>
      <c r="P614" s="411"/>
      <c r="Q614" s="212"/>
      <c r="R614" s="212"/>
      <c r="S614" s="212"/>
      <c r="T614" s="212"/>
      <c r="U614" s="212"/>
      <c r="V614" s="212"/>
      <c r="W614" s="212"/>
      <c r="X614" s="212"/>
      <c r="Y614" s="212"/>
      <c r="Z614" s="212"/>
      <c r="AA614" s="212"/>
      <c r="AB614" s="212"/>
      <c r="AC614" s="212"/>
      <c r="AD614" s="212"/>
      <c r="AE614" s="212"/>
      <c r="AF614" s="212"/>
      <c r="AG614" s="212"/>
      <c r="AH614" s="212"/>
      <c r="AI614" s="212"/>
      <c r="AJ614" s="212"/>
      <c r="AK614" s="212"/>
      <c r="AL614" s="212"/>
      <c r="AM614" s="212"/>
    </row>
    <row r="615" spans="1:39" x14ac:dyDescent="0.25">
      <c r="A615" s="1261"/>
      <c r="B615" s="1439" t="s">
        <v>823</v>
      </c>
      <c r="C615" s="1148"/>
      <c r="D615" s="1440">
        <f>'6C'!$G$77</f>
        <v>0</v>
      </c>
      <c r="E615" s="1441">
        <f>E518+SUM(E520:E527)+SUM(E546:E577)+SUM(E596:E605)+SUM(E607:E614)</f>
        <v>0</v>
      </c>
      <c r="F615" s="1441">
        <f t="shared" ref="F615:K615" si="184">F518+SUM(F520:F527)+SUM(F546:F577)+SUM(F596:F605)+SUM(F607:F614)</f>
        <v>0</v>
      </c>
      <c r="G615" s="1441">
        <f t="shared" si="184"/>
        <v>0</v>
      </c>
      <c r="H615" s="1441">
        <f t="shared" si="184"/>
        <v>0</v>
      </c>
      <c r="I615" s="1441">
        <f t="shared" si="184"/>
        <v>0</v>
      </c>
      <c r="J615" s="1441">
        <f t="shared" si="184"/>
        <v>0</v>
      </c>
      <c r="K615" s="1441">
        <f t="shared" si="184"/>
        <v>0</v>
      </c>
      <c r="L615" s="1454">
        <f t="shared" si="167"/>
        <v>0</v>
      </c>
      <c r="M615" s="1454">
        <f t="shared" si="163"/>
        <v>0</v>
      </c>
      <c r="N615" s="1441">
        <f t="shared" ref="N615:O615" si="185">N518+SUM(N520:N527)+SUM(N546:N577)+SUM(N596:N605)+SUM(N607:N614)</f>
        <v>0</v>
      </c>
      <c r="O615" s="1455">
        <f t="shared" si="185"/>
        <v>0</v>
      </c>
      <c r="P615" s="411"/>
      <c r="Q615" s="212"/>
      <c r="R615" s="212"/>
      <c r="S615" s="212"/>
      <c r="T615" s="212"/>
      <c r="U615" s="212"/>
      <c r="V615" s="212"/>
      <c r="W615" s="212"/>
      <c r="X615" s="212"/>
      <c r="Y615" s="212"/>
      <c r="Z615" s="212"/>
      <c r="AA615" s="212"/>
      <c r="AB615" s="212"/>
      <c r="AC615" s="212"/>
      <c r="AD615" s="212"/>
      <c r="AE615" s="212"/>
      <c r="AF615" s="212"/>
      <c r="AG615" s="212"/>
      <c r="AH615" s="212"/>
      <c r="AI615" s="212"/>
      <c r="AJ615" s="212"/>
      <c r="AK615" s="212"/>
      <c r="AL615" s="212"/>
      <c r="AM615" s="212"/>
    </row>
    <row r="616" spans="1:39" x14ac:dyDescent="0.25">
      <c r="A616" s="844" t="s">
        <v>419</v>
      </c>
      <c r="B616" s="1415"/>
      <c r="C616" s="411"/>
      <c r="D616" s="411"/>
      <c r="E616" s="411"/>
      <c r="F616" s="411"/>
      <c r="G616" s="411"/>
      <c r="H616" s="411"/>
      <c r="I616" s="411"/>
      <c r="J616" s="411"/>
      <c r="K616" s="411"/>
      <c r="L616" s="411"/>
      <c r="M616" s="411"/>
      <c r="N616" s="411"/>
      <c r="O616" s="411"/>
      <c r="P616" s="212"/>
      <c r="Q616" s="212"/>
      <c r="R616" s="212"/>
      <c r="S616" s="212"/>
      <c r="T616" s="212"/>
      <c r="U616" s="212"/>
      <c r="V616" s="212"/>
      <c r="W616" s="212"/>
      <c r="X616" s="212"/>
      <c r="Y616" s="212"/>
      <c r="Z616" s="212"/>
      <c r="AA616" s="212"/>
      <c r="AB616" s="212"/>
      <c r="AC616" s="212"/>
      <c r="AD616" s="212"/>
      <c r="AE616" s="212"/>
      <c r="AF616" s="212"/>
      <c r="AG616" s="212"/>
      <c r="AH616" s="212"/>
      <c r="AI616" s="212"/>
      <c r="AJ616" s="212"/>
      <c r="AK616" s="212"/>
      <c r="AL616" s="212"/>
      <c r="AM616" s="212"/>
    </row>
    <row r="617" spans="1:39" x14ac:dyDescent="0.25">
      <c r="A617" s="844" t="s">
        <v>900</v>
      </c>
      <c r="B617" s="846"/>
      <c r="C617" s="212"/>
      <c r="D617" s="225"/>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c r="AA617" s="212"/>
      <c r="AB617" s="212"/>
      <c r="AC617" s="212"/>
      <c r="AD617" s="212"/>
      <c r="AE617" s="212"/>
      <c r="AF617" s="212"/>
      <c r="AG617" s="212"/>
      <c r="AH617" s="212"/>
      <c r="AI617" s="212"/>
      <c r="AJ617" s="212"/>
      <c r="AK617" s="212"/>
      <c r="AL617" s="212"/>
      <c r="AM617" s="212"/>
    </row>
    <row r="618" spans="1:39" x14ac:dyDescent="0.25">
      <c r="A618" s="844" t="s">
        <v>928</v>
      </c>
      <c r="B618" s="846"/>
      <c r="C618" s="212"/>
      <c r="D618" s="225"/>
      <c r="E618" s="212"/>
      <c r="F618" s="212"/>
      <c r="G618" s="212"/>
      <c r="H618" s="212"/>
      <c r="I618" s="212"/>
      <c r="J618" s="212"/>
      <c r="K618" s="212"/>
      <c r="L618" s="212"/>
      <c r="M618" s="212"/>
      <c r="N618" s="212"/>
      <c r="O618" s="212"/>
      <c r="P618" s="212"/>
      <c r="Q618" s="212"/>
      <c r="R618" s="212"/>
      <c r="S618" s="212"/>
      <c r="T618" s="212"/>
      <c r="U618" s="212"/>
      <c r="V618" s="212"/>
      <c r="W618" s="212"/>
      <c r="X618" s="212"/>
      <c r="Y618" s="212"/>
      <c r="Z618" s="212"/>
      <c r="AA618" s="212"/>
      <c r="AB618" s="212"/>
      <c r="AC618" s="212"/>
      <c r="AD618" s="212"/>
      <c r="AE618" s="212"/>
      <c r="AF618" s="212"/>
      <c r="AG618" s="212"/>
      <c r="AH618" s="212"/>
      <c r="AI618" s="212"/>
      <c r="AJ618" s="212"/>
      <c r="AK618" s="212"/>
      <c r="AL618" s="212"/>
      <c r="AM618" s="212"/>
    </row>
    <row r="619" spans="1:39" x14ac:dyDescent="0.25">
      <c r="A619" s="844" t="s">
        <v>422</v>
      </c>
      <c r="B619" s="846"/>
      <c r="C619" s="212"/>
      <c r="D619" s="212"/>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c r="AA619" s="212"/>
      <c r="AB619" s="212"/>
      <c r="AC619" s="212"/>
      <c r="AD619" s="212"/>
      <c r="AE619" s="212"/>
      <c r="AF619" s="212"/>
      <c r="AG619" s="212"/>
      <c r="AH619" s="212"/>
      <c r="AI619" s="212"/>
      <c r="AJ619" s="212"/>
      <c r="AK619" s="212"/>
      <c r="AL619" s="212"/>
      <c r="AM619" s="212"/>
    </row>
    <row r="620" spans="1:39" ht="15.6" x14ac:dyDescent="0.3">
      <c r="A620" s="842" t="s">
        <v>180</v>
      </c>
      <c r="B620" s="843"/>
      <c r="C620" s="718"/>
      <c r="D620" s="226"/>
      <c r="E620" s="718"/>
      <c r="F620" s="718"/>
      <c r="G620" s="718"/>
      <c r="H620" s="718"/>
      <c r="I620" s="718"/>
      <c r="J620" s="718"/>
      <c r="K620" s="718"/>
      <c r="L620" s="214"/>
      <c r="M620" s="718"/>
      <c r="N620" s="718"/>
      <c r="O620" s="716" t="s">
        <v>179</v>
      </c>
      <c r="P620" s="212"/>
      <c r="Q620" s="212"/>
      <c r="R620" s="212"/>
      <c r="S620" s="212"/>
      <c r="T620" s="212"/>
      <c r="U620" s="212"/>
      <c r="V620" s="212"/>
      <c r="W620" s="212"/>
      <c r="X620" s="212"/>
      <c r="Y620" s="212"/>
      <c r="Z620" s="212"/>
      <c r="AA620" s="212"/>
      <c r="AB620" s="212"/>
      <c r="AC620" s="212"/>
      <c r="AD620" s="212"/>
      <c r="AE620" s="212"/>
      <c r="AF620" s="212"/>
      <c r="AG620" s="212"/>
      <c r="AH620" s="212"/>
      <c r="AI620" s="212"/>
      <c r="AJ620" s="212"/>
      <c r="AK620" s="212"/>
      <c r="AL620" s="212"/>
      <c r="AM620" s="212"/>
    </row>
    <row r="621" spans="1:39" ht="15.6" x14ac:dyDescent="0.3">
      <c r="A621" s="842" t="s">
        <v>566</v>
      </c>
      <c r="B621" s="843"/>
      <c r="C621" s="718"/>
      <c r="D621" s="226"/>
      <c r="E621" s="718"/>
      <c r="F621" s="718"/>
      <c r="G621" s="718"/>
      <c r="H621" s="718"/>
      <c r="I621" s="718"/>
      <c r="J621" s="718"/>
      <c r="K621" s="718"/>
      <c r="L621" s="214"/>
      <c r="M621" s="718"/>
      <c r="N621" s="718"/>
      <c r="O621" s="717" t="s">
        <v>446</v>
      </c>
      <c r="P621" s="212"/>
      <c r="Q621" s="212"/>
      <c r="R621" s="212"/>
      <c r="S621" s="212"/>
      <c r="T621" s="212"/>
      <c r="U621" s="212"/>
      <c r="V621" s="212"/>
      <c r="W621" s="212"/>
      <c r="X621" s="212"/>
      <c r="Y621" s="212"/>
      <c r="Z621" s="212"/>
      <c r="AA621" s="212"/>
      <c r="AB621" s="212"/>
      <c r="AC621" s="212"/>
      <c r="AD621" s="212"/>
      <c r="AE621" s="212"/>
      <c r="AF621" s="212"/>
      <c r="AG621" s="212"/>
      <c r="AH621" s="212"/>
      <c r="AI621" s="212"/>
      <c r="AJ621" s="212"/>
      <c r="AK621" s="212"/>
      <c r="AL621" s="212"/>
      <c r="AM621" s="212"/>
    </row>
    <row r="622" spans="1:39" x14ac:dyDescent="0.25">
      <c r="B622" s="845"/>
      <c r="C622" s="214"/>
      <c r="D622" s="226"/>
      <c r="E622" s="214"/>
      <c r="F622" s="214"/>
      <c r="G622" s="214"/>
      <c r="H622" s="214"/>
      <c r="I622" s="214"/>
      <c r="J622" s="214"/>
      <c r="K622" s="214"/>
      <c r="M622" s="212"/>
      <c r="N622" s="212"/>
      <c r="O622" s="717" t="s">
        <v>151</v>
      </c>
      <c r="P622" s="212"/>
      <c r="Q622" s="212"/>
      <c r="R622" s="212"/>
      <c r="S622" s="212"/>
      <c r="T622" s="212"/>
      <c r="U622" s="212"/>
      <c r="V622" s="212"/>
      <c r="W622" s="212"/>
      <c r="X622" s="212"/>
      <c r="Y622" s="212"/>
      <c r="Z622" s="212"/>
      <c r="AA622" s="212"/>
      <c r="AB622" s="212"/>
      <c r="AC622" s="212"/>
      <c r="AD622" s="212"/>
      <c r="AE622" s="212"/>
      <c r="AF622" s="212"/>
      <c r="AG622" s="212"/>
      <c r="AH622" s="212"/>
      <c r="AI622" s="212"/>
      <c r="AJ622" s="212"/>
      <c r="AK622" s="212"/>
      <c r="AL622" s="212"/>
      <c r="AM622" s="212"/>
    </row>
    <row r="623" spans="1:39" x14ac:dyDescent="0.25">
      <c r="B623" s="845"/>
      <c r="C623" s="214"/>
      <c r="D623" s="226"/>
      <c r="E623" s="214"/>
      <c r="F623" s="214"/>
      <c r="G623" s="214"/>
      <c r="H623" s="214"/>
      <c r="I623" s="214"/>
      <c r="J623" s="214"/>
      <c r="K623" s="214"/>
      <c r="L623" s="212"/>
      <c r="M623" s="212"/>
      <c r="N623" s="212"/>
      <c r="O623" s="212"/>
      <c r="P623" s="212"/>
      <c r="Q623" s="212"/>
      <c r="R623" s="212"/>
      <c r="S623" s="212"/>
      <c r="T623" s="212"/>
      <c r="U623" s="212"/>
      <c r="V623" s="212"/>
      <c r="W623" s="212"/>
      <c r="X623" s="212"/>
      <c r="Y623" s="212"/>
      <c r="Z623" s="212"/>
      <c r="AA623" s="212"/>
      <c r="AB623" s="212"/>
      <c r="AC623" s="212"/>
      <c r="AD623" s="212"/>
      <c r="AE623" s="212"/>
      <c r="AF623" s="212"/>
      <c r="AG623" s="212"/>
      <c r="AH623" s="212"/>
      <c r="AI623" s="212"/>
      <c r="AJ623" s="212"/>
      <c r="AK623" s="212"/>
      <c r="AL623" s="212"/>
      <c r="AM623" s="212"/>
    </row>
    <row r="624" spans="1:39" x14ac:dyDescent="0.25">
      <c r="A624" s="844" t="s">
        <v>363</v>
      </c>
      <c r="B624" s="846"/>
      <c r="C624" s="212"/>
      <c r="D624" s="225"/>
      <c r="E624" s="212"/>
      <c r="F624" s="213" t="s">
        <v>451</v>
      </c>
      <c r="G624" s="212"/>
      <c r="H624" s="212"/>
      <c r="I624" s="212"/>
      <c r="J624" s="212"/>
      <c r="K624" s="212"/>
      <c r="L624" s="212"/>
      <c r="N624" s="213" t="s">
        <v>365</v>
      </c>
      <c r="O624" s="212"/>
      <c r="P624" s="212"/>
      <c r="Q624" s="212"/>
      <c r="R624" s="212"/>
      <c r="S624" s="212"/>
      <c r="T624" s="212"/>
      <c r="U624" s="212"/>
      <c r="V624" s="212"/>
      <c r="W624" s="212"/>
      <c r="X624" s="212"/>
      <c r="Y624" s="212"/>
      <c r="Z624" s="212"/>
      <c r="AA624" s="212"/>
      <c r="AB624" s="212"/>
      <c r="AC624" s="212"/>
      <c r="AD624" s="212"/>
      <c r="AE624" s="212"/>
      <c r="AF624" s="212"/>
      <c r="AG624" s="212"/>
      <c r="AH624" s="212"/>
      <c r="AI624" s="212"/>
      <c r="AJ624" s="212"/>
      <c r="AK624" s="212"/>
      <c r="AL624" s="212"/>
      <c r="AM624" s="212"/>
    </row>
    <row r="625" spans="1:39" x14ac:dyDescent="0.25">
      <c r="B625" s="846" t="str">
        <f>'1_1A'!$B$7</f>
        <v>Enter Hospital Name Here</v>
      </c>
      <c r="D625" s="225"/>
      <c r="E625" s="212"/>
      <c r="G625" s="1478" t="str">
        <f>'1_1A'!$H$7</f>
        <v>Enter Provider Number Here</v>
      </c>
      <c r="H625" s="1478"/>
      <c r="I625" s="212"/>
      <c r="J625" s="212"/>
      <c r="K625" s="212"/>
      <c r="N625" s="1477" t="str">
        <f>'1_1A'!$P$7</f>
        <v>Enter FYE Here</v>
      </c>
      <c r="O625" s="1477"/>
      <c r="P625" s="212"/>
      <c r="Q625" s="212"/>
      <c r="R625" s="212"/>
      <c r="S625" s="212"/>
      <c r="T625" s="212"/>
      <c r="U625" s="212"/>
      <c r="V625" s="212"/>
      <c r="W625" s="212"/>
      <c r="X625" s="212"/>
      <c r="Y625" s="212"/>
      <c r="Z625" s="212"/>
      <c r="AA625" s="212"/>
      <c r="AB625" s="212"/>
      <c r="AC625" s="212"/>
      <c r="AD625" s="212"/>
      <c r="AE625" s="212"/>
      <c r="AF625" s="212"/>
      <c r="AG625" s="212"/>
      <c r="AH625" s="212"/>
      <c r="AI625" s="212"/>
      <c r="AJ625" s="212"/>
      <c r="AK625" s="212"/>
      <c r="AL625" s="212"/>
      <c r="AM625" s="212"/>
    </row>
    <row r="626" spans="1:39" x14ac:dyDescent="0.25">
      <c r="A626" s="846"/>
      <c r="B626" s="846"/>
      <c r="C626" s="212"/>
      <c r="D626" s="225"/>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c r="AA626" s="212"/>
      <c r="AB626" s="212"/>
      <c r="AC626" s="212"/>
      <c r="AD626" s="212"/>
      <c r="AE626" s="212"/>
      <c r="AF626" s="212"/>
      <c r="AG626" s="212"/>
      <c r="AH626" s="212"/>
      <c r="AI626" s="212"/>
      <c r="AJ626" s="212"/>
      <c r="AK626" s="212"/>
      <c r="AL626" s="212"/>
      <c r="AM626" s="212"/>
    </row>
    <row r="627" spans="1:39" x14ac:dyDescent="0.25">
      <c r="A627" s="847"/>
      <c r="B627" s="847"/>
      <c r="C627" s="216"/>
      <c r="D627" s="217" t="s">
        <v>122</v>
      </c>
      <c r="E627" s="215"/>
      <c r="F627" s="217" t="s">
        <v>428</v>
      </c>
      <c r="G627" s="215"/>
      <c r="H627" s="215"/>
      <c r="I627" s="215"/>
      <c r="J627" s="215"/>
      <c r="K627" s="215"/>
      <c r="L627" s="217" t="s">
        <v>418</v>
      </c>
      <c r="M627" s="215"/>
      <c r="N627" s="215"/>
      <c r="O627" s="217" t="s">
        <v>428</v>
      </c>
      <c r="P627" s="218"/>
      <c r="Q627" s="212"/>
      <c r="R627" s="212"/>
      <c r="S627" s="212"/>
      <c r="T627" s="212"/>
      <c r="U627" s="212"/>
      <c r="V627" s="212"/>
      <c r="W627" s="212"/>
      <c r="X627" s="212"/>
      <c r="Y627" s="212"/>
      <c r="Z627" s="212"/>
      <c r="AA627" s="212"/>
      <c r="AB627" s="212"/>
      <c r="AC627" s="212"/>
      <c r="AD627" s="212"/>
      <c r="AE627" s="212"/>
      <c r="AF627" s="212"/>
      <c r="AG627" s="212"/>
      <c r="AH627" s="212"/>
      <c r="AI627" s="212"/>
      <c r="AJ627" s="212"/>
      <c r="AK627" s="212"/>
      <c r="AL627" s="212"/>
      <c r="AM627" s="212"/>
    </row>
    <row r="628" spans="1:39" ht="15.6" x14ac:dyDescent="0.3">
      <c r="A628" s="848"/>
      <c r="B628" s="849" t="s">
        <v>95</v>
      </c>
      <c r="C628" s="214"/>
      <c r="D628" s="219" t="s">
        <v>124</v>
      </c>
      <c r="E628" s="219" t="s">
        <v>427</v>
      </c>
      <c r="F628" s="219" t="s">
        <v>159</v>
      </c>
      <c r="G628" s="219" t="s">
        <v>367</v>
      </c>
      <c r="H628" s="219" t="s">
        <v>160</v>
      </c>
      <c r="I628" s="219" t="s">
        <v>430</v>
      </c>
      <c r="J628" s="219" t="s">
        <v>161</v>
      </c>
      <c r="K628" s="219" t="s">
        <v>162</v>
      </c>
      <c r="L628" s="219" t="s">
        <v>162</v>
      </c>
      <c r="M628" s="219" t="s">
        <v>152</v>
      </c>
      <c r="N628" s="219" t="s">
        <v>161</v>
      </c>
      <c r="O628" s="219" t="s">
        <v>159</v>
      </c>
      <c r="P628" s="218"/>
      <c r="Q628" s="212"/>
      <c r="R628" s="212"/>
      <c r="S628" s="212"/>
      <c r="T628" s="212"/>
      <c r="U628" s="212"/>
      <c r="V628" s="212"/>
      <c r="W628" s="212"/>
      <c r="X628" s="212"/>
      <c r="Y628" s="212"/>
      <c r="Z628" s="212"/>
      <c r="AA628" s="212"/>
      <c r="AB628" s="212"/>
      <c r="AC628" s="212"/>
      <c r="AD628" s="212"/>
      <c r="AE628" s="212"/>
      <c r="AF628" s="212"/>
      <c r="AG628" s="212"/>
      <c r="AH628" s="212"/>
      <c r="AI628" s="212"/>
      <c r="AJ628" s="212"/>
      <c r="AK628" s="212"/>
      <c r="AL628" s="212"/>
      <c r="AM628" s="212"/>
    </row>
    <row r="629" spans="1:39" x14ac:dyDescent="0.25">
      <c r="A629" s="848"/>
      <c r="B629" s="848"/>
      <c r="C629" s="212"/>
      <c r="D629" s="219" t="s">
        <v>125</v>
      </c>
      <c r="E629" s="219" t="s">
        <v>163</v>
      </c>
      <c r="F629" s="219" t="s">
        <v>164</v>
      </c>
      <c r="G629" s="219" t="s">
        <v>436</v>
      </c>
      <c r="H629" s="219" t="s">
        <v>165</v>
      </c>
      <c r="I629" s="219" t="s">
        <v>438</v>
      </c>
      <c r="J629" s="219" t="s">
        <v>166</v>
      </c>
      <c r="K629" s="219" t="s">
        <v>167</v>
      </c>
      <c r="L629" s="219" t="s">
        <v>168</v>
      </c>
      <c r="M629" s="219" t="s">
        <v>181</v>
      </c>
      <c r="N629" s="219" t="s">
        <v>166</v>
      </c>
      <c r="O629" s="219" t="s">
        <v>164</v>
      </c>
      <c r="P629" s="218"/>
      <c r="Q629" s="212"/>
      <c r="R629" s="212"/>
      <c r="S629" s="212"/>
      <c r="T629" s="212"/>
      <c r="U629" s="212"/>
      <c r="V629" s="212"/>
      <c r="W629" s="212"/>
      <c r="X629" s="212"/>
      <c r="Y629" s="212"/>
      <c r="Z629" s="212"/>
      <c r="AA629" s="212"/>
      <c r="AB629" s="212"/>
      <c r="AC629" s="212"/>
      <c r="AD629" s="212"/>
      <c r="AE629" s="212"/>
      <c r="AF629" s="212"/>
      <c r="AG629" s="212"/>
      <c r="AH629" s="212"/>
      <c r="AI629" s="212"/>
      <c r="AJ629" s="212"/>
      <c r="AK629" s="212"/>
      <c r="AL629" s="212"/>
      <c r="AM629" s="212"/>
    </row>
    <row r="630" spans="1:39" x14ac:dyDescent="0.25">
      <c r="A630" s="848"/>
      <c r="B630" s="848"/>
      <c r="C630" s="212"/>
      <c r="D630" s="219" t="s">
        <v>126</v>
      </c>
      <c r="E630" s="219" t="s">
        <v>169</v>
      </c>
      <c r="F630" s="219" t="s">
        <v>170</v>
      </c>
      <c r="G630" s="218"/>
      <c r="H630" s="219" t="s">
        <v>171</v>
      </c>
      <c r="I630" s="219" t="s">
        <v>445</v>
      </c>
      <c r="J630" s="219" t="s">
        <v>172</v>
      </c>
      <c r="K630" s="218"/>
      <c r="L630" s="219" t="s">
        <v>173</v>
      </c>
      <c r="M630" s="219" t="s">
        <v>828</v>
      </c>
      <c r="N630" s="219" t="s">
        <v>174</v>
      </c>
      <c r="O630" s="219" t="s">
        <v>175</v>
      </c>
      <c r="P630" s="218"/>
      <c r="Q630" s="212"/>
      <c r="R630" s="212"/>
      <c r="S630" s="212"/>
      <c r="T630" s="212"/>
      <c r="U630" s="212"/>
      <c r="V630" s="212"/>
      <c r="W630" s="212"/>
      <c r="X630" s="212"/>
      <c r="Y630" s="212"/>
      <c r="Z630" s="212"/>
      <c r="AA630" s="212"/>
      <c r="AB630" s="212"/>
      <c r="AC630" s="212"/>
      <c r="AD630" s="212"/>
      <c r="AE630" s="212"/>
      <c r="AF630" s="212"/>
      <c r="AG630" s="212"/>
      <c r="AH630" s="212"/>
      <c r="AI630" s="212"/>
      <c r="AJ630" s="212"/>
      <c r="AK630" s="212"/>
      <c r="AL630" s="212"/>
      <c r="AM630" s="212"/>
    </row>
    <row r="631" spans="1:39" x14ac:dyDescent="0.25">
      <c r="A631" s="848"/>
      <c r="B631" s="848"/>
      <c r="C631" s="212"/>
      <c r="D631" s="228" t="s">
        <v>367</v>
      </c>
      <c r="E631" s="219" t="s">
        <v>98</v>
      </c>
      <c r="F631" s="219" t="s">
        <v>98</v>
      </c>
      <c r="G631" s="219" t="s">
        <v>98</v>
      </c>
      <c r="H631" s="219" t="s">
        <v>98</v>
      </c>
      <c r="I631" s="219" t="s">
        <v>98</v>
      </c>
      <c r="J631" s="219" t="s">
        <v>98</v>
      </c>
      <c r="K631" s="219" t="s">
        <v>98</v>
      </c>
      <c r="L631" s="219" t="s">
        <v>98</v>
      </c>
      <c r="M631" s="219" t="s">
        <v>98</v>
      </c>
      <c r="N631" s="219" t="s">
        <v>98</v>
      </c>
      <c r="O631" s="219" t="s">
        <v>98</v>
      </c>
      <c r="P631" s="218"/>
      <c r="Q631" s="212"/>
      <c r="R631" s="212"/>
      <c r="S631" s="212"/>
      <c r="T631" s="212"/>
      <c r="U631" s="212"/>
      <c r="V631" s="212"/>
      <c r="W631" s="212"/>
      <c r="X631" s="212"/>
      <c r="Y631" s="212"/>
      <c r="Z631" s="212"/>
      <c r="AA631" s="212"/>
      <c r="AB631" s="212"/>
      <c r="AC631" s="212"/>
      <c r="AD631" s="212"/>
      <c r="AE631" s="212"/>
      <c r="AF631" s="212"/>
      <c r="AG631" s="212"/>
      <c r="AH631" s="212"/>
      <c r="AI631" s="212"/>
      <c r="AJ631" s="212"/>
      <c r="AK631" s="212"/>
      <c r="AL631" s="212"/>
      <c r="AM631" s="212"/>
    </row>
    <row r="632" spans="1:39" x14ac:dyDescent="0.25">
      <c r="A632" s="848"/>
      <c r="B632" s="848"/>
      <c r="C632" s="212"/>
      <c r="D632" s="229"/>
      <c r="E632" s="219" t="s">
        <v>394</v>
      </c>
      <c r="F632" s="219" t="s">
        <v>395</v>
      </c>
      <c r="G632" s="219" t="s">
        <v>396</v>
      </c>
      <c r="H632" s="219" t="s">
        <v>397</v>
      </c>
      <c r="I632" s="219" t="s">
        <v>708</v>
      </c>
      <c r="J632" s="219" t="s">
        <v>709</v>
      </c>
      <c r="K632" s="219" t="s">
        <v>142</v>
      </c>
      <c r="L632" s="219" t="s">
        <v>710</v>
      </c>
      <c r="M632" s="219" t="s">
        <v>0</v>
      </c>
      <c r="N632" s="219" t="s">
        <v>1</v>
      </c>
      <c r="O632" s="219" t="s">
        <v>16</v>
      </c>
      <c r="P632" s="218"/>
      <c r="Q632" s="212"/>
      <c r="R632" s="212"/>
      <c r="S632" s="212"/>
      <c r="T632" s="212"/>
      <c r="U632" s="212"/>
      <c r="V632" s="212"/>
      <c r="W632" s="212"/>
      <c r="X632" s="212"/>
      <c r="Y632" s="212"/>
      <c r="Z632" s="212"/>
      <c r="AA632" s="212"/>
      <c r="AB632" s="212"/>
      <c r="AC632" s="212"/>
      <c r="AD632" s="212"/>
      <c r="AE632" s="212"/>
      <c r="AF632" s="212"/>
      <c r="AG632" s="212"/>
      <c r="AH632" s="212"/>
      <c r="AI632" s="212"/>
      <c r="AJ632" s="212"/>
      <c r="AK632" s="212"/>
      <c r="AL632" s="212"/>
      <c r="AM632" s="212"/>
    </row>
    <row r="633" spans="1:39" x14ac:dyDescent="0.25">
      <c r="A633" s="806"/>
      <c r="B633" s="806" t="s">
        <v>536</v>
      </c>
      <c r="C633" s="593"/>
      <c r="D633" s="719" t="s">
        <v>367</v>
      </c>
      <c r="E633" s="729"/>
      <c r="F633" s="729"/>
      <c r="G633" s="729"/>
      <c r="H633" s="729"/>
      <c r="I633" s="729"/>
      <c r="J633" s="729"/>
      <c r="K633" s="729"/>
      <c r="L633" s="729"/>
      <c r="M633" s="729"/>
      <c r="N633" s="729"/>
      <c r="O633" s="729"/>
      <c r="P633" s="218"/>
      <c r="Q633" s="212"/>
      <c r="R633" s="212"/>
      <c r="S633" s="212"/>
      <c r="T633" s="212"/>
      <c r="U633" s="212"/>
      <c r="V633" s="212"/>
      <c r="W633" s="212"/>
      <c r="X633" s="212"/>
      <c r="Y633" s="212"/>
      <c r="Z633" s="212"/>
      <c r="AA633" s="212"/>
      <c r="AB633" s="212"/>
      <c r="AC633" s="212"/>
      <c r="AD633" s="212"/>
      <c r="AE633" s="212"/>
      <c r="AF633" s="212"/>
      <c r="AG633" s="212"/>
      <c r="AH633" s="212"/>
      <c r="AI633" s="212"/>
      <c r="AJ633" s="212"/>
      <c r="AK633" s="212"/>
      <c r="AL633" s="212"/>
      <c r="AM633" s="212"/>
    </row>
    <row r="634" spans="1:39" x14ac:dyDescent="0.25">
      <c r="A634" s="457">
        <v>105</v>
      </c>
      <c r="B634" s="457" t="s">
        <v>537</v>
      </c>
      <c r="C634" s="548"/>
      <c r="D634" s="414">
        <f>'6C'!$G$98</f>
        <v>0</v>
      </c>
      <c r="E634" s="413">
        <f>$D634*E301</f>
        <v>0</v>
      </c>
      <c r="F634" s="413">
        <f t="shared" ref="F634:K634" si="186">$D634*F301</f>
        <v>0</v>
      </c>
      <c r="G634" s="413">
        <f t="shared" si="186"/>
        <v>0</v>
      </c>
      <c r="H634" s="413">
        <f t="shared" si="186"/>
        <v>0</v>
      </c>
      <c r="I634" s="413">
        <f t="shared" si="186"/>
        <v>0</v>
      </c>
      <c r="J634" s="413">
        <f t="shared" si="186"/>
        <v>0</v>
      </c>
      <c r="K634" s="413">
        <f t="shared" si="186"/>
        <v>0</v>
      </c>
      <c r="L634" s="413">
        <f>SUM(E634:K634)</f>
        <v>0</v>
      </c>
      <c r="M634" s="413">
        <f t="shared" ref="M634:M647" si="187">L634+L466</f>
        <v>0</v>
      </c>
      <c r="N634" s="413">
        <f t="shared" ref="N634:O646" si="188">$D634*N301</f>
        <v>0</v>
      </c>
      <c r="O634" s="413">
        <f t="shared" si="188"/>
        <v>0</v>
      </c>
      <c r="P634" s="218"/>
      <c r="Q634" s="212"/>
      <c r="R634" s="212"/>
      <c r="S634" s="212"/>
      <c r="T634" s="212"/>
      <c r="U634" s="212"/>
      <c r="V634" s="212"/>
      <c r="W634" s="212"/>
      <c r="X634" s="212"/>
      <c r="Y634" s="212"/>
      <c r="Z634" s="212"/>
      <c r="AA634" s="212"/>
      <c r="AB634" s="212"/>
      <c r="AC634" s="212"/>
      <c r="AD634" s="212"/>
      <c r="AE634" s="212"/>
      <c r="AF634" s="212"/>
      <c r="AG634" s="212"/>
      <c r="AH634" s="212"/>
      <c r="AI634" s="212"/>
      <c r="AJ634" s="212"/>
      <c r="AK634" s="212"/>
      <c r="AL634" s="212"/>
      <c r="AM634" s="212"/>
    </row>
    <row r="635" spans="1:39" x14ac:dyDescent="0.25">
      <c r="A635" s="457">
        <f t="shared" ref="A635:A646" si="189">A634+1</f>
        <v>106</v>
      </c>
      <c r="B635" s="457" t="s">
        <v>539</v>
      </c>
      <c r="C635" s="548"/>
      <c r="D635" s="414">
        <f>'6C'!$G$99</f>
        <v>0</v>
      </c>
      <c r="E635" s="413">
        <f t="shared" ref="E635:E646" si="190">$D635*E302</f>
        <v>0</v>
      </c>
      <c r="F635" s="413">
        <f t="shared" ref="F635:K635" si="191">$D635*F302</f>
        <v>0</v>
      </c>
      <c r="G635" s="413">
        <f t="shared" si="191"/>
        <v>0</v>
      </c>
      <c r="H635" s="413">
        <f t="shared" si="191"/>
        <v>0</v>
      </c>
      <c r="I635" s="413">
        <f t="shared" si="191"/>
        <v>0</v>
      </c>
      <c r="J635" s="413">
        <f t="shared" si="191"/>
        <v>0</v>
      </c>
      <c r="K635" s="413">
        <f t="shared" si="191"/>
        <v>0</v>
      </c>
      <c r="L635" s="413">
        <f t="shared" ref="L635:L658" si="192">SUM(E635:K635)</f>
        <v>0</v>
      </c>
      <c r="M635" s="413">
        <f t="shared" si="187"/>
        <v>0</v>
      </c>
      <c r="N635" s="413">
        <f t="shared" si="188"/>
        <v>0</v>
      </c>
      <c r="O635" s="413">
        <f t="shared" si="188"/>
        <v>0</v>
      </c>
      <c r="P635" s="218"/>
      <c r="Q635" s="212"/>
      <c r="R635" s="212"/>
      <c r="S635" s="212"/>
      <c r="T635" s="212"/>
      <c r="U635" s="212"/>
      <c r="V635" s="212"/>
      <c r="W635" s="212"/>
      <c r="X635" s="212"/>
      <c r="Y635" s="212"/>
      <c r="Z635" s="212"/>
      <c r="AA635" s="212"/>
      <c r="AB635" s="212"/>
      <c r="AC635" s="212"/>
      <c r="AD635" s="212"/>
      <c r="AE635" s="212"/>
      <c r="AF635" s="212"/>
      <c r="AG635" s="212"/>
      <c r="AH635" s="212"/>
      <c r="AI635" s="212"/>
      <c r="AJ635" s="212"/>
      <c r="AK635" s="212"/>
      <c r="AL635" s="212"/>
      <c r="AM635" s="212"/>
    </row>
    <row r="636" spans="1:39" x14ac:dyDescent="0.25">
      <c r="A636" s="457">
        <f t="shared" si="189"/>
        <v>107</v>
      </c>
      <c r="B636" s="457" t="s">
        <v>538</v>
      </c>
      <c r="C636" s="548"/>
      <c r="D636" s="414">
        <f>'6C'!$G$100</f>
        <v>0</v>
      </c>
      <c r="E636" s="413">
        <f t="shared" si="190"/>
        <v>0</v>
      </c>
      <c r="F636" s="413">
        <f t="shared" ref="F636:K636" si="193">$D636*F303</f>
        <v>0</v>
      </c>
      <c r="G636" s="413">
        <f t="shared" si="193"/>
        <v>0</v>
      </c>
      <c r="H636" s="413">
        <f t="shared" si="193"/>
        <v>0</v>
      </c>
      <c r="I636" s="413">
        <f t="shared" si="193"/>
        <v>0</v>
      </c>
      <c r="J636" s="413">
        <f t="shared" si="193"/>
        <v>0</v>
      </c>
      <c r="K636" s="413">
        <f t="shared" si="193"/>
        <v>0</v>
      </c>
      <c r="L636" s="413">
        <f t="shared" si="192"/>
        <v>0</v>
      </c>
      <c r="M636" s="413">
        <f t="shared" si="187"/>
        <v>0</v>
      </c>
      <c r="N636" s="413">
        <f t="shared" si="188"/>
        <v>0</v>
      </c>
      <c r="O636" s="413">
        <f t="shared" si="188"/>
        <v>0</v>
      </c>
      <c r="P636" s="218"/>
      <c r="Q636" s="212"/>
      <c r="R636" s="212"/>
      <c r="S636" s="212"/>
      <c r="T636" s="212"/>
      <c r="U636" s="212"/>
      <c r="V636" s="212"/>
      <c r="W636" s="212"/>
      <c r="X636" s="212"/>
      <c r="Y636" s="212"/>
      <c r="Z636" s="212"/>
      <c r="AA636" s="212"/>
      <c r="AB636" s="212"/>
      <c r="AC636" s="212"/>
      <c r="AD636" s="212"/>
      <c r="AE636" s="212"/>
      <c r="AF636" s="212"/>
      <c r="AG636" s="212"/>
      <c r="AH636" s="212"/>
      <c r="AI636" s="212"/>
      <c r="AJ636" s="212"/>
      <c r="AK636" s="212"/>
      <c r="AL636" s="212"/>
      <c r="AM636" s="212"/>
    </row>
    <row r="637" spans="1:39" x14ac:dyDescent="0.25">
      <c r="A637" s="457">
        <f t="shared" si="189"/>
        <v>108</v>
      </c>
      <c r="B637" s="815" t="s">
        <v>759</v>
      </c>
      <c r="C637" s="547"/>
      <c r="D637" s="414">
        <f>'6C'!$G$101</f>
        <v>0</v>
      </c>
      <c r="E637" s="413">
        <f t="shared" si="190"/>
        <v>0</v>
      </c>
      <c r="F637" s="413">
        <f t="shared" ref="F637:K637" si="194">$D637*F304</f>
        <v>0</v>
      </c>
      <c r="G637" s="413">
        <f t="shared" si="194"/>
        <v>0</v>
      </c>
      <c r="H637" s="413">
        <f t="shared" si="194"/>
        <v>0</v>
      </c>
      <c r="I637" s="413">
        <f t="shared" si="194"/>
        <v>0</v>
      </c>
      <c r="J637" s="413">
        <f t="shared" si="194"/>
        <v>0</v>
      </c>
      <c r="K637" s="413">
        <f t="shared" si="194"/>
        <v>0</v>
      </c>
      <c r="L637" s="413">
        <f t="shared" si="192"/>
        <v>0</v>
      </c>
      <c r="M637" s="413">
        <f t="shared" si="187"/>
        <v>0</v>
      </c>
      <c r="N637" s="413">
        <f t="shared" si="188"/>
        <v>0</v>
      </c>
      <c r="O637" s="413">
        <f t="shared" si="188"/>
        <v>0</v>
      </c>
      <c r="P637" s="218"/>
      <c r="Q637" s="212"/>
      <c r="R637" s="212"/>
      <c r="S637" s="212"/>
      <c r="T637" s="212"/>
      <c r="U637" s="212"/>
      <c r="V637" s="212"/>
      <c r="W637" s="212"/>
      <c r="X637" s="212"/>
      <c r="Y637" s="212"/>
      <c r="Z637" s="212"/>
      <c r="AA637" s="212"/>
      <c r="AB637" s="212"/>
      <c r="AC637" s="212"/>
      <c r="AD637" s="212"/>
      <c r="AE637" s="212"/>
      <c r="AF637" s="212"/>
      <c r="AG637" s="212"/>
      <c r="AH637" s="212"/>
      <c r="AI637" s="212"/>
      <c r="AJ637" s="212"/>
      <c r="AK637" s="212"/>
      <c r="AL637" s="212"/>
      <c r="AM637" s="212"/>
    </row>
    <row r="638" spans="1:39" x14ac:dyDescent="0.25">
      <c r="A638" s="457">
        <f t="shared" si="189"/>
        <v>109</v>
      </c>
      <c r="B638" s="815" t="s">
        <v>760</v>
      </c>
      <c r="C638" s="547"/>
      <c r="D638" s="414">
        <f>'6C'!$G$102</f>
        <v>0</v>
      </c>
      <c r="E638" s="413">
        <f t="shared" si="190"/>
        <v>0</v>
      </c>
      <c r="F638" s="413">
        <f t="shared" ref="F638:K638" si="195">$D638*F305</f>
        <v>0</v>
      </c>
      <c r="G638" s="413">
        <f t="shared" si="195"/>
        <v>0</v>
      </c>
      <c r="H638" s="413">
        <f t="shared" si="195"/>
        <v>0</v>
      </c>
      <c r="I638" s="413">
        <f t="shared" si="195"/>
        <v>0</v>
      </c>
      <c r="J638" s="413">
        <f t="shared" si="195"/>
        <v>0</v>
      </c>
      <c r="K638" s="413">
        <f t="shared" si="195"/>
        <v>0</v>
      </c>
      <c r="L638" s="413">
        <f t="shared" si="192"/>
        <v>0</v>
      </c>
      <c r="M638" s="413">
        <f t="shared" si="187"/>
        <v>0</v>
      </c>
      <c r="N638" s="413">
        <f t="shared" si="188"/>
        <v>0</v>
      </c>
      <c r="O638" s="413">
        <f t="shared" si="188"/>
        <v>0</v>
      </c>
      <c r="P638" s="218"/>
      <c r="Q638" s="212"/>
      <c r="R638" s="212"/>
      <c r="S638" s="212"/>
      <c r="T638" s="212"/>
      <c r="U638" s="212"/>
      <c r="V638" s="212"/>
      <c r="W638" s="212"/>
      <c r="X638" s="212"/>
      <c r="Y638" s="212"/>
      <c r="Z638" s="212"/>
      <c r="AA638" s="212"/>
      <c r="AB638" s="212"/>
      <c r="AC638" s="212"/>
      <c r="AD638" s="212"/>
      <c r="AE638" s="212"/>
      <c r="AF638" s="212"/>
      <c r="AG638" s="212"/>
      <c r="AH638" s="212"/>
      <c r="AI638" s="212"/>
      <c r="AJ638" s="212"/>
      <c r="AK638" s="212"/>
      <c r="AL638" s="212"/>
      <c r="AM638" s="212"/>
    </row>
    <row r="639" spans="1:39" x14ac:dyDescent="0.25">
      <c r="A639" s="457">
        <f t="shared" si="189"/>
        <v>110</v>
      </c>
      <c r="B639" s="815" t="s">
        <v>761</v>
      </c>
      <c r="C639" s="547"/>
      <c r="D639" s="414">
        <f>'6C'!$G$103</f>
        <v>0</v>
      </c>
      <c r="E639" s="413">
        <f t="shared" si="190"/>
        <v>0</v>
      </c>
      <c r="F639" s="413">
        <f t="shared" ref="F639:K639" si="196">$D639*F306</f>
        <v>0</v>
      </c>
      <c r="G639" s="413">
        <f t="shared" si="196"/>
        <v>0</v>
      </c>
      <c r="H639" s="413">
        <f t="shared" si="196"/>
        <v>0</v>
      </c>
      <c r="I639" s="413">
        <f t="shared" si="196"/>
        <v>0</v>
      </c>
      <c r="J639" s="413">
        <f t="shared" si="196"/>
        <v>0</v>
      </c>
      <c r="K639" s="413">
        <f t="shared" si="196"/>
        <v>0</v>
      </c>
      <c r="L639" s="413">
        <f t="shared" si="192"/>
        <v>0</v>
      </c>
      <c r="M639" s="413">
        <f t="shared" si="187"/>
        <v>0</v>
      </c>
      <c r="N639" s="413">
        <f t="shared" si="188"/>
        <v>0</v>
      </c>
      <c r="O639" s="413">
        <f t="shared" si="188"/>
        <v>0</v>
      </c>
      <c r="P639" s="218"/>
      <c r="Q639" s="212"/>
      <c r="R639" s="212"/>
      <c r="S639" s="212"/>
      <c r="T639" s="212"/>
      <c r="U639" s="212"/>
      <c r="V639" s="212"/>
      <c r="W639" s="212"/>
      <c r="X639" s="212"/>
      <c r="Y639" s="212"/>
      <c r="Z639" s="212"/>
      <c r="AA639" s="212"/>
      <c r="AB639" s="212"/>
      <c r="AC639" s="212"/>
      <c r="AD639" s="212"/>
      <c r="AE639" s="212"/>
      <c r="AF639" s="212"/>
      <c r="AG639" s="212"/>
      <c r="AH639" s="212"/>
      <c r="AI639" s="212"/>
      <c r="AJ639" s="212"/>
      <c r="AK639" s="212"/>
      <c r="AL639" s="212"/>
      <c r="AM639" s="212"/>
    </row>
    <row r="640" spans="1:39" x14ac:dyDescent="0.25">
      <c r="A640" s="457">
        <f t="shared" si="189"/>
        <v>111</v>
      </c>
      <c r="B640" s="815" t="s">
        <v>762</v>
      </c>
      <c r="C640" s="547"/>
      <c r="D640" s="414">
        <f>'6C'!$G$104</f>
        <v>0</v>
      </c>
      <c r="E640" s="413">
        <f t="shared" si="190"/>
        <v>0</v>
      </c>
      <c r="F640" s="413">
        <f t="shared" ref="F640:K640" si="197">$D640*F307</f>
        <v>0</v>
      </c>
      <c r="G640" s="413">
        <f t="shared" si="197"/>
        <v>0</v>
      </c>
      <c r="H640" s="413">
        <f t="shared" si="197"/>
        <v>0</v>
      </c>
      <c r="I640" s="413">
        <f t="shared" si="197"/>
        <v>0</v>
      </c>
      <c r="J640" s="413">
        <f t="shared" si="197"/>
        <v>0</v>
      </c>
      <c r="K640" s="413">
        <f t="shared" si="197"/>
        <v>0</v>
      </c>
      <c r="L640" s="413">
        <f t="shared" si="192"/>
        <v>0</v>
      </c>
      <c r="M640" s="413">
        <f t="shared" si="187"/>
        <v>0</v>
      </c>
      <c r="N640" s="413">
        <f t="shared" si="188"/>
        <v>0</v>
      </c>
      <c r="O640" s="413">
        <f t="shared" si="188"/>
        <v>0</v>
      </c>
      <c r="P640" s="218"/>
      <c r="Q640" s="212"/>
      <c r="R640" s="212"/>
      <c r="S640" s="212"/>
      <c r="T640" s="212"/>
      <c r="U640" s="212"/>
      <c r="V640" s="212"/>
      <c r="W640" s="212"/>
      <c r="X640" s="212"/>
      <c r="Y640" s="212"/>
      <c r="Z640" s="212"/>
      <c r="AA640" s="212"/>
      <c r="AB640" s="212"/>
      <c r="AC640" s="212"/>
      <c r="AD640" s="212"/>
      <c r="AE640" s="212"/>
      <c r="AF640" s="212"/>
      <c r="AG640" s="212"/>
      <c r="AH640" s="212"/>
      <c r="AI640" s="212"/>
      <c r="AJ640" s="212"/>
      <c r="AK640" s="212"/>
      <c r="AL640" s="212"/>
      <c r="AM640" s="212"/>
    </row>
    <row r="641" spans="1:39" x14ac:dyDescent="0.25">
      <c r="A641" s="457">
        <f t="shared" si="189"/>
        <v>112</v>
      </c>
      <c r="B641" s="457" t="s">
        <v>824</v>
      </c>
      <c r="C641" s="551" t="str">
        <f>'5'!C$186</f>
        <v>(Specify here)</v>
      </c>
      <c r="D641" s="414">
        <f>'6C'!$G$105</f>
        <v>0</v>
      </c>
      <c r="E641" s="413">
        <f t="shared" si="190"/>
        <v>0</v>
      </c>
      <c r="F641" s="413">
        <f t="shared" ref="F641:K641" si="198">$D641*F308</f>
        <v>0</v>
      </c>
      <c r="G641" s="413">
        <f t="shared" si="198"/>
        <v>0</v>
      </c>
      <c r="H641" s="413">
        <f t="shared" si="198"/>
        <v>0</v>
      </c>
      <c r="I641" s="413">
        <f t="shared" si="198"/>
        <v>0</v>
      </c>
      <c r="J641" s="413">
        <f t="shared" si="198"/>
        <v>0</v>
      </c>
      <c r="K641" s="413">
        <f t="shared" si="198"/>
        <v>0</v>
      </c>
      <c r="L641" s="413">
        <f t="shared" si="192"/>
        <v>0</v>
      </c>
      <c r="M641" s="413">
        <f t="shared" si="187"/>
        <v>0</v>
      </c>
      <c r="N641" s="413">
        <f t="shared" si="188"/>
        <v>0</v>
      </c>
      <c r="O641" s="413">
        <f t="shared" si="188"/>
        <v>0</v>
      </c>
      <c r="P641" s="218"/>
      <c r="Q641" s="212"/>
      <c r="R641" s="212"/>
      <c r="S641" s="212"/>
      <c r="T641" s="212"/>
      <c r="U641" s="212"/>
      <c r="V641" s="212"/>
      <c r="W641" s="212"/>
      <c r="X641" s="212"/>
      <c r="Y641" s="212"/>
      <c r="Z641" s="212"/>
      <c r="AA641" s="212"/>
      <c r="AB641" s="212"/>
      <c r="AC641" s="212"/>
      <c r="AD641" s="212"/>
      <c r="AE641" s="212"/>
      <c r="AF641" s="212"/>
      <c r="AG641" s="212"/>
      <c r="AH641" s="212"/>
      <c r="AI641" s="212"/>
      <c r="AJ641" s="212"/>
      <c r="AK641" s="212"/>
      <c r="AL641" s="212"/>
      <c r="AM641" s="212"/>
    </row>
    <row r="642" spans="1:39" x14ac:dyDescent="0.25">
      <c r="A642" s="457">
        <f t="shared" si="189"/>
        <v>113</v>
      </c>
      <c r="B642" s="457" t="s">
        <v>540</v>
      </c>
      <c r="C642" s="548"/>
      <c r="D642" s="414">
        <f>'6C'!$G$106</f>
        <v>0</v>
      </c>
      <c r="E642" s="413">
        <f t="shared" si="190"/>
        <v>0</v>
      </c>
      <c r="F642" s="413">
        <f t="shared" ref="F642:K642" si="199">$D642*F309</f>
        <v>0</v>
      </c>
      <c r="G642" s="413">
        <f t="shared" si="199"/>
        <v>0</v>
      </c>
      <c r="H642" s="413">
        <f t="shared" si="199"/>
        <v>0</v>
      </c>
      <c r="I642" s="413">
        <f t="shared" si="199"/>
        <v>0</v>
      </c>
      <c r="J642" s="413">
        <f t="shared" si="199"/>
        <v>0</v>
      </c>
      <c r="K642" s="413">
        <f t="shared" si="199"/>
        <v>0</v>
      </c>
      <c r="L642" s="413">
        <f t="shared" si="192"/>
        <v>0</v>
      </c>
      <c r="M642" s="413">
        <f t="shared" si="187"/>
        <v>0</v>
      </c>
      <c r="N642" s="413">
        <f t="shared" si="188"/>
        <v>0</v>
      </c>
      <c r="O642" s="413">
        <f t="shared" si="188"/>
        <v>0</v>
      </c>
      <c r="P642" s="218"/>
      <c r="Q642" s="212"/>
      <c r="R642" s="212"/>
      <c r="S642" s="212"/>
      <c r="T642" s="212"/>
      <c r="U642" s="212"/>
      <c r="V642" s="212"/>
      <c r="W642" s="212"/>
      <c r="X642" s="212"/>
      <c r="Y642" s="212"/>
      <c r="Z642" s="212"/>
      <c r="AA642" s="212"/>
      <c r="AB642" s="212"/>
      <c r="AC642" s="212"/>
      <c r="AD642" s="212"/>
      <c r="AE642" s="212"/>
      <c r="AF642" s="212"/>
      <c r="AG642" s="212"/>
      <c r="AH642" s="212"/>
      <c r="AI642" s="212"/>
      <c r="AJ642" s="212"/>
      <c r="AK642" s="212"/>
      <c r="AL642" s="212"/>
      <c r="AM642" s="212"/>
    </row>
    <row r="643" spans="1:39" x14ac:dyDescent="0.25">
      <c r="A643" s="457">
        <f t="shared" si="189"/>
        <v>114</v>
      </c>
      <c r="B643" s="457" t="s">
        <v>629</v>
      </c>
      <c r="C643" s="548"/>
      <c r="D643" s="414">
        <f>'6C'!$G$107</f>
        <v>0</v>
      </c>
      <c r="E643" s="413">
        <f t="shared" si="190"/>
        <v>0</v>
      </c>
      <c r="F643" s="413">
        <f t="shared" ref="F643:K643" si="200">$D643*F310</f>
        <v>0</v>
      </c>
      <c r="G643" s="413">
        <f t="shared" si="200"/>
        <v>0</v>
      </c>
      <c r="H643" s="413">
        <f t="shared" si="200"/>
        <v>0</v>
      </c>
      <c r="I643" s="413">
        <f t="shared" si="200"/>
        <v>0</v>
      </c>
      <c r="J643" s="413">
        <f t="shared" si="200"/>
        <v>0</v>
      </c>
      <c r="K643" s="413">
        <f t="shared" si="200"/>
        <v>0</v>
      </c>
      <c r="L643" s="413">
        <f t="shared" si="192"/>
        <v>0</v>
      </c>
      <c r="M643" s="413">
        <f t="shared" si="187"/>
        <v>0</v>
      </c>
      <c r="N643" s="413">
        <f t="shared" si="188"/>
        <v>0</v>
      </c>
      <c r="O643" s="413">
        <f t="shared" si="188"/>
        <v>0</v>
      </c>
      <c r="P643" s="218"/>
      <c r="Q643" s="212"/>
      <c r="R643" s="212"/>
      <c r="S643" s="212"/>
      <c r="T643" s="212"/>
      <c r="U643" s="212"/>
      <c r="V643" s="212"/>
      <c r="W643" s="212"/>
      <c r="X643" s="212"/>
      <c r="Y643" s="212"/>
      <c r="Z643" s="212"/>
      <c r="AA643" s="212"/>
      <c r="AB643" s="212"/>
      <c r="AC643" s="212"/>
      <c r="AD643" s="212"/>
      <c r="AE643" s="212"/>
      <c r="AF643" s="212"/>
      <c r="AG643" s="212"/>
      <c r="AH643" s="212"/>
      <c r="AI643" s="212"/>
      <c r="AJ643" s="212"/>
      <c r="AK643" s="212"/>
      <c r="AL643" s="212"/>
      <c r="AM643" s="212"/>
    </row>
    <row r="644" spans="1:39" x14ac:dyDescent="0.25">
      <c r="A644" s="457">
        <f t="shared" si="189"/>
        <v>115</v>
      </c>
      <c r="B644" s="815" t="s">
        <v>630</v>
      </c>
      <c r="C644" s="547"/>
      <c r="D644" s="414">
        <f>'6C'!$G$108</f>
        <v>0</v>
      </c>
      <c r="E644" s="413">
        <f t="shared" si="190"/>
        <v>0</v>
      </c>
      <c r="F644" s="413">
        <f t="shared" ref="F644:K644" si="201">$D644*F311</f>
        <v>0</v>
      </c>
      <c r="G644" s="413">
        <f t="shared" si="201"/>
        <v>0</v>
      </c>
      <c r="H644" s="413">
        <f t="shared" si="201"/>
        <v>0</v>
      </c>
      <c r="I644" s="413">
        <f t="shared" si="201"/>
        <v>0</v>
      </c>
      <c r="J644" s="413">
        <f t="shared" si="201"/>
        <v>0</v>
      </c>
      <c r="K644" s="413">
        <f t="shared" si="201"/>
        <v>0</v>
      </c>
      <c r="L644" s="413">
        <f t="shared" si="192"/>
        <v>0</v>
      </c>
      <c r="M644" s="413">
        <f t="shared" si="187"/>
        <v>0</v>
      </c>
      <c r="N644" s="413">
        <f t="shared" si="188"/>
        <v>0</v>
      </c>
      <c r="O644" s="413">
        <f t="shared" si="188"/>
        <v>0</v>
      </c>
      <c r="P644" s="218"/>
      <c r="Q644" s="212"/>
      <c r="R644" s="212"/>
      <c r="S644" s="212"/>
      <c r="T644" s="212"/>
      <c r="U644" s="212"/>
      <c r="V644" s="212"/>
      <c r="W644" s="212"/>
      <c r="X644" s="212"/>
      <c r="Y644" s="212"/>
      <c r="Z644" s="212"/>
      <c r="AA644" s="212"/>
      <c r="AB644" s="212"/>
      <c r="AC644" s="212"/>
      <c r="AD644" s="212"/>
      <c r="AE644" s="212"/>
      <c r="AF644" s="212"/>
      <c r="AG644" s="212"/>
      <c r="AH644" s="212"/>
      <c r="AI644" s="212"/>
      <c r="AJ644" s="212"/>
      <c r="AK644" s="212"/>
      <c r="AL644" s="212"/>
      <c r="AM644" s="212"/>
    </row>
    <row r="645" spans="1:39" x14ac:dyDescent="0.25">
      <c r="A645" s="457">
        <f t="shared" si="189"/>
        <v>116</v>
      </c>
      <c r="B645" s="457" t="s">
        <v>541</v>
      </c>
      <c r="C645" s="548"/>
      <c r="D645" s="414">
        <f>'6C'!$G$109</f>
        <v>0</v>
      </c>
      <c r="E645" s="413">
        <f t="shared" si="190"/>
        <v>0</v>
      </c>
      <c r="F645" s="413">
        <f t="shared" ref="F645:K645" si="202">$D645*F312</f>
        <v>0</v>
      </c>
      <c r="G645" s="413">
        <f t="shared" si="202"/>
        <v>0</v>
      </c>
      <c r="H645" s="413">
        <f t="shared" si="202"/>
        <v>0</v>
      </c>
      <c r="I645" s="413">
        <f t="shared" si="202"/>
        <v>0</v>
      </c>
      <c r="J645" s="413">
        <f t="shared" si="202"/>
        <v>0</v>
      </c>
      <c r="K645" s="413">
        <f t="shared" si="202"/>
        <v>0</v>
      </c>
      <c r="L645" s="413">
        <f t="shared" si="192"/>
        <v>0</v>
      </c>
      <c r="M645" s="413">
        <f t="shared" si="187"/>
        <v>0</v>
      </c>
      <c r="N645" s="413">
        <f t="shared" si="188"/>
        <v>0</v>
      </c>
      <c r="O645" s="413">
        <f t="shared" si="188"/>
        <v>0</v>
      </c>
      <c r="P645" s="218"/>
      <c r="Q645" s="212"/>
      <c r="R645" s="212"/>
      <c r="S645" s="212"/>
      <c r="T645" s="212"/>
      <c r="U645" s="212"/>
      <c r="V645" s="212"/>
      <c r="W645" s="212"/>
      <c r="X645" s="212"/>
      <c r="Y645" s="212"/>
      <c r="Z645" s="212"/>
      <c r="AA645" s="212"/>
      <c r="AB645" s="212"/>
      <c r="AC645" s="212"/>
      <c r="AD645" s="212"/>
      <c r="AE645" s="212"/>
      <c r="AF645" s="212"/>
      <c r="AG645" s="212"/>
      <c r="AH645" s="212"/>
      <c r="AI645" s="212"/>
      <c r="AJ645" s="212"/>
      <c r="AK645" s="212"/>
      <c r="AL645" s="212"/>
      <c r="AM645" s="212"/>
    </row>
    <row r="646" spans="1:39" x14ac:dyDescent="0.25">
      <c r="A646" s="457">
        <f t="shared" si="189"/>
        <v>117</v>
      </c>
      <c r="B646" s="457" t="s">
        <v>827</v>
      </c>
      <c r="C646" s="551" t="str">
        <f>'5'!C$191</f>
        <v>(Specify here)</v>
      </c>
      <c r="D646" s="414">
        <f>'6C'!$G$110</f>
        <v>0</v>
      </c>
      <c r="E646" s="413">
        <f t="shared" si="190"/>
        <v>0</v>
      </c>
      <c r="F646" s="413">
        <f t="shared" ref="F646:K646" si="203">$D646*F313</f>
        <v>0</v>
      </c>
      <c r="G646" s="413">
        <f t="shared" si="203"/>
        <v>0</v>
      </c>
      <c r="H646" s="413">
        <f t="shared" si="203"/>
        <v>0</v>
      </c>
      <c r="I646" s="413">
        <f t="shared" si="203"/>
        <v>0</v>
      </c>
      <c r="J646" s="413">
        <f t="shared" si="203"/>
        <v>0</v>
      </c>
      <c r="K646" s="413">
        <f t="shared" si="203"/>
        <v>0</v>
      </c>
      <c r="L646" s="413">
        <f t="shared" si="192"/>
        <v>0</v>
      </c>
      <c r="M646" s="413">
        <f t="shared" si="187"/>
        <v>0</v>
      </c>
      <c r="N646" s="413">
        <f t="shared" si="188"/>
        <v>0</v>
      </c>
      <c r="O646" s="413">
        <f t="shared" si="188"/>
        <v>0</v>
      </c>
      <c r="P646" s="218"/>
      <c r="Q646" s="212"/>
      <c r="R646" s="212"/>
      <c r="S646" s="212"/>
      <c r="T646" s="212"/>
      <c r="U646" s="212"/>
      <c r="V646" s="212"/>
      <c r="W646" s="212"/>
      <c r="X646" s="212"/>
      <c r="Y646" s="212"/>
      <c r="Z646" s="212"/>
      <c r="AA646" s="212"/>
      <c r="AB646" s="212"/>
      <c r="AC646" s="212"/>
      <c r="AD646" s="212"/>
      <c r="AE646" s="212"/>
      <c r="AF646" s="212"/>
      <c r="AG646" s="212"/>
      <c r="AH646" s="212"/>
      <c r="AI646" s="212"/>
      <c r="AJ646" s="212"/>
      <c r="AK646" s="212"/>
      <c r="AL646" s="212"/>
      <c r="AM646" s="212"/>
    </row>
    <row r="647" spans="1:39" x14ac:dyDescent="0.25">
      <c r="A647" s="801"/>
      <c r="B647" s="801" t="s">
        <v>805</v>
      </c>
      <c r="C647" s="587"/>
      <c r="D647" s="679">
        <f>'6C'!$G$111</f>
        <v>0</v>
      </c>
      <c r="E647" s="729">
        <f>SUM(E615)+SUM(E634:E646)</f>
        <v>0</v>
      </c>
      <c r="F647" s="729">
        <f t="shared" ref="F647:K647" si="204">SUM(F615)+SUM(F634:F646)</f>
        <v>0</v>
      </c>
      <c r="G647" s="729">
        <f t="shared" si="204"/>
        <v>0</v>
      </c>
      <c r="H647" s="729">
        <f t="shared" si="204"/>
        <v>0</v>
      </c>
      <c r="I647" s="729">
        <f t="shared" si="204"/>
        <v>0</v>
      </c>
      <c r="J647" s="729">
        <f t="shared" si="204"/>
        <v>0</v>
      </c>
      <c r="K647" s="729">
        <f t="shared" si="204"/>
        <v>0</v>
      </c>
      <c r="L647" s="729">
        <f t="shared" si="192"/>
        <v>0</v>
      </c>
      <c r="M647" s="729">
        <f t="shared" si="187"/>
        <v>0</v>
      </c>
      <c r="N647" s="729">
        <f t="shared" ref="N647:O647" si="205">SUM(N615)+SUM(N634:N646)</f>
        <v>0</v>
      </c>
      <c r="O647" s="729">
        <f t="shared" si="205"/>
        <v>0</v>
      </c>
      <c r="P647" s="218"/>
      <c r="Q647" s="212"/>
      <c r="R647" s="212"/>
      <c r="S647" s="212"/>
      <c r="T647" s="212"/>
      <c r="U647" s="212"/>
      <c r="V647" s="212"/>
      <c r="W647" s="212"/>
      <c r="X647" s="212"/>
      <c r="Y647" s="212"/>
      <c r="Z647" s="212"/>
      <c r="AA647" s="212"/>
      <c r="AB647" s="212"/>
      <c r="AC647" s="212"/>
      <c r="AD647" s="212"/>
      <c r="AE647" s="212"/>
      <c r="AF647" s="212"/>
      <c r="AG647" s="212"/>
      <c r="AH647" s="212"/>
      <c r="AI647" s="212"/>
      <c r="AJ647" s="212"/>
      <c r="AK647" s="212"/>
      <c r="AL647" s="212"/>
      <c r="AM647" s="212"/>
    </row>
    <row r="648" spans="1:39" x14ac:dyDescent="0.25">
      <c r="A648" s="800"/>
      <c r="B648" s="586" t="s">
        <v>911</v>
      </c>
      <c r="C648" s="587"/>
      <c r="D648" s="679"/>
      <c r="E648" s="729"/>
      <c r="F648" s="729"/>
      <c r="G648" s="729"/>
      <c r="H648" s="729"/>
      <c r="I648" s="729"/>
      <c r="J648" s="729"/>
      <c r="K648" s="729"/>
      <c r="L648" s="729"/>
      <c r="M648" s="729"/>
      <c r="N648" s="729"/>
      <c r="O648" s="729"/>
      <c r="P648" s="218"/>
      <c r="Q648" s="212"/>
      <c r="R648" s="212"/>
      <c r="S648" s="212"/>
      <c r="T648" s="212"/>
      <c r="U648" s="212"/>
      <c r="V648" s="212"/>
      <c r="W648" s="212"/>
      <c r="X648" s="212"/>
      <c r="Y648" s="212"/>
      <c r="Z648" s="212"/>
      <c r="AA648" s="212"/>
      <c r="AB648" s="212"/>
      <c r="AC648" s="212"/>
      <c r="AD648" s="212"/>
      <c r="AE648" s="212"/>
      <c r="AF648" s="212"/>
      <c r="AG648" s="212"/>
      <c r="AH648" s="212"/>
      <c r="AI648" s="212"/>
      <c r="AJ648" s="212"/>
      <c r="AK648" s="212"/>
      <c r="AL648" s="212"/>
      <c r="AM648" s="212"/>
    </row>
    <row r="649" spans="1:39" x14ac:dyDescent="0.25">
      <c r="A649" s="457">
        <v>190</v>
      </c>
      <c r="B649" s="457" t="s">
        <v>542</v>
      </c>
      <c r="C649" s="548"/>
      <c r="D649" s="414">
        <f>'6C'!$G$113</f>
        <v>0</v>
      </c>
      <c r="E649" s="413">
        <f t="shared" ref="E649:E658" si="206">$D649*E316</f>
        <v>0</v>
      </c>
      <c r="F649" s="413">
        <f t="shared" ref="F649:K649" si="207">$D649*F316</f>
        <v>0</v>
      </c>
      <c r="G649" s="413">
        <f t="shared" si="207"/>
        <v>0</v>
      </c>
      <c r="H649" s="413">
        <f t="shared" si="207"/>
        <v>0</v>
      </c>
      <c r="I649" s="413">
        <f t="shared" si="207"/>
        <v>0</v>
      </c>
      <c r="J649" s="413">
        <f t="shared" si="207"/>
        <v>0</v>
      </c>
      <c r="K649" s="413">
        <f t="shared" si="207"/>
        <v>0</v>
      </c>
      <c r="L649" s="413">
        <f t="shared" si="192"/>
        <v>0</v>
      </c>
      <c r="M649" s="413">
        <f t="shared" ref="M649:M658" si="208">L649+L481</f>
        <v>0</v>
      </c>
      <c r="N649" s="413">
        <f t="shared" ref="N649:O658" si="209">$D649*N316</f>
        <v>0</v>
      </c>
      <c r="O649" s="413">
        <f t="shared" si="209"/>
        <v>0</v>
      </c>
      <c r="P649" s="218"/>
      <c r="Q649" s="212"/>
      <c r="R649" s="212"/>
      <c r="S649" s="212"/>
      <c r="T649" s="212"/>
      <c r="U649" s="212"/>
      <c r="V649" s="212"/>
      <c r="W649" s="212"/>
      <c r="X649" s="212"/>
      <c r="Y649" s="212"/>
      <c r="Z649" s="212"/>
      <c r="AA649" s="212"/>
      <c r="AB649" s="212"/>
      <c r="AC649" s="212"/>
      <c r="AD649" s="212"/>
      <c r="AE649" s="212"/>
      <c r="AF649" s="212"/>
      <c r="AG649" s="212"/>
      <c r="AH649" s="212"/>
      <c r="AI649" s="212"/>
      <c r="AJ649" s="212"/>
      <c r="AK649" s="212"/>
      <c r="AL649" s="212"/>
      <c r="AM649" s="212"/>
    </row>
    <row r="650" spans="1:39" x14ac:dyDescent="0.25">
      <c r="A650" s="457">
        <v>191</v>
      </c>
      <c r="B650" s="802" t="s">
        <v>133</v>
      </c>
      <c r="C650" s="546"/>
      <c r="D650" s="414">
        <f>'6C'!$G$114</f>
        <v>0</v>
      </c>
      <c r="E650" s="413">
        <f t="shared" si="206"/>
        <v>0</v>
      </c>
      <c r="F650" s="413">
        <f t="shared" ref="F650:K650" si="210">$D650*F317</f>
        <v>0</v>
      </c>
      <c r="G650" s="413">
        <f t="shared" si="210"/>
        <v>0</v>
      </c>
      <c r="H650" s="413">
        <f t="shared" si="210"/>
        <v>0</v>
      </c>
      <c r="I650" s="413">
        <f t="shared" si="210"/>
        <v>0</v>
      </c>
      <c r="J650" s="413">
        <f t="shared" si="210"/>
        <v>0</v>
      </c>
      <c r="K650" s="413">
        <f t="shared" si="210"/>
        <v>0</v>
      </c>
      <c r="L650" s="413">
        <f t="shared" si="192"/>
        <v>0</v>
      </c>
      <c r="M650" s="413">
        <f t="shared" si="208"/>
        <v>0</v>
      </c>
      <c r="N650" s="413">
        <f t="shared" si="209"/>
        <v>0</v>
      </c>
      <c r="O650" s="413">
        <f t="shared" si="209"/>
        <v>0</v>
      </c>
      <c r="P650" s="218"/>
      <c r="Q650" s="212"/>
      <c r="R650" s="212"/>
      <c r="S650" s="212"/>
      <c r="T650" s="212"/>
      <c r="U650" s="212"/>
      <c r="V650" s="212"/>
      <c r="W650" s="212"/>
      <c r="X650" s="212"/>
      <c r="Y650" s="212"/>
      <c r="Z650" s="212"/>
      <c r="AA650" s="212"/>
      <c r="AB650" s="212"/>
      <c r="AC650" s="212"/>
      <c r="AD650" s="212"/>
      <c r="AE650" s="212"/>
      <c r="AF650" s="212"/>
      <c r="AG650" s="212"/>
      <c r="AH650" s="212"/>
      <c r="AI650" s="212"/>
      <c r="AJ650" s="212"/>
      <c r="AK650" s="212"/>
      <c r="AL650" s="212"/>
      <c r="AM650" s="212"/>
    </row>
    <row r="651" spans="1:39" x14ac:dyDescent="0.25">
      <c r="A651" s="457">
        <v>192</v>
      </c>
      <c r="B651" s="802" t="s">
        <v>134</v>
      </c>
      <c r="C651" s="546"/>
      <c r="D651" s="414">
        <f>'6C'!$G$115</f>
        <v>0</v>
      </c>
      <c r="E651" s="413">
        <f t="shared" si="206"/>
        <v>0</v>
      </c>
      <c r="F651" s="413">
        <f t="shared" ref="F651:K651" si="211">$D651*F318</f>
        <v>0</v>
      </c>
      <c r="G651" s="413">
        <f t="shared" si="211"/>
        <v>0</v>
      </c>
      <c r="H651" s="413">
        <f t="shared" si="211"/>
        <v>0</v>
      </c>
      <c r="I651" s="413">
        <f t="shared" si="211"/>
        <v>0</v>
      </c>
      <c r="J651" s="413">
        <f t="shared" si="211"/>
        <v>0</v>
      </c>
      <c r="K651" s="413">
        <f t="shared" si="211"/>
        <v>0</v>
      </c>
      <c r="L651" s="413">
        <f t="shared" si="192"/>
        <v>0</v>
      </c>
      <c r="M651" s="413">
        <f t="shared" si="208"/>
        <v>0</v>
      </c>
      <c r="N651" s="413">
        <f t="shared" si="209"/>
        <v>0</v>
      </c>
      <c r="O651" s="413">
        <f t="shared" si="209"/>
        <v>0</v>
      </c>
      <c r="P651" s="218"/>
      <c r="Q651" s="212"/>
      <c r="R651" s="212"/>
      <c r="S651" s="212"/>
      <c r="T651" s="212"/>
      <c r="U651" s="212"/>
      <c r="V651" s="212"/>
      <c r="W651" s="212"/>
      <c r="X651" s="212"/>
      <c r="Y651" s="212"/>
      <c r="Z651" s="212"/>
      <c r="AA651" s="212"/>
      <c r="AB651" s="212"/>
      <c r="AC651" s="212"/>
      <c r="AD651" s="212"/>
      <c r="AE651" s="212"/>
      <c r="AF651" s="212"/>
      <c r="AG651" s="212"/>
      <c r="AH651" s="212"/>
      <c r="AI651" s="212"/>
      <c r="AJ651" s="212"/>
      <c r="AK651" s="212"/>
      <c r="AL651" s="212"/>
      <c r="AM651" s="212"/>
    </row>
    <row r="652" spans="1:39" x14ac:dyDescent="0.25">
      <c r="A652" s="457">
        <v>193</v>
      </c>
      <c r="B652" s="802" t="s">
        <v>135</v>
      </c>
      <c r="C652" s="546"/>
      <c r="D652" s="414">
        <f>'6C'!$G$116</f>
        <v>0</v>
      </c>
      <c r="E652" s="413">
        <f t="shared" si="206"/>
        <v>0</v>
      </c>
      <c r="F652" s="413">
        <f t="shared" ref="F652:K652" si="212">$D652*F319</f>
        <v>0</v>
      </c>
      <c r="G652" s="413">
        <f t="shared" si="212"/>
        <v>0</v>
      </c>
      <c r="H652" s="413">
        <f t="shared" si="212"/>
        <v>0</v>
      </c>
      <c r="I652" s="413">
        <f t="shared" si="212"/>
        <v>0</v>
      </c>
      <c r="J652" s="413">
        <f t="shared" si="212"/>
        <v>0</v>
      </c>
      <c r="K652" s="413">
        <f t="shared" si="212"/>
        <v>0</v>
      </c>
      <c r="L652" s="413">
        <f t="shared" si="192"/>
        <v>0</v>
      </c>
      <c r="M652" s="413">
        <f t="shared" si="208"/>
        <v>0</v>
      </c>
      <c r="N652" s="413">
        <f t="shared" si="209"/>
        <v>0</v>
      </c>
      <c r="O652" s="413">
        <f t="shared" si="209"/>
        <v>0</v>
      </c>
      <c r="P652" s="218"/>
      <c r="Q652" s="212"/>
      <c r="R652" s="212"/>
      <c r="S652" s="212"/>
      <c r="T652" s="212"/>
      <c r="U652" s="212"/>
      <c r="V652" s="212"/>
      <c r="W652" s="212"/>
      <c r="X652" s="212"/>
      <c r="Y652" s="212"/>
      <c r="Z652" s="212"/>
      <c r="AA652" s="212"/>
      <c r="AB652" s="212"/>
      <c r="AC652" s="212"/>
      <c r="AD652" s="212"/>
      <c r="AE652" s="212"/>
      <c r="AF652" s="212"/>
      <c r="AG652" s="212"/>
      <c r="AH652" s="212"/>
      <c r="AI652" s="212"/>
      <c r="AJ652" s="212"/>
      <c r="AK652" s="212"/>
      <c r="AL652" s="212"/>
      <c r="AM652" s="212"/>
    </row>
    <row r="653" spans="1:39" x14ac:dyDescent="0.25">
      <c r="A653" s="457">
        <v>194</v>
      </c>
      <c r="B653" s="457" t="s">
        <v>820</v>
      </c>
      <c r="C653" s="546"/>
      <c r="D653" s="414">
        <f>'6C'!$G$117</f>
        <v>0</v>
      </c>
      <c r="E653" s="413">
        <f t="shared" si="206"/>
        <v>0</v>
      </c>
      <c r="F653" s="413">
        <f t="shared" ref="F653:K653" si="213">$D653*F320</f>
        <v>0</v>
      </c>
      <c r="G653" s="413">
        <f t="shared" si="213"/>
        <v>0</v>
      </c>
      <c r="H653" s="413">
        <f t="shared" si="213"/>
        <v>0</v>
      </c>
      <c r="I653" s="413">
        <f t="shared" si="213"/>
        <v>0</v>
      </c>
      <c r="J653" s="413">
        <f t="shared" si="213"/>
        <v>0</v>
      </c>
      <c r="K653" s="413">
        <f t="shared" si="213"/>
        <v>0</v>
      </c>
      <c r="L653" s="413">
        <f t="shared" si="192"/>
        <v>0</v>
      </c>
      <c r="M653" s="413">
        <f t="shared" si="208"/>
        <v>0</v>
      </c>
      <c r="N653" s="413">
        <f t="shared" si="209"/>
        <v>0</v>
      </c>
      <c r="O653" s="413">
        <f t="shared" si="209"/>
        <v>0</v>
      </c>
      <c r="P653" s="218"/>
      <c r="Q653" s="212"/>
      <c r="R653" s="212"/>
      <c r="S653" s="212"/>
      <c r="T653" s="212"/>
      <c r="U653" s="212"/>
      <c r="V653" s="212"/>
      <c r="W653" s="212"/>
      <c r="X653" s="212"/>
      <c r="Y653" s="212"/>
      <c r="Z653" s="212"/>
      <c r="AA653" s="212"/>
      <c r="AB653" s="212"/>
      <c r="AC653" s="212"/>
      <c r="AD653" s="212"/>
      <c r="AE653" s="212"/>
      <c r="AF653" s="212"/>
      <c r="AG653" s="212"/>
      <c r="AH653" s="212"/>
      <c r="AI653" s="212"/>
      <c r="AJ653" s="212"/>
      <c r="AK653" s="212"/>
      <c r="AL653" s="212"/>
      <c r="AM653" s="212"/>
    </row>
    <row r="654" spans="1:39" x14ac:dyDescent="0.25">
      <c r="A654" s="457"/>
      <c r="B654" s="802" t="s">
        <v>772</v>
      </c>
      <c r="C654" s="551" t="str">
        <f>'5'!C$199</f>
        <v>(Specify here)</v>
      </c>
      <c r="D654" s="414">
        <f>'6C'!$G$118</f>
        <v>0</v>
      </c>
      <c r="E654" s="413">
        <f t="shared" si="206"/>
        <v>0</v>
      </c>
      <c r="F654" s="413">
        <f t="shared" ref="F654:K654" si="214">$D654*F321</f>
        <v>0</v>
      </c>
      <c r="G654" s="413">
        <f t="shared" si="214"/>
        <v>0</v>
      </c>
      <c r="H654" s="413">
        <f t="shared" si="214"/>
        <v>0</v>
      </c>
      <c r="I654" s="413">
        <f t="shared" si="214"/>
        <v>0</v>
      </c>
      <c r="J654" s="413">
        <f t="shared" si="214"/>
        <v>0</v>
      </c>
      <c r="K654" s="413">
        <f t="shared" si="214"/>
        <v>0</v>
      </c>
      <c r="L654" s="413">
        <f t="shared" si="192"/>
        <v>0</v>
      </c>
      <c r="M654" s="413">
        <f t="shared" si="208"/>
        <v>0</v>
      </c>
      <c r="N654" s="413">
        <f t="shared" si="209"/>
        <v>0</v>
      </c>
      <c r="O654" s="413">
        <f t="shared" si="209"/>
        <v>0</v>
      </c>
      <c r="P654" s="218"/>
      <c r="Q654" s="212"/>
      <c r="R654" s="212"/>
      <c r="S654" s="212"/>
      <c r="T654" s="212"/>
      <c r="U654" s="212"/>
      <c r="V654" s="212"/>
      <c r="W654" s="212"/>
      <c r="X654" s="212"/>
      <c r="Y654" s="212"/>
      <c r="Z654" s="212"/>
      <c r="AA654" s="212"/>
      <c r="AB654" s="212"/>
      <c r="AC654" s="212"/>
      <c r="AD654" s="212"/>
      <c r="AE654" s="212"/>
      <c r="AF654" s="212"/>
      <c r="AG654" s="212"/>
      <c r="AH654" s="212"/>
      <c r="AI654" s="212"/>
      <c r="AJ654" s="212"/>
      <c r="AK654" s="212"/>
      <c r="AL654" s="212"/>
      <c r="AM654" s="212"/>
    </row>
    <row r="655" spans="1:39" x14ac:dyDescent="0.25">
      <c r="A655" s="813"/>
      <c r="B655" s="802" t="s">
        <v>773</v>
      </c>
      <c r="C655" s="551" t="str">
        <f>'5'!C$200</f>
        <v>(Specify here)</v>
      </c>
      <c r="D655" s="414">
        <f>'6C'!$G$119</f>
        <v>0</v>
      </c>
      <c r="E655" s="413">
        <f t="shared" si="206"/>
        <v>0</v>
      </c>
      <c r="F655" s="413">
        <f t="shared" ref="F655:K655" si="215">$D655*F322</f>
        <v>0</v>
      </c>
      <c r="G655" s="413">
        <f t="shared" si="215"/>
        <v>0</v>
      </c>
      <c r="H655" s="413">
        <f t="shared" si="215"/>
        <v>0</v>
      </c>
      <c r="I655" s="413">
        <f t="shared" si="215"/>
        <v>0</v>
      </c>
      <c r="J655" s="413">
        <f t="shared" si="215"/>
        <v>0</v>
      </c>
      <c r="K655" s="413">
        <f t="shared" si="215"/>
        <v>0</v>
      </c>
      <c r="L655" s="413">
        <f t="shared" si="192"/>
        <v>0</v>
      </c>
      <c r="M655" s="413">
        <f t="shared" si="208"/>
        <v>0</v>
      </c>
      <c r="N655" s="413">
        <f t="shared" si="209"/>
        <v>0</v>
      </c>
      <c r="O655" s="413">
        <f t="shared" si="209"/>
        <v>0</v>
      </c>
      <c r="P655" s="218"/>
      <c r="Q655" s="212"/>
      <c r="R655" s="212"/>
      <c r="S655" s="212"/>
      <c r="T655" s="212"/>
      <c r="U655" s="212"/>
      <c r="V655" s="212"/>
      <c r="W655" s="212"/>
      <c r="X655" s="212"/>
      <c r="Y655" s="212"/>
      <c r="Z655" s="212"/>
      <c r="AA655" s="212"/>
      <c r="AB655" s="212"/>
      <c r="AC655" s="212"/>
      <c r="AD655" s="212"/>
      <c r="AE655" s="212"/>
      <c r="AF655" s="212"/>
      <c r="AG655" s="212"/>
      <c r="AH655" s="212"/>
      <c r="AI655" s="212"/>
      <c r="AJ655" s="212"/>
      <c r="AK655" s="212"/>
      <c r="AL655" s="212"/>
      <c r="AM655" s="212"/>
    </row>
    <row r="656" spans="1:39" x14ac:dyDescent="0.25">
      <c r="A656" s="813"/>
      <c r="B656" s="802" t="s">
        <v>774</v>
      </c>
      <c r="C656" s="551" t="str">
        <f>'5'!C$201</f>
        <v>(Specify here)</v>
      </c>
      <c r="D656" s="414">
        <f>'6C'!$G$120</f>
        <v>0</v>
      </c>
      <c r="E656" s="413">
        <f t="shared" si="206"/>
        <v>0</v>
      </c>
      <c r="F656" s="413">
        <f t="shared" ref="F656:K656" si="216">$D656*F323</f>
        <v>0</v>
      </c>
      <c r="G656" s="413">
        <f t="shared" si="216"/>
        <v>0</v>
      </c>
      <c r="H656" s="413">
        <f t="shared" si="216"/>
        <v>0</v>
      </c>
      <c r="I656" s="413">
        <f t="shared" si="216"/>
        <v>0</v>
      </c>
      <c r="J656" s="413">
        <f t="shared" si="216"/>
        <v>0</v>
      </c>
      <c r="K656" s="413">
        <f t="shared" si="216"/>
        <v>0</v>
      </c>
      <c r="L656" s="413">
        <f t="shared" si="192"/>
        <v>0</v>
      </c>
      <c r="M656" s="413">
        <f t="shared" si="208"/>
        <v>0</v>
      </c>
      <c r="N656" s="413">
        <f t="shared" si="209"/>
        <v>0</v>
      </c>
      <c r="O656" s="413">
        <f t="shared" si="209"/>
        <v>0</v>
      </c>
      <c r="P656" s="218"/>
      <c r="Q656" s="212"/>
      <c r="R656" s="212"/>
      <c r="S656" s="212"/>
      <c r="T656" s="212"/>
      <c r="U656" s="212"/>
      <c r="V656" s="212"/>
      <c r="W656" s="212"/>
      <c r="X656" s="212"/>
      <c r="Y656" s="212"/>
      <c r="Z656" s="212"/>
      <c r="AA656" s="212"/>
      <c r="AB656" s="212"/>
      <c r="AC656" s="212"/>
      <c r="AD656" s="212"/>
      <c r="AE656" s="212"/>
      <c r="AF656" s="212"/>
      <c r="AG656" s="212"/>
      <c r="AH656" s="212"/>
      <c r="AI656" s="212"/>
      <c r="AJ656" s="212"/>
      <c r="AK656" s="212"/>
      <c r="AL656" s="212"/>
      <c r="AM656" s="212"/>
    </row>
    <row r="657" spans="1:39" x14ac:dyDescent="0.25">
      <c r="A657" s="813"/>
      <c r="B657" s="802" t="s">
        <v>775</v>
      </c>
      <c r="C657" s="551" t="str">
        <f>'5'!C$202</f>
        <v>(Specify here)</v>
      </c>
      <c r="D657" s="414">
        <f>'6C'!$G$121</f>
        <v>0</v>
      </c>
      <c r="E657" s="413">
        <f t="shared" si="206"/>
        <v>0</v>
      </c>
      <c r="F657" s="413">
        <f t="shared" ref="F657:K657" si="217">$D657*F324</f>
        <v>0</v>
      </c>
      <c r="G657" s="413">
        <f t="shared" si="217"/>
        <v>0</v>
      </c>
      <c r="H657" s="413">
        <f t="shared" si="217"/>
        <v>0</v>
      </c>
      <c r="I657" s="413">
        <f t="shared" si="217"/>
        <v>0</v>
      </c>
      <c r="J657" s="413">
        <f t="shared" si="217"/>
        <v>0</v>
      </c>
      <c r="K657" s="413">
        <f t="shared" si="217"/>
        <v>0</v>
      </c>
      <c r="L657" s="413">
        <f t="shared" si="192"/>
        <v>0</v>
      </c>
      <c r="M657" s="413">
        <f t="shared" si="208"/>
        <v>0</v>
      </c>
      <c r="N657" s="413">
        <f t="shared" si="209"/>
        <v>0</v>
      </c>
      <c r="O657" s="413">
        <f t="shared" si="209"/>
        <v>0</v>
      </c>
      <c r="P657" s="218"/>
      <c r="Q657" s="212"/>
      <c r="R657" s="212"/>
      <c r="S657" s="212"/>
      <c r="T657" s="212"/>
      <c r="U657" s="212"/>
      <c r="V657" s="212"/>
      <c r="W657" s="212"/>
      <c r="X657" s="212"/>
      <c r="Y657" s="212"/>
      <c r="Z657" s="212"/>
      <c r="AA657" s="212"/>
      <c r="AB657" s="212"/>
      <c r="AC657" s="212"/>
      <c r="AD657" s="212"/>
      <c r="AE657" s="212"/>
      <c r="AF657" s="212"/>
      <c r="AG657" s="212"/>
      <c r="AH657" s="212"/>
      <c r="AI657" s="212"/>
      <c r="AJ657" s="212"/>
      <c r="AK657" s="212"/>
      <c r="AL657" s="212"/>
      <c r="AM657" s="212"/>
    </row>
    <row r="658" spans="1:39" x14ac:dyDescent="0.25">
      <c r="A658" s="813"/>
      <c r="B658" s="802" t="s">
        <v>776</v>
      </c>
      <c r="C658" s="551" t="str">
        <f>'5'!C$203</f>
        <v>(Specify here)</v>
      </c>
      <c r="D658" s="414">
        <f>'6C'!$G$122</f>
        <v>0</v>
      </c>
      <c r="E658" s="413">
        <f t="shared" si="206"/>
        <v>0</v>
      </c>
      <c r="F658" s="413">
        <f t="shared" ref="F658:K658" si="218">$D658*F325</f>
        <v>0</v>
      </c>
      <c r="G658" s="413">
        <f t="shared" si="218"/>
        <v>0</v>
      </c>
      <c r="H658" s="413">
        <f t="shared" si="218"/>
        <v>0</v>
      </c>
      <c r="I658" s="413">
        <f t="shared" si="218"/>
        <v>0</v>
      </c>
      <c r="J658" s="413">
        <f t="shared" si="218"/>
        <v>0</v>
      </c>
      <c r="K658" s="413">
        <f t="shared" si="218"/>
        <v>0</v>
      </c>
      <c r="L658" s="413">
        <f t="shared" si="192"/>
        <v>0</v>
      </c>
      <c r="M658" s="413">
        <f t="shared" si="208"/>
        <v>0</v>
      </c>
      <c r="N658" s="413">
        <f t="shared" si="209"/>
        <v>0</v>
      </c>
      <c r="O658" s="413">
        <f t="shared" si="209"/>
        <v>0</v>
      </c>
      <c r="P658" s="218"/>
      <c r="Q658" s="212"/>
      <c r="R658" s="212"/>
      <c r="S658" s="212"/>
      <c r="T658" s="212"/>
      <c r="U658" s="212"/>
      <c r="V658" s="212"/>
      <c r="W658" s="212"/>
      <c r="X658" s="212"/>
      <c r="Y658" s="212"/>
      <c r="Z658" s="212"/>
      <c r="AA658" s="212"/>
      <c r="AB658" s="212"/>
      <c r="AC658" s="212"/>
      <c r="AD658" s="212"/>
      <c r="AE658" s="212"/>
      <c r="AF658" s="212"/>
      <c r="AG658" s="212"/>
      <c r="AH658" s="212"/>
      <c r="AI658" s="212"/>
      <c r="AJ658" s="212"/>
      <c r="AK658" s="212"/>
      <c r="AL658" s="212"/>
      <c r="AM658" s="212"/>
    </row>
    <row r="659" spans="1:39" x14ac:dyDescent="0.25">
      <c r="A659" s="801">
        <v>200</v>
      </c>
      <c r="B659" s="801" t="s">
        <v>806</v>
      </c>
      <c r="C659" s="587"/>
      <c r="D659" s="679">
        <f>'6C'!$G$123</f>
        <v>0</v>
      </c>
      <c r="E659" s="729">
        <f t="shared" ref="E659:O659" si="219">SUM(E647:E658)</f>
        <v>0</v>
      </c>
      <c r="F659" s="729">
        <f t="shared" si="219"/>
        <v>0</v>
      </c>
      <c r="G659" s="729">
        <f t="shared" si="219"/>
        <v>0</v>
      </c>
      <c r="H659" s="729">
        <f t="shared" si="219"/>
        <v>0</v>
      </c>
      <c r="I659" s="729">
        <f t="shared" si="219"/>
        <v>0</v>
      </c>
      <c r="J659" s="729">
        <f t="shared" si="219"/>
        <v>0</v>
      </c>
      <c r="K659" s="729">
        <f t="shared" si="219"/>
        <v>0</v>
      </c>
      <c r="L659" s="729">
        <f t="shared" si="219"/>
        <v>0</v>
      </c>
      <c r="M659" s="729">
        <f t="shared" si="219"/>
        <v>0</v>
      </c>
      <c r="N659" s="729">
        <f t="shared" si="219"/>
        <v>0</v>
      </c>
      <c r="O659" s="729">
        <f t="shared" si="219"/>
        <v>0</v>
      </c>
      <c r="P659" s="218"/>
      <c r="Q659" s="212"/>
      <c r="R659" s="212"/>
      <c r="S659" s="212"/>
      <c r="T659" s="212"/>
      <c r="U659" s="212"/>
      <c r="V659" s="212"/>
      <c r="W659" s="212"/>
      <c r="X659" s="212"/>
      <c r="Y659" s="212"/>
      <c r="Z659" s="212"/>
      <c r="AA659" s="212"/>
      <c r="AB659" s="212"/>
      <c r="AC659" s="212"/>
      <c r="AD659" s="212"/>
      <c r="AE659" s="212"/>
      <c r="AF659" s="212"/>
      <c r="AG659" s="212"/>
      <c r="AH659" s="212"/>
      <c r="AI659" s="212"/>
      <c r="AJ659" s="212"/>
      <c r="AK659" s="212"/>
      <c r="AL659" s="212"/>
      <c r="AM659" s="212"/>
    </row>
    <row r="660" spans="1:39" x14ac:dyDescent="0.25">
      <c r="A660" s="1259"/>
      <c r="B660" s="850"/>
      <c r="C660" s="220"/>
      <c r="D660" s="222"/>
      <c r="E660" s="221"/>
      <c r="F660" s="221"/>
      <c r="G660" s="221"/>
      <c r="H660" s="221"/>
      <c r="I660" s="221"/>
      <c r="J660" s="221"/>
      <c r="K660" s="221"/>
      <c r="L660" s="221"/>
      <c r="M660" s="221"/>
      <c r="N660" s="221"/>
      <c r="O660" s="221"/>
      <c r="P660" s="218"/>
      <c r="Q660" s="212"/>
      <c r="R660" s="212"/>
      <c r="S660" s="212"/>
      <c r="T660" s="212"/>
      <c r="U660" s="212"/>
      <c r="V660" s="212"/>
      <c r="W660" s="212"/>
      <c r="X660" s="212"/>
      <c r="Y660" s="212"/>
      <c r="Z660" s="212"/>
      <c r="AA660" s="212"/>
      <c r="AB660" s="212"/>
      <c r="AC660" s="212"/>
      <c r="AD660" s="212"/>
      <c r="AE660" s="212"/>
      <c r="AF660" s="212"/>
      <c r="AG660" s="212"/>
      <c r="AH660" s="212"/>
      <c r="AI660" s="212"/>
      <c r="AJ660" s="212"/>
      <c r="AK660" s="212"/>
      <c r="AL660" s="212"/>
      <c r="AM660" s="212"/>
    </row>
    <row r="661" spans="1:39" x14ac:dyDescent="0.25">
      <c r="A661" s="844" t="s">
        <v>419</v>
      </c>
      <c r="B661" s="850"/>
      <c r="C661" s="220"/>
      <c r="D661" s="220"/>
      <c r="E661" s="220"/>
      <c r="F661" s="220"/>
      <c r="G661" s="220"/>
      <c r="H661" s="220"/>
      <c r="I661" s="220"/>
      <c r="J661" s="220"/>
      <c r="K661" s="220"/>
      <c r="L661" s="220"/>
      <c r="M661" s="220"/>
      <c r="N661" s="220"/>
      <c r="O661" s="220"/>
      <c r="P661" s="212"/>
      <c r="Q661" s="212"/>
      <c r="R661" s="212"/>
      <c r="S661" s="212"/>
      <c r="T661" s="212"/>
      <c r="U661" s="212"/>
      <c r="V661" s="212"/>
      <c r="W661" s="212"/>
      <c r="X661" s="212"/>
      <c r="Y661" s="212"/>
      <c r="Z661" s="212"/>
      <c r="AA661" s="212"/>
      <c r="AB661" s="212"/>
      <c r="AC661" s="212"/>
      <c r="AD661" s="212"/>
      <c r="AE661" s="212"/>
      <c r="AF661" s="212"/>
      <c r="AG661" s="212"/>
      <c r="AH661" s="212"/>
      <c r="AI661" s="212"/>
      <c r="AJ661" s="212"/>
      <c r="AK661" s="212"/>
      <c r="AL661" s="212"/>
      <c r="AM661" s="212"/>
    </row>
    <row r="662" spans="1:39" x14ac:dyDescent="0.25">
      <c r="A662" s="844" t="s">
        <v>900</v>
      </c>
      <c r="B662" s="846"/>
      <c r="C662" s="212"/>
      <c r="D662" s="225"/>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c r="AA662" s="212"/>
      <c r="AB662" s="212"/>
      <c r="AC662" s="212"/>
      <c r="AD662" s="212"/>
      <c r="AE662" s="212"/>
      <c r="AF662" s="212"/>
      <c r="AG662" s="212"/>
      <c r="AH662" s="212"/>
      <c r="AI662" s="212"/>
      <c r="AJ662" s="212"/>
      <c r="AK662" s="212"/>
      <c r="AL662" s="212"/>
      <c r="AM662" s="212"/>
    </row>
    <row r="663" spans="1:39" x14ac:dyDescent="0.25">
      <c r="A663" s="844" t="s">
        <v>928</v>
      </c>
      <c r="B663" s="846"/>
      <c r="C663" s="212"/>
      <c r="D663" s="225"/>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c r="AA663" s="212"/>
      <c r="AB663" s="212"/>
      <c r="AC663" s="212"/>
      <c r="AD663" s="212"/>
      <c r="AE663" s="212"/>
      <c r="AF663" s="212"/>
      <c r="AG663" s="212"/>
      <c r="AH663" s="212"/>
      <c r="AI663" s="212"/>
      <c r="AJ663" s="212"/>
      <c r="AK663" s="212"/>
      <c r="AL663" s="212"/>
      <c r="AM663" s="212"/>
    </row>
    <row r="664" spans="1:39" x14ac:dyDescent="0.25">
      <c r="A664" s="846"/>
      <c r="B664" s="846"/>
      <c r="C664" s="212"/>
      <c r="D664" s="225"/>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c r="AA664" s="212"/>
      <c r="AB664" s="212"/>
      <c r="AC664" s="212"/>
      <c r="AD664" s="212"/>
      <c r="AE664" s="212"/>
      <c r="AF664" s="212"/>
      <c r="AG664" s="212"/>
      <c r="AH664" s="212"/>
      <c r="AI664" s="212"/>
      <c r="AJ664" s="212"/>
      <c r="AK664" s="212"/>
      <c r="AL664" s="212"/>
      <c r="AM664" s="212"/>
    </row>
    <row r="665" spans="1:39" x14ac:dyDescent="0.25">
      <c r="A665" s="846"/>
      <c r="B665" s="846"/>
      <c r="C665" s="212"/>
      <c r="D665" s="212"/>
      <c r="E665" s="212"/>
      <c r="F665" s="212"/>
      <c r="G665" s="212"/>
      <c r="H665" s="212"/>
      <c r="I665" s="212"/>
      <c r="J665" s="212"/>
      <c r="K665" s="212"/>
      <c r="L665" s="212"/>
      <c r="M665" s="212"/>
      <c r="N665" s="212"/>
      <c r="O665" s="212"/>
      <c r="P665" s="212"/>
      <c r="Q665" s="212"/>
      <c r="R665" s="212"/>
      <c r="S665" s="212"/>
      <c r="T665" s="212"/>
      <c r="U665" s="212"/>
      <c r="V665" s="212"/>
      <c r="W665" s="212"/>
      <c r="X665" s="212"/>
      <c r="Y665" s="212"/>
      <c r="Z665" s="212"/>
      <c r="AA665" s="212"/>
      <c r="AB665" s="212"/>
      <c r="AC665" s="212"/>
      <c r="AD665" s="212"/>
      <c r="AE665" s="212"/>
      <c r="AF665" s="212"/>
      <c r="AG665" s="212"/>
      <c r="AH665" s="212"/>
      <c r="AI665" s="212"/>
      <c r="AJ665" s="212"/>
      <c r="AK665" s="212"/>
      <c r="AL665" s="212"/>
      <c r="AM665" s="212"/>
    </row>
    <row r="666" spans="1:39" x14ac:dyDescent="0.25">
      <c r="A666" s="846"/>
      <c r="B666" s="846"/>
      <c r="C666" s="212"/>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c r="AA666" s="212"/>
      <c r="AB666" s="212"/>
      <c r="AC666" s="212"/>
      <c r="AD666" s="212"/>
      <c r="AE666" s="212"/>
      <c r="AF666" s="212"/>
      <c r="AG666" s="212"/>
      <c r="AH666" s="212"/>
      <c r="AI666" s="212"/>
      <c r="AJ666" s="212"/>
      <c r="AK666" s="212"/>
      <c r="AL666" s="212"/>
      <c r="AM666" s="212"/>
    </row>
  </sheetData>
  <sheetProtection selectLockedCells="1"/>
  <mergeCells count="28">
    <mergeCell ref="G420:H420"/>
    <mergeCell ref="G457:H457"/>
    <mergeCell ref="H171:I171"/>
    <mergeCell ref="H206:I206"/>
    <mergeCell ref="M371:N371"/>
    <mergeCell ref="M420:N420"/>
    <mergeCell ref="M457:N457"/>
    <mergeCell ref="H292:I292"/>
    <mergeCell ref="H255:I255"/>
    <mergeCell ref="N255:O255"/>
    <mergeCell ref="N292:O292"/>
    <mergeCell ref="G371:H371"/>
    <mergeCell ref="G336:H336"/>
    <mergeCell ref="M336:N336"/>
    <mergeCell ref="N206:O206"/>
    <mergeCell ref="G625:H625"/>
    <mergeCell ref="N625:O625"/>
    <mergeCell ref="N501:O501"/>
    <mergeCell ref="G501:H501"/>
    <mergeCell ref="G537:H537"/>
    <mergeCell ref="N537:O537"/>
    <mergeCell ref="G587:H587"/>
    <mergeCell ref="N587:O587"/>
    <mergeCell ref="M6:N6"/>
    <mergeCell ref="M41:N41"/>
    <mergeCell ref="M90:N90"/>
    <mergeCell ref="M127:N127"/>
    <mergeCell ref="N171:O171"/>
  </mergeCells>
  <phoneticPr fontId="0" type="noConversion"/>
  <printOptions horizontalCentered="1"/>
  <pageMargins left="0.5" right="0.5" top="0.66" bottom="0.87" header="0.5" footer="0.55000000000000004"/>
  <pageSetup scale="57" fitToHeight="0" orientation="landscape" r:id="rId1"/>
  <headerFooter alignWithMargins="0">
    <oddFooter>&amp;C&amp;9Rev. 12/01/11</oddFooter>
  </headerFooter>
  <rowBreaks count="15" manualBreakCount="15">
    <brk id="34" max="14" man="1"/>
    <brk id="83" max="14" man="1"/>
    <brk id="120" max="14" man="1"/>
    <brk id="164" max="14" man="1"/>
    <brk id="199" max="14" man="1"/>
    <brk id="248" max="14" man="1"/>
    <brk id="285" max="14" man="1"/>
    <brk id="329" max="14" man="1"/>
    <brk id="364" max="14" man="1"/>
    <brk id="413" max="14" man="1"/>
    <brk id="450" max="14" man="1"/>
    <brk id="494" max="14" man="1"/>
    <brk id="530" max="14" man="1"/>
    <brk id="580" max="14" man="1"/>
    <brk id="618"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966"/>
  <sheetViews>
    <sheetView showOutlineSymbols="0" zoomScale="80" zoomScaleNormal="80" workbookViewId="0">
      <selection activeCell="E17" sqref="E17"/>
    </sheetView>
  </sheetViews>
  <sheetFormatPr defaultColWidth="9.6328125" defaultRowHeight="15" x14ac:dyDescent="0.25"/>
  <cols>
    <col min="1" max="1" width="3.6328125" style="232" customWidth="1"/>
    <col min="2" max="2" width="11.54296875" style="1274" customWidth="1"/>
    <col min="3" max="3" width="18.08984375" style="232" customWidth="1"/>
    <col min="4" max="4" width="12.6328125" style="232" customWidth="1"/>
    <col min="5" max="9" width="11.81640625" style="232" customWidth="1"/>
    <col min="10" max="14" width="11.81640625" style="237" customWidth="1"/>
    <col min="15" max="15" width="9.6328125" style="1280" customWidth="1"/>
    <col min="16" max="16384" width="9.6328125" style="232"/>
  </cols>
  <sheetData>
    <row r="1" spans="1:15" ht="17.399999999999999" x14ac:dyDescent="0.3">
      <c r="A1" s="1"/>
      <c r="B1" s="1272"/>
      <c r="C1" s="784"/>
      <c r="D1" s="784"/>
      <c r="E1" s="784"/>
      <c r="F1" s="784"/>
      <c r="G1" s="784"/>
      <c r="H1" s="784"/>
      <c r="I1" s="784"/>
      <c r="J1" s="785"/>
      <c r="K1" s="785"/>
      <c r="L1" s="785"/>
      <c r="M1" s="785"/>
      <c r="N1" s="487" t="s">
        <v>829</v>
      </c>
    </row>
    <row r="2" spans="1:15" ht="17.399999999999999" x14ac:dyDescent="0.3">
      <c r="A2" s="1" t="s">
        <v>182</v>
      </c>
      <c r="B2" s="1272"/>
      <c r="C2" s="784"/>
      <c r="D2" s="784"/>
      <c r="E2" s="784"/>
      <c r="F2" s="784"/>
      <c r="G2" s="784"/>
      <c r="H2" s="784"/>
      <c r="I2" s="784"/>
      <c r="J2" s="785"/>
      <c r="K2" s="785"/>
      <c r="L2" s="785"/>
      <c r="M2" s="785"/>
      <c r="N2" s="784"/>
    </row>
    <row r="3" spans="1:15" ht="17.399999999999999" x14ac:dyDescent="0.3">
      <c r="A3" s="786" t="s">
        <v>852</v>
      </c>
      <c r="B3" s="1273"/>
      <c r="C3" s="787"/>
      <c r="D3" s="787"/>
      <c r="E3" s="787"/>
      <c r="F3" s="787"/>
      <c r="G3" s="787"/>
      <c r="H3" s="787"/>
      <c r="I3" s="787"/>
      <c r="J3" s="788"/>
      <c r="K3" s="788"/>
      <c r="L3" s="788"/>
      <c r="M3" s="788"/>
      <c r="N3" s="788"/>
    </row>
    <row r="4" spans="1:15" x14ac:dyDescent="0.25">
      <c r="C4" s="235"/>
      <c r="D4" s="235"/>
      <c r="E4" s="235"/>
      <c r="F4" s="235"/>
      <c r="G4" s="235"/>
      <c r="H4" s="235"/>
      <c r="I4" s="235"/>
      <c r="J4" s="236"/>
      <c r="K4" s="236"/>
      <c r="L4" s="236"/>
      <c r="M4" s="236"/>
      <c r="N4" s="236"/>
    </row>
    <row r="5" spans="1:15" x14ac:dyDescent="0.25">
      <c r="J5" s="233"/>
      <c r="K5" s="233"/>
      <c r="L5" s="233"/>
      <c r="M5" s="233"/>
      <c r="N5" s="233"/>
    </row>
    <row r="6" spans="1:15" x14ac:dyDescent="0.25">
      <c r="B6" s="1274" t="s">
        <v>363</v>
      </c>
      <c r="F6" s="232" t="s">
        <v>451</v>
      </c>
      <c r="H6" s="232" t="s">
        <v>367</v>
      </c>
      <c r="J6" s="233"/>
      <c r="M6" s="783" t="s">
        <v>365</v>
      </c>
      <c r="O6" s="1337"/>
    </row>
    <row r="7" spans="1:15" x14ac:dyDescent="0.25">
      <c r="C7" s="212" t="str">
        <f>'1_1A'!$B$7</f>
        <v>Enter Hospital Name Here</v>
      </c>
      <c r="G7" s="212" t="str">
        <f>'1_1A'!$H$7</f>
        <v>Enter Provider Number Here</v>
      </c>
      <c r="J7" s="233"/>
      <c r="K7" s="233"/>
      <c r="L7" s="233"/>
      <c r="M7" s="233"/>
      <c r="N7" s="1269" t="str">
        <f>'1_1A'!$P$7</f>
        <v>Enter FYE Here</v>
      </c>
    </row>
    <row r="8" spans="1:15" x14ac:dyDescent="0.25">
      <c r="J8" s="233"/>
      <c r="K8" s="233"/>
      <c r="L8" s="233"/>
      <c r="M8" s="233"/>
      <c r="N8" s="233"/>
    </row>
    <row r="9" spans="1:15" x14ac:dyDescent="0.25">
      <c r="A9" s="1340"/>
      <c r="B9" s="1341"/>
      <c r="C9" s="1342"/>
      <c r="D9" s="1341"/>
      <c r="E9" s="1342"/>
      <c r="F9" s="1342"/>
      <c r="G9" s="1342"/>
      <c r="H9" s="1342"/>
      <c r="I9" s="1342"/>
      <c r="J9" s="1343"/>
      <c r="K9" s="1343"/>
      <c r="L9" s="1343"/>
      <c r="M9" s="1343"/>
      <c r="N9" s="1310"/>
      <c r="O9" s="1299"/>
    </row>
    <row r="10" spans="1:15" x14ac:dyDescent="0.25">
      <c r="A10" s="1344"/>
      <c r="B10" s="1279"/>
      <c r="C10" s="1299"/>
      <c r="D10" s="1281" t="s">
        <v>183</v>
      </c>
      <c r="E10" s="1345"/>
      <c r="F10" s="1345"/>
      <c r="G10" s="1345"/>
      <c r="H10" s="1345"/>
      <c r="I10" s="1345"/>
      <c r="J10" s="1346"/>
      <c r="K10" s="1346"/>
      <c r="L10" s="1346"/>
      <c r="M10" s="1346"/>
      <c r="N10" s="1312"/>
      <c r="O10" s="1299"/>
    </row>
    <row r="11" spans="1:15" x14ac:dyDescent="0.25">
      <c r="A11" s="1344"/>
      <c r="B11" s="1282" t="s">
        <v>184</v>
      </c>
      <c r="C11" s="1345"/>
      <c r="D11" s="1279"/>
      <c r="E11" s="1299"/>
      <c r="F11" s="1299"/>
      <c r="G11" s="1299"/>
      <c r="H11" s="1299"/>
      <c r="I11" s="1299"/>
      <c r="J11" s="1347"/>
      <c r="K11" s="1347"/>
      <c r="L11" s="1347"/>
      <c r="M11" s="1347"/>
      <c r="N11" s="1348"/>
      <c r="O11" s="1299"/>
    </row>
    <row r="12" spans="1:15" x14ac:dyDescent="0.25">
      <c r="A12" s="1344"/>
      <c r="B12" s="1282" t="s">
        <v>185</v>
      </c>
      <c r="C12" s="1345"/>
      <c r="D12" s="1277"/>
      <c r="E12" s="1277"/>
      <c r="F12" s="1278"/>
      <c r="G12" s="1277"/>
      <c r="H12" s="1278"/>
      <c r="I12" s="1283" t="s">
        <v>367</v>
      </c>
      <c r="J12" s="1284"/>
      <c r="K12" s="1283" t="s">
        <v>367</v>
      </c>
      <c r="L12" s="1284"/>
      <c r="M12" s="1285"/>
      <c r="N12" s="1349"/>
      <c r="O12" s="1299"/>
    </row>
    <row r="13" spans="1:15" x14ac:dyDescent="0.25">
      <c r="A13" s="1344"/>
      <c r="B13" s="1279"/>
      <c r="C13" s="1299"/>
      <c r="D13" s="1286" t="s">
        <v>379</v>
      </c>
      <c r="E13" s="1282" t="s">
        <v>374</v>
      </c>
      <c r="F13" s="1345"/>
      <c r="G13" s="1282" t="s">
        <v>375</v>
      </c>
      <c r="H13" s="1345"/>
      <c r="I13" s="1282" t="s">
        <v>376</v>
      </c>
      <c r="J13" s="1346"/>
      <c r="K13" s="1282" t="s">
        <v>936</v>
      </c>
      <c r="L13" s="1346"/>
      <c r="M13" s="1287" t="s">
        <v>186</v>
      </c>
      <c r="N13" s="1312"/>
      <c r="O13" s="1299"/>
    </row>
    <row r="14" spans="1:15" x14ac:dyDescent="0.25">
      <c r="A14" s="1344"/>
      <c r="B14" s="1279"/>
      <c r="C14" s="1299"/>
      <c r="D14" s="1286" t="s">
        <v>187</v>
      </c>
      <c r="E14" s="1288" t="s">
        <v>97</v>
      </c>
      <c r="F14" s="1288" t="s">
        <v>98</v>
      </c>
      <c r="G14" s="1288" t="s">
        <v>97</v>
      </c>
      <c r="H14" s="1288" t="s">
        <v>98</v>
      </c>
      <c r="I14" s="1288" t="s">
        <v>97</v>
      </c>
      <c r="J14" s="1289" t="s">
        <v>98</v>
      </c>
      <c r="K14" s="1288" t="s">
        <v>97</v>
      </c>
      <c r="L14" s="1289" t="s">
        <v>98</v>
      </c>
      <c r="M14" s="1288" t="s">
        <v>97</v>
      </c>
      <c r="N14" s="1314" t="s">
        <v>98</v>
      </c>
      <c r="O14" s="1299"/>
    </row>
    <row r="15" spans="1:15" x14ac:dyDescent="0.25">
      <c r="A15" s="1344"/>
      <c r="B15" s="1279"/>
      <c r="C15" s="1299"/>
      <c r="D15" s="1286" t="s">
        <v>384</v>
      </c>
      <c r="E15" s="1286" t="s">
        <v>385</v>
      </c>
      <c r="F15" s="1286" t="s">
        <v>386</v>
      </c>
      <c r="G15" s="1286" t="s">
        <v>387</v>
      </c>
      <c r="H15" s="1286" t="s">
        <v>388</v>
      </c>
      <c r="I15" s="1286" t="s">
        <v>389</v>
      </c>
      <c r="J15" s="1290" t="s">
        <v>390</v>
      </c>
      <c r="K15" s="1290" t="s">
        <v>391</v>
      </c>
      <c r="L15" s="1290">
        <v>9</v>
      </c>
      <c r="M15" s="1290">
        <v>10</v>
      </c>
      <c r="N15" s="1350">
        <v>11</v>
      </c>
      <c r="O15" s="1299"/>
    </row>
    <row r="16" spans="1:15" x14ac:dyDescent="0.25">
      <c r="A16" s="1351">
        <v>1</v>
      </c>
      <c r="B16" s="1277" t="s">
        <v>937</v>
      </c>
      <c r="C16" s="1278"/>
      <c r="D16" s="1291">
        <f>'7'!$D$166+'7'!$E$166</f>
        <v>0</v>
      </c>
      <c r="E16" s="1292">
        <f>'8_8B'!D159-E885</f>
        <v>0</v>
      </c>
      <c r="F16" s="1292">
        <f>'8_8B'!D323-F885</f>
        <v>0</v>
      </c>
      <c r="G16" s="1292">
        <f>'8_8B'!E159-G885</f>
        <v>0</v>
      </c>
      <c r="H16" s="1292">
        <f>'8_8B'!E323-H885</f>
        <v>0</v>
      </c>
      <c r="I16" s="1292">
        <f>'8_8B'!F159-I885</f>
        <v>0</v>
      </c>
      <c r="J16" s="1292">
        <f>'8_8B'!F323-J885</f>
        <v>0</v>
      </c>
      <c r="K16" s="1292">
        <f>'8_8B'!G159-K885</f>
        <v>0</v>
      </c>
      <c r="L16" s="1292">
        <f>'8_8B'!G323-L885</f>
        <v>0</v>
      </c>
      <c r="M16" s="1292">
        <f>'8_8B'!H159-M885</f>
        <v>0</v>
      </c>
      <c r="N16" s="1352">
        <f>'8_8B'!H323-N885</f>
        <v>0</v>
      </c>
      <c r="O16" s="1339" t="str">
        <f t="shared" ref="O16:O28" si="0">IF(OR(D16-SUM(E16:N16)&lt;-10,D16-SUM(E16:N16)&gt;10), "ERROR", "")</f>
        <v/>
      </c>
    </row>
    <row r="17" spans="1:15" x14ac:dyDescent="0.25">
      <c r="A17" s="1353" t="s">
        <v>933</v>
      </c>
      <c r="B17" s="1277" t="s">
        <v>959</v>
      </c>
      <c r="C17" s="1278"/>
      <c r="D17" s="1291">
        <f t="shared" ref="D17:D18" si="1">SUM(E17:N17)</f>
        <v>0</v>
      </c>
      <c r="E17" s="1292"/>
      <c r="F17" s="1292"/>
      <c r="G17" s="1292"/>
      <c r="H17" s="1292"/>
      <c r="I17" s="1292"/>
      <c r="J17" s="1292"/>
      <c r="K17" s="1292"/>
      <c r="L17" s="1292"/>
      <c r="M17" s="1292"/>
      <c r="N17" s="1352"/>
      <c r="O17" s="1339" t="str">
        <f t="shared" si="0"/>
        <v/>
      </c>
    </row>
    <row r="18" spans="1:15" x14ac:dyDescent="0.25">
      <c r="A18" s="1353" t="s">
        <v>934</v>
      </c>
      <c r="B18" s="1277" t="s">
        <v>935</v>
      </c>
      <c r="C18" s="1278"/>
      <c r="D18" s="1291">
        <f t="shared" si="1"/>
        <v>0</v>
      </c>
      <c r="E18" s="1292">
        <f>SUM(E16:E17)</f>
        <v>0</v>
      </c>
      <c r="F18" s="1292">
        <f t="shared" ref="F18:N18" si="2">SUM(F16:F17)</f>
        <v>0</v>
      </c>
      <c r="G18" s="1292">
        <f t="shared" si="2"/>
        <v>0</v>
      </c>
      <c r="H18" s="1292">
        <f t="shared" si="2"/>
        <v>0</v>
      </c>
      <c r="I18" s="1292">
        <f t="shared" si="2"/>
        <v>0</v>
      </c>
      <c r="J18" s="1292">
        <f t="shared" si="2"/>
        <v>0</v>
      </c>
      <c r="K18" s="1292">
        <f t="shared" si="2"/>
        <v>0</v>
      </c>
      <c r="L18" s="1292">
        <f t="shared" si="2"/>
        <v>0</v>
      </c>
      <c r="M18" s="1292">
        <f t="shared" si="2"/>
        <v>0</v>
      </c>
      <c r="N18" s="1352">
        <f t="shared" si="2"/>
        <v>0</v>
      </c>
      <c r="O18" s="1339" t="str">
        <f t="shared" si="0"/>
        <v/>
      </c>
    </row>
    <row r="19" spans="1:15" x14ac:dyDescent="0.25">
      <c r="A19" s="1351">
        <v>2</v>
      </c>
      <c r="B19" s="1277" t="s">
        <v>188</v>
      </c>
      <c r="C19" s="1278"/>
      <c r="D19" s="1291">
        <f>SUM(E19:N19)</f>
        <v>0</v>
      </c>
      <c r="E19" s="1292"/>
      <c r="F19" s="1292"/>
      <c r="G19" s="1292"/>
      <c r="H19" s="1292"/>
      <c r="I19" s="1292"/>
      <c r="J19" s="1292"/>
      <c r="K19" s="1292"/>
      <c r="L19" s="1292"/>
      <c r="M19" s="1292"/>
      <c r="N19" s="1352"/>
      <c r="O19" s="1339" t="str">
        <f t="shared" si="0"/>
        <v/>
      </c>
    </row>
    <row r="20" spans="1:15" x14ac:dyDescent="0.25">
      <c r="A20" s="1351">
        <v>3</v>
      </c>
      <c r="B20" s="1277" t="s">
        <v>189</v>
      </c>
      <c r="C20" s="1278"/>
      <c r="D20" s="1291">
        <f>SUM(E20:N20)</f>
        <v>0</v>
      </c>
      <c r="E20" s="1354"/>
      <c r="F20" s="1292"/>
      <c r="G20" s="1292"/>
      <c r="H20" s="1292"/>
      <c r="I20" s="1292"/>
      <c r="J20" s="1292"/>
      <c r="K20" s="1292"/>
      <c r="L20" s="1292"/>
      <c r="M20" s="1292"/>
      <c r="N20" s="1352"/>
      <c r="O20" s="1339" t="str">
        <f t="shared" si="0"/>
        <v/>
      </c>
    </row>
    <row r="21" spans="1:15" x14ac:dyDescent="0.25">
      <c r="A21" s="1351">
        <v>4</v>
      </c>
      <c r="B21" s="1277" t="s">
        <v>190</v>
      </c>
      <c r="C21" s="1278"/>
      <c r="D21" s="1291">
        <f>SUM(E21:N21)</f>
        <v>0</v>
      </c>
      <c r="E21" s="1293"/>
      <c r="F21" s="1292"/>
      <c r="G21" s="1292"/>
      <c r="H21" s="1292"/>
      <c r="I21" s="1292"/>
      <c r="J21" s="1292"/>
      <c r="K21" s="1292"/>
      <c r="L21" s="1292"/>
      <c r="M21" s="1292"/>
      <c r="N21" s="1352"/>
      <c r="O21" s="1339" t="str">
        <f t="shared" si="0"/>
        <v/>
      </c>
    </row>
    <row r="22" spans="1:15" x14ac:dyDescent="0.25">
      <c r="A22" s="1351">
        <v>5</v>
      </c>
      <c r="B22" s="1277" t="s">
        <v>191</v>
      </c>
      <c r="C22" s="1278"/>
      <c r="D22" s="1291">
        <f>D18-D19-D20-D21</f>
        <v>0</v>
      </c>
      <c r="E22" s="1291">
        <f t="shared" ref="E22:N22" si="3">E18-E19-E20-E21</f>
        <v>0</v>
      </c>
      <c r="F22" s="1291">
        <f t="shared" si="3"/>
        <v>0</v>
      </c>
      <c r="G22" s="1291">
        <f t="shared" si="3"/>
        <v>0</v>
      </c>
      <c r="H22" s="1291">
        <f t="shared" si="3"/>
        <v>0</v>
      </c>
      <c r="I22" s="1291">
        <f t="shared" si="3"/>
        <v>0</v>
      </c>
      <c r="J22" s="1291">
        <f t="shared" si="3"/>
        <v>0</v>
      </c>
      <c r="K22" s="1291">
        <f t="shared" si="3"/>
        <v>0</v>
      </c>
      <c r="L22" s="1291">
        <f t="shared" si="3"/>
        <v>0</v>
      </c>
      <c r="M22" s="1291">
        <f t="shared" si="3"/>
        <v>0</v>
      </c>
      <c r="N22" s="1298">
        <f t="shared" si="3"/>
        <v>0</v>
      </c>
      <c r="O22" s="1339" t="str">
        <f t="shared" si="0"/>
        <v/>
      </c>
    </row>
    <row r="23" spans="1:15" x14ac:dyDescent="0.25">
      <c r="A23" s="1351">
        <v>6</v>
      </c>
      <c r="B23" s="1277" t="s">
        <v>938</v>
      </c>
      <c r="C23" s="1278"/>
      <c r="D23" s="1295" t="e">
        <f>'7A'!E$176+'7A'!F$176</f>
        <v>#DIV/0!</v>
      </c>
      <c r="E23" s="1296">
        <f>'8_8B'!E487-E892</f>
        <v>0</v>
      </c>
      <c r="F23" s="1296">
        <f>'8_8B'!E651-F892</f>
        <v>0</v>
      </c>
      <c r="G23" s="1296">
        <f>'8_8B'!F487-G892</f>
        <v>0</v>
      </c>
      <c r="H23" s="1296">
        <f>'8_8B'!F651-H892</f>
        <v>0</v>
      </c>
      <c r="I23" s="1296">
        <f>'8_8B'!G487-I892</f>
        <v>0</v>
      </c>
      <c r="J23" s="1296">
        <f>'8_8B'!G651-J892</f>
        <v>0</v>
      </c>
      <c r="K23" s="1296">
        <f>'8_8B'!H487-K892</f>
        <v>0</v>
      </c>
      <c r="L23" s="1296">
        <f>'8_8B'!H651-L892</f>
        <v>0</v>
      </c>
      <c r="M23" s="1296">
        <f>'8_8B'!I487-M892</f>
        <v>0</v>
      </c>
      <c r="N23" s="1296">
        <f>'8_8B'!I651-N892</f>
        <v>0</v>
      </c>
      <c r="O23" s="1339" t="e">
        <f t="shared" si="0"/>
        <v>#DIV/0!</v>
      </c>
    </row>
    <row r="24" spans="1:15" x14ac:dyDescent="0.25">
      <c r="A24" s="1353" t="s">
        <v>675</v>
      </c>
      <c r="B24" s="1277" t="s">
        <v>939</v>
      </c>
      <c r="C24" s="1278"/>
      <c r="D24" s="1297"/>
      <c r="E24" s="1384">
        <f>IF(AND($D24&gt;0,SUM($E17:$N17)&gt;0),ROUND($D24*(E17/$D17),0),IF(AND($D24&gt;0,SUM($E16:$N16)&gt;0),ROUND($D24*(E16/$D16),0),0))</f>
        <v>0</v>
      </c>
      <c r="F24" s="1384">
        <f t="shared" ref="F24:N24" si="4">IF(AND($D24&gt;0,SUM($E17:$N17)&gt;0),ROUND($D24*(F17/$D17),0),IF(AND($D24&gt;0,SUM($E16:$N16)&gt;0),ROUND($D24*(F16/$D16),0),0))</f>
        <v>0</v>
      </c>
      <c r="G24" s="1384">
        <f t="shared" si="4"/>
        <v>0</v>
      </c>
      <c r="H24" s="1384">
        <f t="shared" si="4"/>
        <v>0</v>
      </c>
      <c r="I24" s="1384">
        <f t="shared" si="4"/>
        <v>0</v>
      </c>
      <c r="J24" s="1384">
        <f t="shared" si="4"/>
        <v>0</v>
      </c>
      <c r="K24" s="1384">
        <f t="shared" si="4"/>
        <v>0</v>
      </c>
      <c r="L24" s="1384">
        <f t="shared" si="4"/>
        <v>0</v>
      </c>
      <c r="M24" s="1384">
        <f t="shared" si="4"/>
        <v>0</v>
      </c>
      <c r="N24" s="1384">
        <f t="shared" si="4"/>
        <v>0</v>
      </c>
      <c r="O24" s="1339" t="str">
        <f t="shared" si="0"/>
        <v/>
      </c>
    </row>
    <row r="25" spans="1:15" x14ac:dyDescent="0.25">
      <c r="A25" s="1353" t="s">
        <v>676</v>
      </c>
      <c r="B25" s="1277" t="s">
        <v>940</v>
      </c>
      <c r="C25" s="1278"/>
      <c r="D25" s="1297" t="e">
        <f>'5C'!D$190*(D18/D$935)</f>
        <v>#DIV/0!</v>
      </c>
      <c r="E25" s="1296" t="e">
        <f>IF($D25&lt;&gt;0, ROUND($D25*E18/$D18,0), 0)</f>
        <v>#DIV/0!</v>
      </c>
      <c r="F25" s="1296" t="e">
        <f t="shared" ref="F25:N25" si="5">IF($D25&lt;&gt;0, ROUND($D25*F18/$D18,0), 0)</f>
        <v>#DIV/0!</v>
      </c>
      <c r="G25" s="1296" t="e">
        <f t="shared" si="5"/>
        <v>#DIV/0!</v>
      </c>
      <c r="H25" s="1296" t="e">
        <f t="shared" si="5"/>
        <v>#DIV/0!</v>
      </c>
      <c r="I25" s="1296" t="e">
        <f t="shared" si="5"/>
        <v>#DIV/0!</v>
      </c>
      <c r="J25" s="1296" t="e">
        <f t="shared" si="5"/>
        <v>#DIV/0!</v>
      </c>
      <c r="K25" s="1296" t="e">
        <f t="shared" si="5"/>
        <v>#DIV/0!</v>
      </c>
      <c r="L25" s="1296" t="e">
        <f t="shared" si="5"/>
        <v>#DIV/0!</v>
      </c>
      <c r="M25" s="1296" t="e">
        <f t="shared" si="5"/>
        <v>#DIV/0!</v>
      </c>
      <c r="N25" s="1296" t="e">
        <f t="shared" si="5"/>
        <v>#DIV/0!</v>
      </c>
      <c r="O25" s="1339" t="e">
        <f t="shared" si="0"/>
        <v>#DIV/0!</v>
      </c>
    </row>
    <row r="26" spans="1:15" x14ac:dyDescent="0.25">
      <c r="A26" s="1353" t="s">
        <v>202</v>
      </c>
      <c r="B26" s="1277" t="s">
        <v>941</v>
      </c>
      <c r="C26" s="1278"/>
      <c r="D26" s="1297"/>
      <c r="E26" s="1296">
        <f>IF($D26&lt;&gt;0, ROUND($D26*E18/$D18,0), 0)</f>
        <v>0</v>
      </c>
      <c r="F26" s="1296">
        <f t="shared" ref="F26:N26" si="6">IF($D26&lt;&gt;0, ROUND($D26*F18/$D18,0), 0)</f>
        <v>0</v>
      </c>
      <c r="G26" s="1296">
        <f t="shared" si="6"/>
        <v>0</v>
      </c>
      <c r="H26" s="1296">
        <f t="shared" si="6"/>
        <v>0</v>
      </c>
      <c r="I26" s="1296">
        <f t="shared" si="6"/>
        <v>0</v>
      </c>
      <c r="J26" s="1296">
        <f t="shared" si="6"/>
        <v>0</v>
      </c>
      <c r="K26" s="1296">
        <f t="shared" si="6"/>
        <v>0</v>
      </c>
      <c r="L26" s="1296">
        <f t="shared" si="6"/>
        <v>0</v>
      </c>
      <c r="M26" s="1296">
        <f t="shared" si="6"/>
        <v>0</v>
      </c>
      <c r="N26" s="1296">
        <f t="shared" si="6"/>
        <v>0</v>
      </c>
      <c r="O26" s="1339" t="str">
        <f t="shared" si="0"/>
        <v/>
      </c>
    </row>
    <row r="27" spans="1:15" x14ac:dyDescent="0.25">
      <c r="A27" s="1353" t="s">
        <v>203</v>
      </c>
      <c r="B27" s="1277" t="s">
        <v>931</v>
      </c>
      <c r="C27" s="1278"/>
      <c r="D27" s="1297" t="e">
        <f>SUM(D23:D26)</f>
        <v>#DIV/0!</v>
      </c>
      <c r="E27" s="1297" t="e">
        <f>SUM(E23:E26)</f>
        <v>#DIV/0!</v>
      </c>
      <c r="F27" s="1297" t="e">
        <f t="shared" ref="F27:K27" si="7">SUM(F23:F26)</f>
        <v>#DIV/0!</v>
      </c>
      <c r="G27" s="1297" t="e">
        <f t="shared" si="7"/>
        <v>#DIV/0!</v>
      </c>
      <c r="H27" s="1297" t="e">
        <f t="shared" si="7"/>
        <v>#DIV/0!</v>
      </c>
      <c r="I27" s="1297" t="e">
        <f t="shared" si="7"/>
        <v>#DIV/0!</v>
      </c>
      <c r="J27" s="1297" t="e">
        <f t="shared" si="7"/>
        <v>#DIV/0!</v>
      </c>
      <c r="K27" s="1297" t="e">
        <f t="shared" si="7"/>
        <v>#DIV/0!</v>
      </c>
      <c r="L27" s="1297" t="e">
        <f t="shared" ref="L27:M27" si="8">SUM(L23:L26)</f>
        <v>#DIV/0!</v>
      </c>
      <c r="M27" s="1297" t="e">
        <f t="shared" si="8"/>
        <v>#DIV/0!</v>
      </c>
      <c r="N27" s="1356" t="e">
        <f t="shared" ref="N27" si="9">SUM(N23:N26)</f>
        <v>#DIV/0!</v>
      </c>
      <c r="O27" s="1339" t="e">
        <f t="shared" si="0"/>
        <v>#DIV/0!</v>
      </c>
    </row>
    <row r="28" spans="1:15" x14ac:dyDescent="0.25">
      <c r="A28" s="1357">
        <v>7</v>
      </c>
      <c r="B28" s="1317" t="s">
        <v>192</v>
      </c>
      <c r="C28" s="1318"/>
      <c r="D28" s="1358" t="e">
        <f>D22-D27</f>
        <v>#DIV/0!</v>
      </c>
      <c r="E28" s="1298" t="e">
        <f t="shared" ref="E28:K28" si="10">E22-E27</f>
        <v>#DIV/0!</v>
      </c>
      <c r="F28" s="1298" t="e">
        <f t="shared" si="10"/>
        <v>#DIV/0!</v>
      </c>
      <c r="G28" s="1298" t="e">
        <f t="shared" si="10"/>
        <v>#DIV/0!</v>
      </c>
      <c r="H28" s="1298" t="e">
        <f t="shared" si="10"/>
        <v>#DIV/0!</v>
      </c>
      <c r="I28" s="1298" t="e">
        <f t="shared" si="10"/>
        <v>#DIV/0!</v>
      </c>
      <c r="J28" s="1298" t="e">
        <f t="shared" si="10"/>
        <v>#DIV/0!</v>
      </c>
      <c r="K28" s="1298" t="e">
        <f t="shared" si="10"/>
        <v>#DIV/0!</v>
      </c>
      <c r="L28" s="1298" t="e">
        <f t="shared" ref="L28:M28" si="11">L22-L27</f>
        <v>#DIV/0!</v>
      </c>
      <c r="M28" s="1298" t="e">
        <f t="shared" si="11"/>
        <v>#DIV/0!</v>
      </c>
      <c r="N28" s="1298" t="e">
        <f t="shared" ref="N28" si="12">N22-N27</f>
        <v>#DIV/0!</v>
      </c>
      <c r="O28" s="1339" t="e">
        <f t="shared" si="0"/>
        <v>#DIV/0!</v>
      </c>
    </row>
    <row r="29" spans="1:15" x14ac:dyDescent="0.25">
      <c r="A29" s="1279">
        <v>8</v>
      </c>
      <c r="B29" s="1279" t="s">
        <v>942</v>
      </c>
      <c r="C29" s="1299"/>
      <c r="D29" s="1334" t="e">
        <f>'5C'!D$190*(D16/D$933)</f>
        <v>#DIV/0!</v>
      </c>
      <c r="E29" s="1300"/>
      <c r="F29" s="1301"/>
      <c r="G29" s="1301"/>
      <c r="H29" s="1301"/>
      <c r="I29" s="1301"/>
      <c r="J29" s="1301"/>
      <c r="K29" s="1301"/>
      <c r="L29" s="1301"/>
      <c r="M29" s="1301"/>
      <c r="N29" s="1301" t="s">
        <v>367</v>
      </c>
      <c r="O29" s="1299"/>
    </row>
    <row r="30" spans="1:15" x14ac:dyDescent="0.25">
      <c r="A30" s="1277">
        <v>9</v>
      </c>
      <c r="B30" s="1277" t="s">
        <v>943</v>
      </c>
      <c r="C30" s="1278"/>
      <c r="D30" s="1292" t="e">
        <f>('5C'!$I$190-'5C'!$D$190)*(D16/D$933)</f>
        <v>#DIV/0!</v>
      </c>
      <c r="E30" s="1300"/>
      <c r="F30" s="1301"/>
      <c r="G30" s="1301"/>
      <c r="H30" s="1301"/>
      <c r="I30" s="1301"/>
      <c r="J30" s="1301"/>
      <c r="K30" s="1301"/>
      <c r="L30" s="1301"/>
      <c r="M30" s="1301"/>
      <c r="N30" s="1301" t="s">
        <v>367</v>
      </c>
      <c r="O30" s="1299"/>
    </row>
    <row r="31" spans="1:15" x14ac:dyDescent="0.25">
      <c r="A31" s="1277">
        <v>10</v>
      </c>
      <c r="B31" s="1277" t="s">
        <v>193</v>
      </c>
      <c r="C31" s="1278"/>
      <c r="D31" s="1291"/>
      <c r="E31" s="1302"/>
      <c r="F31" s="1303"/>
      <c r="G31" s="1303"/>
      <c r="H31" s="1303"/>
      <c r="I31" s="1303"/>
      <c r="J31" s="1303"/>
      <c r="K31" s="1303"/>
      <c r="L31" s="1303"/>
      <c r="M31" s="1303"/>
      <c r="N31" s="1303"/>
      <c r="O31" s="1299"/>
    </row>
    <row r="32" spans="1:15" x14ac:dyDescent="0.25">
      <c r="A32" s="1279"/>
      <c r="B32" s="1279" t="s">
        <v>194</v>
      </c>
      <c r="C32" s="1280"/>
      <c r="D32" s="1302" t="e">
        <f>SUM(D28:D30)</f>
        <v>#DIV/0!</v>
      </c>
      <c r="E32" s="1302"/>
      <c r="F32" s="1303"/>
      <c r="G32" s="1303"/>
      <c r="H32" s="1303"/>
      <c r="I32" s="1303"/>
      <c r="J32" s="1303"/>
      <c r="K32" s="1303"/>
      <c r="L32" s="1303"/>
      <c r="M32" s="1303"/>
      <c r="N32" s="1303"/>
      <c r="O32" s="1299"/>
    </row>
    <row r="33" spans="1:15" x14ac:dyDescent="0.25">
      <c r="A33" s="1277">
        <v>11</v>
      </c>
      <c r="B33" s="1277" t="s">
        <v>944</v>
      </c>
      <c r="C33" s="1278"/>
      <c r="D33" s="1292">
        <f>IF(D$950&lt;&gt;0,D$950*(D16/D$933),0)</f>
        <v>0</v>
      </c>
      <c r="E33" s="1302"/>
      <c r="F33" s="1303"/>
      <c r="G33" s="1303"/>
      <c r="H33" s="1303"/>
      <c r="I33" s="1303"/>
      <c r="J33" s="1303"/>
      <c r="K33" s="1303"/>
      <c r="L33" s="1303"/>
      <c r="M33" s="1303"/>
      <c r="N33" s="1303"/>
      <c r="O33" s="1299"/>
    </row>
    <row r="34" spans="1:15" x14ac:dyDescent="0.25">
      <c r="A34" s="1277">
        <v>12</v>
      </c>
      <c r="B34" s="1277" t="s">
        <v>945</v>
      </c>
      <c r="C34" s="1278"/>
      <c r="D34" s="1292">
        <f>IF(D$951&lt;&gt;0,D$951*(D16/D$933),0)</f>
        <v>0</v>
      </c>
      <c r="E34" s="1302"/>
      <c r="F34" s="1303"/>
      <c r="G34" s="1303"/>
      <c r="H34" s="1303"/>
      <c r="I34" s="1303"/>
      <c r="J34" s="1303"/>
      <c r="K34" s="1303"/>
      <c r="L34" s="1303"/>
      <c r="M34" s="1303"/>
      <c r="N34" s="1303"/>
      <c r="O34" s="1299"/>
    </row>
    <row r="35" spans="1:15" x14ac:dyDescent="0.25">
      <c r="A35" s="1277">
        <v>13</v>
      </c>
      <c r="B35" s="1277" t="s">
        <v>195</v>
      </c>
      <c r="C35" s="1278"/>
      <c r="D35" s="1291" t="e">
        <f>D32+D33+D34</f>
        <v>#DIV/0!</v>
      </c>
      <c r="E35" s="1302"/>
      <c r="F35" s="1303"/>
      <c r="G35" s="1303"/>
      <c r="H35" s="1303"/>
      <c r="I35" s="1303"/>
      <c r="J35" s="1303"/>
      <c r="K35" s="1303"/>
      <c r="L35" s="1303"/>
      <c r="M35" s="1303"/>
      <c r="N35" s="1303"/>
      <c r="O35" s="1299"/>
    </row>
    <row r="36" spans="1:15" x14ac:dyDescent="0.25">
      <c r="A36" s="1278" t="s">
        <v>419</v>
      </c>
      <c r="B36" s="1278"/>
      <c r="C36" s="1278"/>
      <c r="D36" s="1304"/>
      <c r="E36" s="1305"/>
      <c r="F36" s="1305"/>
      <c r="G36" s="1305"/>
      <c r="H36" s="1305"/>
      <c r="I36" s="1305"/>
      <c r="J36" s="1306"/>
      <c r="K36" s="1306"/>
      <c r="L36" s="1306"/>
      <c r="M36" s="1306"/>
      <c r="N36" s="1306"/>
    </row>
    <row r="37" spans="1:15" x14ac:dyDescent="0.25">
      <c r="A37" s="1280" t="s">
        <v>953</v>
      </c>
      <c r="B37" s="1280"/>
      <c r="C37" s="1280"/>
      <c r="D37" s="1307"/>
      <c r="E37" s="1307"/>
      <c r="F37" s="1307"/>
      <c r="G37" s="1307"/>
      <c r="H37" s="1307"/>
      <c r="I37" s="1307"/>
      <c r="J37" s="1308"/>
      <c r="K37" s="1308"/>
      <c r="L37" s="1308"/>
      <c r="M37" s="1308"/>
      <c r="N37" s="1308"/>
    </row>
    <row r="38" spans="1:15" x14ac:dyDescent="0.25">
      <c r="A38" s="1280" t="s">
        <v>955</v>
      </c>
      <c r="B38" s="1280"/>
      <c r="C38" s="1280"/>
      <c r="D38" s="1307"/>
      <c r="E38" s="1307"/>
      <c r="F38" s="1307"/>
      <c r="G38" s="1307"/>
      <c r="H38" s="1307"/>
      <c r="I38" s="1307"/>
      <c r="J38" s="1308"/>
      <c r="K38" s="1308"/>
      <c r="L38" s="1308"/>
      <c r="M38" s="1308"/>
      <c r="N38" s="1308"/>
    </row>
    <row r="39" spans="1:15" x14ac:dyDescent="0.25">
      <c r="A39" s="1280" t="s">
        <v>954</v>
      </c>
      <c r="B39" s="1280"/>
      <c r="C39" s="1280"/>
      <c r="D39" s="1307"/>
      <c r="E39" s="1307"/>
      <c r="F39" s="1307"/>
      <c r="G39" s="1307"/>
      <c r="H39" s="1307"/>
      <c r="I39" s="1307"/>
      <c r="J39" s="1308"/>
      <c r="K39" s="1308"/>
      <c r="L39" s="1308"/>
      <c r="M39" s="1308"/>
      <c r="N39" s="1308"/>
    </row>
    <row r="40" spans="1:15" x14ac:dyDescent="0.25">
      <c r="A40" s="1280" t="s">
        <v>949</v>
      </c>
      <c r="B40" s="1280"/>
      <c r="C40" s="1280"/>
      <c r="D40" s="1307"/>
      <c r="E40" s="1307"/>
      <c r="F40" s="1307"/>
      <c r="G40" s="1307"/>
      <c r="H40" s="1307"/>
      <c r="I40" s="1307"/>
      <c r="J40" s="1308"/>
      <c r="K40" s="1308"/>
      <c r="L40" s="1308"/>
      <c r="M40" s="1308"/>
      <c r="N40" s="1308"/>
    </row>
    <row r="41" spans="1:15" x14ac:dyDescent="0.25">
      <c r="A41" s="1280" t="s">
        <v>946</v>
      </c>
      <c r="B41" s="1280"/>
      <c r="C41" s="1280"/>
      <c r="D41" s="1307"/>
      <c r="E41" s="1307"/>
      <c r="F41" s="1307"/>
      <c r="G41" s="1307"/>
      <c r="H41" s="1307"/>
      <c r="I41" s="1307"/>
      <c r="J41" s="1308"/>
      <c r="K41" s="1308"/>
      <c r="L41" s="1308"/>
      <c r="M41" s="1308"/>
      <c r="N41" s="1308"/>
    </row>
    <row r="42" spans="1:15" x14ac:dyDescent="0.25">
      <c r="A42" s="1280" t="s">
        <v>947</v>
      </c>
      <c r="B42" s="1280"/>
      <c r="C42" s="1280"/>
      <c r="D42" s="1307"/>
      <c r="E42" s="1307"/>
      <c r="F42" s="1307"/>
      <c r="G42" s="1307"/>
      <c r="H42" s="1307"/>
      <c r="I42" s="1307"/>
      <c r="J42" s="1308"/>
      <c r="K42" s="1308"/>
      <c r="L42" s="1308"/>
      <c r="M42" s="1308"/>
      <c r="N42" s="1308"/>
    </row>
    <row r="43" spans="1:15" x14ac:dyDescent="0.25">
      <c r="A43" s="1280" t="s">
        <v>948</v>
      </c>
      <c r="B43" s="1280"/>
      <c r="C43" s="1280"/>
      <c r="D43" s="1307"/>
      <c r="E43" s="1307"/>
      <c r="F43" s="1307"/>
      <c r="G43" s="1307"/>
      <c r="H43" s="1307"/>
      <c r="I43" s="1307"/>
      <c r="J43" s="1308"/>
      <c r="K43" s="1308"/>
      <c r="L43" s="1308"/>
      <c r="M43" s="1308"/>
      <c r="N43" s="1308"/>
    </row>
    <row r="44" spans="1:15" x14ac:dyDescent="0.25">
      <c r="A44" s="1280" t="s">
        <v>950</v>
      </c>
      <c r="B44" s="1280"/>
      <c r="C44" s="1280"/>
      <c r="D44" s="1307"/>
      <c r="E44" s="1307"/>
      <c r="F44" s="1307"/>
      <c r="G44" s="1307"/>
      <c r="H44" s="1307"/>
      <c r="I44" s="1307"/>
      <c r="J44" s="1308"/>
      <c r="K44" s="1308"/>
      <c r="L44" s="1308"/>
      <c r="M44" s="1308"/>
      <c r="N44" s="1308"/>
    </row>
    <row r="45" spans="1:15" x14ac:dyDescent="0.25">
      <c r="A45" s="1280" t="s">
        <v>951</v>
      </c>
      <c r="B45" s="1280"/>
      <c r="C45" s="1280"/>
      <c r="D45" s="1307"/>
      <c r="E45" s="1307"/>
      <c r="F45" s="1307"/>
      <c r="G45" s="1307"/>
      <c r="H45" s="1307"/>
      <c r="I45" s="1307"/>
      <c r="J45" s="1308"/>
      <c r="K45" s="1308"/>
      <c r="L45" s="1308"/>
      <c r="M45" s="1308"/>
      <c r="N45" s="1308"/>
    </row>
    <row r="46" spans="1:15" x14ac:dyDescent="0.25">
      <c r="B46" s="1280" t="s">
        <v>952</v>
      </c>
      <c r="C46" s="1280"/>
      <c r="D46" s="1307"/>
      <c r="E46" s="1307"/>
      <c r="F46" s="1307"/>
      <c r="G46" s="1307"/>
      <c r="H46" s="1307"/>
      <c r="I46" s="1307"/>
      <c r="J46" s="1308"/>
      <c r="K46" s="1308"/>
      <c r="L46" s="1308"/>
      <c r="M46" s="1308"/>
      <c r="N46" s="1308"/>
    </row>
    <row r="47" spans="1:15" x14ac:dyDescent="0.25">
      <c r="D47" s="247"/>
      <c r="E47" s="247"/>
      <c r="F47" s="247"/>
      <c r="G47" s="247"/>
      <c r="H47" s="247"/>
      <c r="I47" s="247"/>
      <c r="J47" s="248"/>
      <c r="K47" s="248"/>
      <c r="L47" s="248"/>
      <c r="M47" s="248"/>
      <c r="N47" s="248"/>
    </row>
    <row r="48" spans="1:15" x14ac:dyDescent="0.25">
      <c r="A48" s="232" t="s">
        <v>422</v>
      </c>
      <c r="D48" s="247"/>
      <c r="E48" s="247"/>
      <c r="F48" s="247"/>
      <c r="G48" s="247"/>
      <c r="H48" s="247"/>
      <c r="I48" s="247"/>
      <c r="J48" s="248"/>
      <c r="K48" s="248"/>
      <c r="L48" s="248"/>
      <c r="M48" s="248"/>
      <c r="N48" s="248"/>
    </row>
    <row r="49" spans="1:15" x14ac:dyDescent="0.25">
      <c r="D49" s="247"/>
      <c r="E49" s="247"/>
      <c r="F49" s="247"/>
      <c r="G49" s="247"/>
      <c r="H49" s="247" t="s">
        <v>367</v>
      </c>
      <c r="I49" s="247"/>
      <c r="K49" s="248"/>
      <c r="L49" s="248"/>
      <c r="M49" s="248"/>
      <c r="N49" s="248" t="s">
        <v>367</v>
      </c>
    </row>
    <row r="50" spans="1:15" ht="17.399999999999999" x14ac:dyDescent="0.3">
      <c r="A50" s="1"/>
      <c r="B50" s="1272"/>
      <c r="C50" s="784"/>
      <c r="D50" s="784"/>
      <c r="E50" s="784"/>
      <c r="F50" s="784"/>
      <c r="G50" s="784"/>
      <c r="H50" s="784"/>
      <c r="I50" s="784"/>
      <c r="J50" s="785"/>
      <c r="K50" s="785"/>
      <c r="L50" s="785"/>
      <c r="M50" s="785"/>
      <c r="N50" s="487" t="s">
        <v>830</v>
      </c>
    </row>
    <row r="51" spans="1:15" ht="17.399999999999999" x14ac:dyDescent="0.3">
      <c r="A51" s="1" t="s">
        <v>182</v>
      </c>
      <c r="B51" s="1272"/>
      <c r="C51" s="784"/>
      <c r="D51" s="784"/>
      <c r="E51" s="784"/>
      <c r="F51" s="784"/>
      <c r="G51" s="784"/>
      <c r="H51" s="784"/>
      <c r="I51" s="784"/>
      <c r="J51" s="785"/>
      <c r="K51" s="785"/>
      <c r="L51" s="785"/>
      <c r="M51" s="785"/>
      <c r="N51" s="784"/>
    </row>
    <row r="52" spans="1:15" ht="17.399999999999999" x14ac:dyDescent="0.3">
      <c r="A52" s="786" t="s">
        <v>853</v>
      </c>
      <c r="B52" s="1273"/>
      <c r="C52" s="787"/>
      <c r="D52" s="789"/>
      <c r="E52" s="789"/>
      <c r="F52" s="789"/>
      <c r="G52" s="789"/>
      <c r="H52" s="789"/>
      <c r="I52" s="789"/>
      <c r="J52" s="790"/>
      <c r="K52" s="790"/>
      <c r="L52" s="790"/>
      <c r="M52" s="790"/>
      <c r="N52" s="790"/>
    </row>
    <row r="53" spans="1:15" x14ac:dyDescent="0.25">
      <c r="D53" s="247"/>
      <c r="E53" s="247"/>
      <c r="F53" s="247"/>
      <c r="G53" s="247"/>
      <c r="H53" s="247"/>
      <c r="I53" s="247"/>
      <c r="J53" s="248"/>
      <c r="K53" s="248"/>
      <c r="L53" s="248"/>
      <c r="M53" s="248"/>
      <c r="N53" s="248"/>
    </row>
    <row r="54" spans="1:15" x14ac:dyDescent="0.25">
      <c r="B54" s="1274" t="s">
        <v>363</v>
      </c>
      <c r="F54" s="232" t="s">
        <v>451</v>
      </c>
      <c r="H54" s="232" t="s">
        <v>367</v>
      </c>
      <c r="J54" s="233"/>
      <c r="M54" s="783" t="s">
        <v>365</v>
      </c>
    </row>
    <row r="55" spans="1:15" x14ac:dyDescent="0.25">
      <c r="C55" s="212" t="str">
        <f>'1_1A'!$B$7</f>
        <v>Enter Hospital Name Here</v>
      </c>
      <c r="G55" s="212" t="str">
        <f>'1_1A'!$H$7</f>
        <v>Enter Provider Number Here</v>
      </c>
      <c r="J55" s="233"/>
      <c r="K55" s="233"/>
      <c r="L55" s="233"/>
      <c r="M55" s="233"/>
      <c r="N55" s="1269" t="str">
        <f>'1_1A'!$P$7</f>
        <v>Enter FYE Here</v>
      </c>
    </row>
    <row r="56" spans="1:15" x14ac:dyDescent="0.25">
      <c r="D56" s="247"/>
      <c r="E56" s="247"/>
      <c r="F56" s="247"/>
      <c r="G56" s="247"/>
      <c r="H56" s="247"/>
      <c r="I56" s="247"/>
      <c r="J56" s="248"/>
      <c r="K56" s="248"/>
      <c r="L56" s="248"/>
      <c r="M56" s="248"/>
      <c r="N56" s="248"/>
    </row>
    <row r="57" spans="1:15" x14ac:dyDescent="0.25">
      <c r="A57" s="1340"/>
      <c r="B57" s="1341"/>
      <c r="C57" s="1342"/>
      <c r="D57" s="1359"/>
      <c r="E57" s="1360"/>
      <c r="F57" s="1360"/>
      <c r="G57" s="1360"/>
      <c r="H57" s="1360"/>
      <c r="I57" s="1360"/>
      <c r="J57" s="1361"/>
      <c r="K57" s="1361"/>
      <c r="L57" s="1361"/>
      <c r="M57" s="1361"/>
      <c r="N57" s="1362"/>
      <c r="O57" s="1299"/>
    </row>
    <row r="58" spans="1:15" x14ac:dyDescent="0.25">
      <c r="A58" s="1344"/>
      <c r="B58" s="1279"/>
      <c r="C58" s="1299"/>
      <c r="D58" s="1323" t="s">
        <v>183</v>
      </c>
      <c r="E58" s="1363"/>
      <c r="F58" s="1363"/>
      <c r="G58" s="1363"/>
      <c r="H58" s="1363"/>
      <c r="I58" s="1363"/>
      <c r="J58" s="1364"/>
      <c r="K58" s="1364"/>
      <c r="L58" s="1364"/>
      <c r="M58" s="1364"/>
      <c r="N58" s="1365"/>
      <c r="O58" s="1299"/>
    </row>
    <row r="59" spans="1:15" x14ac:dyDescent="0.25">
      <c r="A59" s="1344"/>
      <c r="B59" s="1282" t="s">
        <v>184</v>
      </c>
      <c r="C59" s="1345"/>
      <c r="D59" s="1324"/>
      <c r="E59" s="1305"/>
      <c r="F59" s="1305"/>
      <c r="G59" s="1305"/>
      <c r="H59" s="1305"/>
      <c r="I59" s="1305"/>
      <c r="J59" s="1306"/>
      <c r="K59" s="1306"/>
      <c r="L59" s="1306"/>
      <c r="M59" s="1306"/>
      <c r="N59" s="1366"/>
      <c r="O59" s="1299"/>
    </row>
    <row r="60" spans="1:15" x14ac:dyDescent="0.25">
      <c r="A60" s="1344"/>
      <c r="B60" s="1282" t="s">
        <v>185</v>
      </c>
      <c r="C60" s="1345"/>
      <c r="D60" s="1325"/>
      <c r="E60" s="1322"/>
      <c r="F60" s="1304"/>
      <c r="G60" s="1322"/>
      <c r="H60" s="1304"/>
      <c r="I60" s="1326" t="s">
        <v>367</v>
      </c>
      <c r="J60" s="1327"/>
      <c r="K60" s="1283" t="s">
        <v>367</v>
      </c>
      <c r="L60" s="1284"/>
      <c r="M60" s="1285"/>
      <c r="N60" s="1349"/>
      <c r="O60" s="1299"/>
    </row>
    <row r="61" spans="1:15" x14ac:dyDescent="0.25">
      <c r="A61" s="1344"/>
      <c r="B61" s="1279"/>
      <c r="C61" s="1299"/>
      <c r="D61" s="1328" t="s">
        <v>379</v>
      </c>
      <c r="E61" s="1329" t="s">
        <v>374</v>
      </c>
      <c r="F61" s="1363"/>
      <c r="G61" s="1329" t="s">
        <v>375</v>
      </c>
      <c r="H61" s="1363"/>
      <c r="I61" s="1329" t="s">
        <v>376</v>
      </c>
      <c r="J61" s="1364"/>
      <c r="K61" s="1282" t="s">
        <v>936</v>
      </c>
      <c r="L61" s="1346"/>
      <c r="M61" s="1287" t="s">
        <v>186</v>
      </c>
      <c r="N61" s="1312"/>
      <c r="O61" s="1299"/>
    </row>
    <row r="62" spans="1:15" x14ac:dyDescent="0.25">
      <c r="A62" s="1344"/>
      <c r="B62" s="1279"/>
      <c r="C62" s="1299"/>
      <c r="D62" s="1328" t="s">
        <v>723</v>
      </c>
      <c r="E62" s="1325" t="s">
        <v>97</v>
      </c>
      <c r="F62" s="1325" t="s">
        <v>98</v>
      </c>
      <c r="G62" s="1325" t="s">
        <v>97</v>
      </c>
      <c r="H62" s="1325" t="s">
        <v>98</v>
      </c>
      <c r="I62" s="1325" t="s">
        <v>97</v>
      </c>
      <c r="J62" s="1330" t="s">
        <v>98</v>
      </c>
      <c r="K62" s="1288" t="s">
        <v>97</v>
      </c>
      <c r="L62" s="1289" t="s">
        <v>98</v>
      </c>
      <c r="M62" s="1288" t="s">
        <v>97</v>
      </c>
      <c r="N62" s="1314" t="s">
        <v>98</v>
      </c>
      <c r="O62" s="1299"/>
    </row>
    <row r="63" spans="1:15" x14ac:dyDescent="0.25">
      <c r="A63" s="1344"/>
      <c r="B63" s="1279"/>
      <c r="C63" s="1299"/>
      <c r="D63" s="1328" t="s">
        <v>384</v>
      </c>
      <c r="E63" s="1328" t="s">
        <v>385</v>
      </c>
      <c r="F63" s="1328" t="s">
        <v>386</v>
      </c>
      <c r="G63" s="1328" t="s">
        <v>387</v>
      </c>
      <c r="H63" s="1328" t="s">
        <v>388</v>
      </c>
      <c r="I63" s="1328" t="s">
        <v>389</v>
      </c>
      <c r="J63" s="1331" t="s">
        <v>390</v>
      </c>
      <c r="K63" s="1290" t="s">
        <v>391</v>
      </c>
      <c r="L63" s="1290">
        <v>9</v>
      </c>
      <c r="M63" s="1290">
        <v>10</v>
      </c>
      <c r="N63" s="1350">
        <v>11</v>
      </c>
      <c r="O63" s="1299"/>
    </row>
    <row r="64" spans="1:15" x14ac:dyDescent="0.25">
      <c r="A64" s="1351">
        <v>1</v>
      </c>
      <c r="B64" s="1277" t="s">
        <v>937</v>
      </c>
      <c r="C64" s="1278"/>
      <c r="D64" s="1291">
        <f>'7'!$F$166</f>
        <v>0</v>
      </c>
      <c r="E64" s="1292"/>
      <c r="F64" s="1292"/>
      <c r="G64" s="1292"/>
      <c r="H64" s="1292"/>
      <c r="I64" s="1292"/>
      <c r="J64" s="1292"/>
      <c r="K64" s="1292"/>
      <c r="L64" s="1292"/>
      <c r="M64" s="1292"/>
      <c r="N64" s="1352"/>
      <c r="O64" s="1339" t="str">
        <f t="shared" ref="O64:O70" si="13">IF(OR(D64-SUM(E64:N64)&lt;-10,D64-SUM(E64:N64)&gt;10), "ERROR", "")</f>
        <v/>
      </c>
    </row>
    <row r="65" spans="1:15" x14ac:dyDescent="0.25">
      <c r="A65" s="1353" t="s">
        <v>933</v>
      </c>
      <c r="B65" s="1277" t="s">
        <v>959</v>
      </c>
      <c r="C65" s="1278"/>
      <c r="D65" s="1291">
        <f t="shared" ref="D65:D66" si="14">SUM(E65:N65)</f>
        <v>0</v>
      </c>
      <c r="E65" s="1292"/>
      <c r="F65" s="1292"/>
      <c r="G65" s="1292"/>
      <c r="H65" s="1292"/>
      <c r="I65" s="1292"/>
      <c r="J65" s="1292"/>
      <c r="K65" s="1292"/>
      <c r="L65" s="1292"/>
      <c r="M65" s="1292"/>
      <c r="N65" s="1352"/>
      <c r="O65" s="1339" t="str">
        <f t="shared" si="13"/>
        <v/>
      </c>
    </row>
    <row r="66" spans="1:15" x14ac:dyDescent="0.25">
      <c r="A66" s="1353" t="s">
        <v>934</v>
      </c>
      <c r="B66" s="1277" t="s">
        <v>935</v>
      </c>
      <c r="C66" s="1278"/>
      <c r="D66" s="1291">
        <f t="shared" si="14"/>
        <v>0</v>
      </c>
      <c r="E66" s="1292">
        <f>SUM(E64:E65)</f>
        <v>0</v>
      </c>
      <c r="F66" s="1292">
        <f t="shared" ref="F66" si="15">SUM(F64:F65)</f>
        <v>0</v>
      </c>
      <c r="G66" s="1292">
        <f t="shared" ref="G66" si="16">SUM(G64:G65)</f>
        <v>0</v>
      </c>
      <c r="H66" s="1292">
        <f t="shared" ref="H66" si="17">SUM(H64:H65)</f>
        <v>0</v>
      </c>
      <c r="I66" s="1292">
        <f t="shared" ref="I66" si="18">SUM(I64:I65)</f>
        <v>0</v>
      </c>
      <c r="J66" s="1292">
        <f t="shared" ref="J66" si="19">SUM(J64:J65)</f>
        <v>0</v>
      </c>
      <c r="K66" s="1292">
        <f t="shared" ref="K66:L66" si="20">SUM(K64:K65)</f>
        <v>0</v>
      </c>
      <c r="L66" s="1292">
        <f t="shared" si="20"/>
        <v>0</v>
      </c>
      <c r="M66" s="1292">
        <f t="shared" ref="M66" si="21">SUM(M64:M65)</f>
        <v>0</v>
      </c>
      <c r="N66" s="1352">
        <f t="shared" ref="N66" si="22">SUM(N64:N65)</f>
        <v>0</v>
      </c>
      <c r="O66" s="1339" t="str">
        <f t="shared" si="13"/>
        <v/>
      </c>
    </row>
    <row r="67" spans="1:15" x14ac:dyDescent="0.25">
      <c r="A67" s="1351">
        <v>2</v>
      </c>
      <c r="B67" s="1277" t="s">
        <v>188</v>
      </c>
      <c r="C67" s="1278"/>
      <c r="D67" s="1291">
        <f>SUM(E67:N67)</f>
        <v>0</v>
      </c>
      <c r="E67" s="1292"/>
      <c r="F67" s="1292"/>
      <c r="G67" s="1292"/>
      <c r="H67" s="1292"/>
      <c r="I67" s="1292"/>
      <c r="J67" s="1292"/>
      <c r="K67" s="1292"/>
      <c r="L67" s="1292"/>
      <c r="M67" s="1292"/>
      <c r="N67" s="1352"/>
      <c r="O67" s="1339" t="str">
        <f t="shared" si="13"/>
        <v/>
      </c>
    </row>
    <row r="68" spans="1:15" x14ac:dyDescent="0.25">
      <c r="A68" s="1351">
        <v>3</v>
      </c>
      <c r="B68" s="1277" t="s">
        <v>189</v>
      </c>
      <c r="C68" s="1278"/>
      <c r="D68" s="1291">
        <f>SUM(E68:N68)</f>
        <v>0</v>
      </c>
      <c r="E68" s="1354"/>
      <c r="F68" s="1292"/>
      <c r="G68" s="1292"/>
      <c r="H68" s="1292"/>
      <c r="I68" s="1292"/>
      <c r="J68" s="1292"/>
      <c r="K68" s="1292"/>
      <c r="L68" s="1292"/>
      <c r="M68" s="1292"/>
      <c r="N68" s="1352"/>
      <c r="O68" s="1339" t="str">
        <f t="shared" si="13"/>
        <v/>
      </c>
    </row>
    <row r="69" spans="1:15" x14ac:dyDescent="0.25">
      <c r="A69" s="1351">
        <v>4</v>
      </c>
      <c r="B69" s="1277" t="s">
        <v>190</v>
      </c>
      <c r="C69" s="1278"/>
      <c r="D69" s="1291">
        <f>SUM(E69:N69)</f>
        <v>0</v>
      </c>
      <c r="E69" s="1293"/>
      <c r="F69" s="1292"/>
      <c r="G69" s="1292"/>
      <c r="H69" s="1292"/>
      <c r="I69" s="1292"/>
      <c r="J69" s="1292"/>
      <c r="K69" s="1292"/>
      <c r="L69" s="1292"/>
      <c r="M69" s="1292"/>
      <c r="N69" s="1352"/>
      <c r="O69" s="1339" t="str">
        <f t="shared" si="13"/>
        <v/>
      </c>
    </row>
    <row r="70" spans="1:15" x14ac:dyDescent="0.25">
      <c r="A70" s="1351">
        <v>5</v>
      </c>
      <c r="B70" s="1277" t="s">
        <v>191</v>
      </c>
      <c r="C70" s="1278"/>
      <c r="D70" s="1291">
        <f>D66-D67-D68-D69</f>
        <v>0</v>
      </c>
      <c r="E70" s="1291">
        <f t="shared" ref="E70" si="23">E66-E67-E68-E69</f>
        <v>0</v>
      </c>
      <c r="F70" s="1291">
        <f t="shared" ref="F70" si="24">F66-F67-F68-F69</f>
        <v>0</v>
      </c>
      <c r="G70" s="1291">
        <f t="shared" ref="G70" si="25">G66-G67-G68-G69</f>
        <v>0</v>
      </c>
      <c r="H70" s="1291">
        <f t="shared" ref="H70" si="26">H66-H67-H68-H69</f>
        <v>0</v>
      </c>
      <c r="I70" s="1291">
        <f t="shared" ref="I70" si="27">I66-I67-I68-I69</f>
        <v>0</v>
      </c>
      <c r="J70" s="1291">
        <f t="shared" ref="J70" si="28">J66-J67-J68-J69</f>
        <v>0</v>
      </c>
      <c r="K70" s="1291">
        <f t="shared" ref="K70" si="29">K66-K67-K68-K69</f>
        <v>0</v>
      </c>
      <c r="L70" s="1291">
        <f t="shared" ref="L70" si="30">L66-L67-L68-L69</f>
        <v>0</v>
      </c>
      <c r="M70" s="1291">
        <f t="shared" ref="M70" si="31">M66-M67-M68-M69</f>
        <v>0</v>
      </c>
      <c r="N70" s="1298">
        <f t="shared" ref="N70" si="32">N66-N67-N68-N69</f>
        <v>0</v>
      </c>
      <c r="O70" s="1339" t="str">
        <f t="shared" si="13"/>
        <v/>
      </c>
    </row>
    <row r="71" spans="1:15" x14ac:dyDescent="0.25">
      <c r="A71" s="1351">
        <v>6</v>
      </c>
      <c r="B71" s="1277" t="s">
        <v>938</v>
      </c>
      <c r="C71" s="1278"/>
      <c r="D71" s="1295">
        <f>'7A'!G$176</f>
        <v>0</v>
      </c>
      <c r="E71" s="1296">
        <f t="shared" ref="E71:N71" si="33">IF($D71&gt;0, ROUND($D71*E$64/$D$64,0), 0)</f>
        <v>0</v>
      </c>
      <c r="F71" s="1296">
        <f t="shared" si="33"/>
        <v>0</v>
      </c>
      <c r="G71" s="1296">
        <f t="shared" si="33"/>
        <v>0</v>
      </c>
      <c r="H71" s="1296">
        <f t="shared" si="33"/>
        <v>0</v>
      </c>
      <c r="I71" s="1296">
        <f t="shared" si="33"/>
        <v>0</v>
      </c>
      <c r="J71" s="1296">
        <f t="shared" si="33"/>
        <v>0</v>
      </c>
      <c r="K71" s="1296">
        <f t="shared" si="33"/>
        <v>0</v>
      </c>
      <c r="L71" s="1296">
        <f t="shared" si="33"/>
        <v>0</v>
      </c>
      <c r="M71" s="1296">
        <f t="shared" si="33"/>
        <v>0</v>
      </c>
      <c r="N71" s="1296">
        <f t="shared" si="33"/>
        <v>0</v>
      </c>
      <c r="O71" s="1339" t="str">
        <f t="shared" ref="O71:O76" si="34">IF(OR(D71-SUM(E71:N71)&lt;-10,D71-SUM(E71:N71)&gt;10), "ERROR", "")</f>
        <v/>
      </c>
    </row>
    <row r="72" spans="1:15" x14ac:dyDescent="0.25">
      <c r="A72" s="1353" t="s">
        <v>675</v>
      </c>
      <c r="B72" s="1277" t="s">
        <v>939</v>
      </c>
      <c r="C72" s="1278"/>
      <c r="D72" s="1297"/>
      <c r="E72" s="1384">
        <f>IF(AND($D72&gt;0,SUM($E65:$N65)&gt;0),ROUND($D72*(E65/$D65),0),IF(AND($D72&gt;0,SUM($E64:$N64)&gt;0),ROUND($D72*(E64/$D64),0),0))</f>
        <v>0</v>
      </c>
      <c r="F72" s="1384">
        <f t="shared" ref="F72:N72" si="35">IF(AND($D72&gt;0,SUM($E65:$N65)&gt;0),ROUND($D72*(F65/$D65),0),IF(AND($D72&gt;0,SUM($E64:$N64)&gt;0),ROUND($D72*(F64/$D64),0),0))</f>
        <v>0</v>
      </c>
      <c r="G72" s="1384">
        <f t="shared" si="35"/>
        <v>0</v>
      </c>
      <c r="H72" s="1384">
        <f t="shared" si="35"/>
        <v>0</v>
      </c>
      <c r="I72" s="1384">
        <f t="shared" si="35"/>
        <v>0</v>
      </c>
      <c r="J72" s="1384">
        <f t="shared" si="35"/>
        <v>0</v>
      </c>
      <c r="K72" s="1384">
        <f t="shared" si="35"/>
        <v>0</v>
      </c>
      <c r="L72" s="1384">
        <f t="shared" si="35"/>
        <v>0</v>
      </c>
      <c r="M72" s="1384">
        <f t="shared" si="35"/>
        <v>0</v>
      </c>
      <c r="N72" s="1384">
        <f t="shared" si="35"/>
        <v>0</v>
      </c>
      <c r="O72" s="1339" t="str">
        <f t="shared" si="34"/>
        <v/>
      </c>
    </row>
    <row r="73" spans="1:15" x14ac:dyDescent="0.25">
      <c r="A73" s="1353" t="s">
        <v>676</v>
      </c>
      <c r="B73" s="1277" t="s">
        <v>940</v>
      </c>
      <c r="C73" s="1278"/>
      <c r="D73" s="1297" t="e">
        <f>'5C'!D$190*(D66/D$935)</f>
        <v>#DIV/0!</v>
      </c>
      <c r="E73" s="1296" t="e">
        <f>IF($D73&lt;&gt;0, ROUND($D73*E66/$D66,0), 0)</f>
        <v>#DIV/0!</v>
      </c>
      <c r="F73" s="1296" t="e">
        <f t="shared" ref="F73:N73" si="36">IF($D73&lt;&gt;0, ROUND($D73*F66/$D66,0), 0)</f>
        <v>#DIV/0!</v>
      </c>
      <c r="G73" s="1296" t="e">
        <f t="shared" si="36"/>
        <v>#DIV/0!</v>
      </c>
      <c r="H73" s="1296" t="e">
        <f t="shared" si="36"/>
        <v>#DIV/0!</v>
      </c>
      <c r="I73" s="1296" t="e">
        <f t="shared" si="36"/>
        <v>#DIV/0!</v>
      </c>
      <c r="J73" s="1296" t="e">
        <f t="shared" si="36"/>
        <v>#DIV/0!</v>
      </c>
      <c r="K73" s="1296" t="e">
        <f t="shared" si="36"/>
        <v>#DIV/0!</v>
      </c>
      <c r="L73" s="1296" t="e">
        <f t="shared" si="36"/>
        <v>#DIV/0!</v>
      </c>
      <c r="M73" s="1296" t="e">
        <f t="shared" si="36"/>
        <v>#DIV/0!</v>
      </c>
      <c r="N73" s="1296" t="e">
        <f t="shared" si="36"/>
        <v>#DIV/0!</v>
      </c>
      <c r="O73" s="1339" t="e">
        <f t="shared" si="34"/>
        <v>#DIV/0!</v>
      </c>
    </row>
    <row r="74" spans="1:15" x14ac:dyDescent="0.25">
      <c r="A74" s="1353" t="s">
        <v>202</v>
      </c>
      <c r="B74" s="1277" t="s">
        <v>941</v>
      </c>
      <c r="C74" s="1278"/>
      <c r="D74" s="1297"/>
      <c r="E74" s="1296">
        <f>IF($D74&lt;&gt;0, ROUND($D74*E66/$D66,0), 0)</f>
        <v>0</v>
      </c>
      <c r="F74" s="1296">
        <f t="shared" ref="F74:N74" si="37">IF($D74&lt;&gt;0, ROUND($D74*F66/$D66,0), 0)</f>
        <v>0</v>
      </c>
      <c r="G74" s="1296">
        <f t="shared" si="37"/>
        <v>0</v>
      </c>
      <c r="H74" s="1296">
        <f t="shared" si="37"/>
        <v>0</v>
      </c>
      <c r="I74" s="1296">
        <f t="shared" si="37"/>
        <v>0</v>
      </c>
      <c r="J74" s="1296">
        <f t="shared" si="37"/>
        <v>0</v>
      </c>
      <c r="K74" s="1296">
        <f t="shared" si="37"/>
        <v>0</v>
      </c>
      <c r="L74" s="1296">
        <f t="shared" si="37"/>
        <v>0</v>
      </c>
      <c r="M74" s="1296">
        <f t="shared" si="37"/>
        <v>0</v>
      </c>
      <c r="N74" s="1296">
        <f t="shared" si="37"/>
        <v>0</v>
      </c>
      <c r="O74" s="1339" t="str">
        <f t="shared" si="34"/>
        <v/>
      </c>
    </row>
    <row r="75" spans="1:15" x14ac:dyDescent="0.25">
      <c r="A75" s="1353" t="s">
        <v>203</v>
      </c>
      <c r="B75" s="1277" t="s">
        <v>931</v>
      </c>
      <c r="C75" s="1278"/>
      <c r="D75" s="1297" t="e">
        <f>SUM(D71:D74)</f>
        <v>#DIV/0!</v>
      </c>
      <c r="E75" s="1297" t="e">
        <f>SUM(E71:E74)</f>
        <v>#DIV/0!</v>
      </c>
      <c r="F75" s="1297" t="e">
        <f t="shared" ref="F75" si="38">SUM(F71:F74)</f>
        <v>#DIV/0!</v>
      </c>
      <c r="G75" s="1297" t="e">
        <f t="shared" ref="G75" si="39">SUM(G71:G74)</f>
        <v>#DIV/0!</v>
      </c>
      <c r="H75" s="1297" t="e">
        <f t="shared" ref="H75" si="40">SUM(H71:H74)</f>
        <v>#DIV/0!</v>
      </c>
      <c r="I75" s="1297" t="e">
        <f t="shared" ref="I75" si="41">SUM(I71:I74)</f>
        <v>#DIV/0!</v>
      </c>
      <c r="J75" s="1297" t="e">
        <f t="shared" ref="J75" si="42">SUM(J71:J74)</f>
        <v>#DIV/0!</v>
      </c>
      <c r="K75" s="1297" t="e">
        <f t="shared" ref="K75:L75" si="43">SUM(K71:K74)</f>
        <v>#DIV/0!</v>
      </c>
      <c r="L75" s="1297" t="e">
        <f t="shared" si="43"/>
        <v>#DIV/0!</v>
      </c>
      <c r="M75" s="1297" t="e">
        <f t="shared" ref="M75" si="44">SUM(M71:M74)</f>
        <v>#DIV/0!</v>
      </c>
      <c r="N75" s="1356" t="e">
        <f t="shared" ref="N75" si="45">SUM(N71:N74)</f>
        <v>#DIV/0!</v>
      </c>
      <c r="O75" s="1339" t="e">
        <f t="shared" si="34"/>
        <v>#DIV/0!</v>
      </c>
    </row>
    <row r="76" spans="1:15" x14ac:dyDescent="0.25">
      <c r="A76" s="1357">
        <v>7</v>
      </c>
      <c r="B76" s="1317" t="s">
        <v>192</v>
      </c>
      <c r="C76" s="1318"/>
      <c r="D76" s="1358" t="e">
        <f>D70-D75</f>
        <v>#DIV/0!</v>
      </c>
      <c r="E76" s="1298" t="e">
        <f t="shared" ref="E76" si="46">E70-E75</f>
        <v>#DIV/0!</v>
      </c>
      <c r="F76" s="1298" t="e">
        <f t="shared" ref="F76" si="47">F70-F75</f>
        <v>#DIV/0!</v>
      </c>
      <c r="G76" s="1298" t="e">
        <f t="shared" ref="G76" si="48">G70-G75</f>
        <v>#DIV/0!</v>
      </c>
      <c r="H76" s="1298" t="e">
        <f t="shared" ref="H76" si="49">H70-H75</f>
        <v>#DIV/0!</v>
      </c>
      <c r="I76" s="1298" t="e">
        <f t="shared" ref="I76" si="50">I70-I75</f>
        <v>#DIV/0!</v>
      </c>
      <c r="J76" s="1298" t="e">
        <f t="shared" ref="J76" si="51">J70-J75</f>
        <v>#DIV/0!</v>
      </c>
      <c r="K76" s="1298" t="e">
        <f t="shared" ref="K76:L76" si="52">K70-K75</f>
        <v>#DIV/0!</v>
      </c>
      <c r="L76" s="1298" t="e">
        <f t="shared" si="52"/>
        <v>#DIV/0!</v>
      </c>
      <c r="M76" s="1298" t="e">
        <f t="shared" ref="M76:N76" si="53">M70-M75</f>
        <v>#DIV/0!</v>
      </c>
      <c r="N76" s="1298" t="e">
        <f t="shared" si="53"/>
        <v>#DIV/0!</v>
      </c>
      <c r="O76" s="1339" t="e">
        <f t="shared" si="34"/>
        <v>#DIV/0!</v>
      </c>
    </row>
    <row r="77" spans="1:15" x14ac:dyDescent="0.25">
      <c r="A77" s="1279">
        <v>8</v>
      </c>
      <c r="B77" s="1279" t="s">
        <v>942</v>
      </c>
      <c r="C77" s="1299"/>
      <c r="D77" s="1334" t="e">
        <f>'5C'!D$190*(D64/D$933)</f>
        <v>#DIV/0!</v>
      </c>
      <c r="E77" s="1300"/>
      <c r="F77" s="1301"/>
      <c r="G77" s="1301"/>
      <c r="H77" s="1301"/>
      <c r="I77" s="1301"/>
      <c r="J77" s="1301"/>
      <c r="K77" s="1301"/>
      <c r="L77" s="1301"/>
      <c r="M77" s="1301"/>
      <c r="N77" s="1301" t="s">
        <v>367</v>
      </c>
      <c r="O77" s="1299"/>
    </row>
    <row r="78" spans="1:15" x14ac:dyDescent="0.25">
      <c r="A78" s="1277">
        <v>9</v>
      </c>
      <c r="B78" s="1277" t="s">
        <v>943</v>
      </c>
      <c r="C78" s="1278"/>
      <c r="D78" s="1292" t="e">
        <f>('5C'!$I$190-'5C'!$D$190)*(D64/D$933)</f>
        <v>#DIV/0!</v>
      </c>
      <c r="E78" s="1300"/>
      <c r="F78" s="1301"/>
      <c r="G78" s="1301"/>
      <c r="H78" s="1301"/>
      <c r="I78" s="1301"/>
      <c r="J78" s="1301"/>
      <c r="K78" s="1301"/>
      <c r="L78" s="1301"/>
      <c r="M78" s="1301"/>
      <c r="N78" s="1301" t="s">
        <v>367</v>
      </c>
      <c r="O78" s="1299"/>
    </row>
    <row r="79" spans="1:15" x14ac:dyDescent="0.25">
      <c r="A79" s="1277">
        <v>10</v>
      </c>
      <c r="B79" s="1277" t="s">
        <v>193</v>
      </c>
      <c r="C79" s="1278"/>
      <c r="D79" s="1291"/>
      <c r="E79" s="1302"/>
      <c r="F79" s="1303"/>
      <c r="G79" s="1303"/>
      <c r="H79" s="1303"/>
      <c r="I79" s="1303"/>
      <c r="J79" s="1303"/>
      <c r="K79" s="1303"/>
      <c r="L79" s="1303"/>
      <c r="M79" s="1303"/>
      <c r="N79" s="1303"/>
      <c r="O79" s="1299"/>
    </row>
    <row r="80" spans="1:15" x14ac:dyDescent="0.25">
      <c r="A80" s="1279"/>
      <c r="B80" s="1279" t="s">
        <v>194</v>
      </c>
      <c r="C80" s="1280"/>
      <c r="D80" s="1302" t="e">
        <f>SUM(D76:D78)</f>
        <v>#DIV/0!</v>
      </c>
      <c r="E80" s="1302"/>
      <c r="F80" s="1303"/>
      <c r="G80" s="1303"/>
      <c r="H80" s="1303"/>
      <c r="I80" s="1303"/>
      <c r="J80" s="1303"/>
      <c r="K80" s="1303"/>
      <c r="L80" s="1303"/>
      <c r="M80" s="1303"/>
      <c r="N80" s="1303"/>
      <c r="O80" s="1299"/>
    </row>
    <row r="81" spans="1:15" x14ac:dyDescent="0.25">
      <c r="A81" s="1277">
        <v>11</v>
      </c>
      <c r="B81" s="1277" t="s">
        <v>944</v>
      </c>
      <c r="C81" s="1278"/>
      <c r="D81" s="1292">
        <f>IF(D$950&lt;&gt;0,D$950*(D64/D$933),0)</f>
        <v>0</v>
      </c>
      <c r="E81" s="1302"/>
      <c r="F81" s="1303"/>
      <c r="G81" s="1303"/>
      <c r="H81" s="1303"/>
      <c r="I81" s="1303"/>
      <c r="J81" s="1303"/>
      <c r="K81" s="1303"/>
      <c r="L81" s="1303"/>
      <c r="M81" s="1303"/>
      <c r="N81" s="1303"/>
      <c r="O81" s="1299"/>
    </row>
    <row r="82" spans="1:15" x14ac:dyDescent="0.25">
      <c r="A82" s="1277">
        <v>12</v>
      </c>
      <c r="B82" s="1277" t="s">
        <v>945</v>
      </c>
      <c r="C82" s="1278"/>
      <c r="D82" s="1292">
        <f>IF(D$951&lt;&gt;0,D$951*(D64/D$933),0)</f>
        <v>0</v>
      </c>
      <c r="E82" s="1302"/>
      <c r="F82" s="1303"/>
      <c r="G82" s="1303"/>
      <c r="H82" s="1303"/>
      <c r="I82" s="1303"/>
      <c r="J82" s="1303"/>
      <c r="K82" s="1303"/>
      <c r="L82" s="1303"/>
      <c r="M82" s="1303"/>
      <c r="N82" s="1303"/>
      <c r="O82" s="1299"/>
    </row>
    <row r="83" spans="1:15" x14ac:dyDescent="0.25">
      <c r="A83" s="1277">
        <v>13</v>
      </c>
      <c r="B83" s="1277" t="s">
        <v>195</v>
      </c>
      <c r="C83" s="1278"/>
      <c r="D83" s="1291" t="e">
        <f>D80+D81+D82</f>
        <v>#DIV/0!</v>
      </c>
      <c r="E83" s="1302"/>
      <c r="F83" s="1303"/>
      <c r="G83" s="1303"/>
      <c r="H83" s="1303"/>
      <c r="I83" s="1303"/>
      <c r="J83" s="1303"/>
      <c r="K83" s="1303"/>
      <c r="L83" s="1303"/>
      <c r="M83" s="1303"/>
      <c r="N83" s="1303"/>
      <c r="O83" s="1299"/>
    </row>
    <row r="84" spans="1:15" x14ac:dyDescent="0.25">
      <c r="A84" s="1278" t="s">
        <v>419</v>
      </c>
      <c r="B84" s="1278"/>
      <c r="C84" s="239"/>
      <c r="D84" s="246"/>
      <c r="E84" s="1270"/>
      <c r="F84" s="1270"/>
      <c r="G84" s="1270"/>
      <c r="H84" s="1270"/>
      <c r="I84" s="1270"/>
      <c r="J84" s="1271"/>
      <c r="K84" s="1271"/>
      <c r="L84" s="1271"/>
      <c r="M84" s="1271"/>
      <c r="N84" s="1271"/>
    </row>
    <row r="85" spans="1:15" x14ac:dyDescent="0.25">
      <c r="A85" s="1280" t="s">
        <v>953</v>
      </c>
      <c r="B85" s="1280"/>
      <c r="D85" s="247"/>
      <c r="E85" s="247"/>
      <c r="F85" s="247"/>
      <c r="G85" s="247"/>
      <c r="H85" s="247"/>
      <c r="I85" s="247"/>
      <c r="J85" s="248"/>
      <c r="K85" s="248"/>
      <c r="L85" s="248"/>
      <c r="M85" s="248"/>
      <c r="N85" s="248"/>
    </row>
    <row r="86" spans="1:15" x14ac:dyDescent="0.25">
      <c r="A86" s="1280" t="s">
        <v>955</v>
      </c>
      <c r="B86" s="1280"/>
      <c r="D86" s="247"/>
      <c r="E86" s="247"/>
      <c r="F86" s="247"/>
      <c r="G86" s="247"/>
      <c r="H86" s="247"/>
      <c r="I86" s="247"/>
      <c r="J86" s="248"/>
      <c r="K86" s="248"/>
      <c r="L86" s="248"/>
      <c r="M86" s="248"/>
      <c r="N86" s="248"/>
    </row>
    <row r="87" spans="1:15" x14ac:dyDescent="0.25">
      <c r="A87" s="1280" t="s">
        <v>954</v>
      </c>
      <c r="B87" s="1280"/>
      <c r="D87" s="247"/>
      <c r="E87" s="247"/>
      <c r="F87" s="247"/>
      <c r="G87" s="247"/>
      <c r="H87" s="247"/>
      <c r="I87" s="247"/>
      <c r="J87" s="248"/>
      <c r="K87" s="248"/>
      <c r="L87" s="248"/>
      <c r="M87" s="248"/>
      <c r="N87" s="248"/>
    </row>
    <row r="88" spans="1:15" x14ac:dyDescent="0.25">
      <c r="A88" s="1280" t="s">
        <v>949</v>
      </c>
      <c r="B88" s="1280"/>
      <c r="D88" s="247"/>
      <c r="E88" s="247"/>
      <c r="F88" s="247"/>
      <c r="G88" s="247"/>
      <c r="H88" s="247"/>
      <c r="I88" s="247"/>
      <c r="J88" s="248"/>
      <c r="K88" s="248"/>
      <c r="L88" s="248"/>
      <c r="M88" s="248"/>
      <c r="N88" s="248"/>
    </row>
    <row r="89" spans="1:15" x14ac:dyDescent="0.25">
      <c r="A89" s="1280" t="s">
        <v>946</v>
      </c>
      <c r="B89" s="1280"/>
      <c r="D89" s="247"/>
      <c r="E89" s="247"/>
      <c r="F89" s="247"/>
      <c r="G89" s="247"/>
      <c r="H89" s="247"/>
      <c r="I89" s="247"/>
      <c r="J89" s="248"/>
      <c r="K89" s="248"/>
      <c r="L89" s="248"/>
      <c r="M89" s="248"/>
      <c r="N89" s="248"/>
    </row>
    <row r="90" spans="1:15" x14ac:dyDescent="0.25">
      <c r="A90" s="1280" t="s">
        <v>947</v>
      </c>
      <c r="B90" s="1280"/>
      <c r="D90" s="247"/>
      <c r="E90" s="247"/>
      <c r="F90" s="247"/>
      <c r="G90" s="247"/>
      <c r="H90" s="247"/>
      <c r="I90" s="247"/>
      <c r="J90" s="248"/>
      <c r="K90" s="248"/>
      <c r="L90" s="248"/>
      <c r="M90" s="248"/>
      <c r="N90" s="248"/>
    </row>
    <row r="91" spans="1:15" x14ac:dyDescent="0.25">
      <c r="A91" s="1280" t="s">
        <v>948</v>
      </c>
      <c r="B91" s="1280"/>
      <c r="D91" s="247"/>
      <c r="E91" s="247"/>
      <c r="F91" s="247"/>
      <c r="G91" s="247"/>
      <c r="H91" s="247"/>
      <c r="I91" s="247"/>
      <c r="J91" s="248"/>
      <c r="K91" s="248"/>
      <c r="L91" s="248"/>
      <c r="M91" s="248"/>
      <c r="N91" s="248"/>
    </row>
    <row r="92" spans="1:15" x14ac:dyDescent="0.25">
      <c r="A92" s="1280" t="s">
        <v>950</v>
      </c>
      <c r="B92" s="1280"/>
      <c r="D92" s="247"/>
      <c r="E92" s="247"/>
      <c r="F92" s="247"/>
      <c r="G92" s="247"/>
      <c r="H92" s="247"/>
      <c r="I92" s="247"/>
      <c r="J92" s="248"/>
      <c r="K92" s="248"/>
      <c r="L92" s="248"/>
      <c r="M92" s="248"/>
      <c r="N92" s="248"/>
    </row>
    <row r="93" spans="1:15" x14ac:dyDescent="0.25">
      <c r="A93" s="1280" t="s">
        <v>951</v>
      </c>
      <c r="B93" s="1280"/>
      <c r="D93" s="247"/>
      <c r="E93" s="247"/>
      <c r="F93" s="247"/>
      <c r="G93" s="247"/>
      <c r="H93" s="247"/>
      <c r="I93" s="247"/>
      <c r="J93" s="248"/>
      <c r="K93" s="248"/>
      <c r="L93" s="248"/>
      <c r="M93" s="248"/>
      <c r="N93" s="248"/>
    </row>
    <row r="94" spans="1:15" x14ac:dyDescent="0.25">
      <c r="B94" s="1280" t="s">
        <v>952</v>
      </c>
      <c r="D94" s="247"/>
      <c r="E94" s="247"/>
      <c r="F94" s="247"/>
      <c r="G94" s="247"/>
      <c r="H94" s="247"/>
      <c r="I94" s="247"/>
      <c r="J94" s="248"/>
      <c r="K94" s="248"/>
      <c r="L94" s="248"/>
      <c r="M94" s="248"/>
      <c r="N94" s="248"/>
    </row>
    <row r="95" spans="1:15" x14ac:dyDescent="0.25">
      <c r="B95" s="1275"/>
      <c r="C95" s="233"/>
      <c r="D95" s="248"/>
      <c r="E95" s="248"/>
      <c r="F95" s="248"/>
      <c r="G95" s="248"/>
      <c r="H95" s="248"/>
      <c r="I95" s="248"/>
      <c r="J95" s="248"/>
      <c r="K95" s="248"/>
      <c r="L95" s="248"/>
      <c r="M95" s="248"/>
      <c r="N95" s="248"/>
    </row>
    <row r="96" spans="1:15" x14ac:dyDescent="0.25">
      <c r="A96" s="232" t="s">
        <v>422</v>
      </c>
      <c r="D96" s="247"/>
      <c r="E96" s="247"/>
      <c r="F96" s="247"/>
      <c r="G96" s="247"/>
      <c r="H96" s="247"/>
      <c r="I96" s="247"/>
      <c r="J96" s="248"/>
      <c r="K96" s="248"/>
      <c r="L96" s="248"/>
      <c r="M96" s="248"/>
      <c r="N96" s="248"/>
    </row>
    <row r="97" spans="1:15" x14ac:dyDescent="0.25">
      <c r="D97" s="247"/>
      <c r="E97" s="247"/>
      <c r="F97" s="247"/>
      <c r="G97" s="247"/>
      <c r="H97" s="247" t="s">
        <v>367</v>
      </c>
      <c r="I97" s="247"/>
      <c r="K97" s="248"/>
      <c r="L97" s="248"/>
      <c r="M97" s="248"/>
      <c r="N97" s="248" t="s">
        <v>367</v>
      </c>
    </row>
    <row r="98" spans="1:15" ht="17.399999999999999" x14ac:dyDescent="0.3">
      <c r="A98" s="1"/>
      <c r="B98" s="1272"/>
      <c r="C98" s="784"/>
      <c r="D98" s="784"/>
      <c r="E98" s="784"/>
      <c r="F98" s="784"/>
      <c r="G98" s="784"/>
      <c r="H98" s="784"/>
      <c r="I98" s="784"/>
      <c r="J98" s="785"/>
      <c r="K98" s="785"/>
      <c r="L98" s="785"/>
      <c r="M98" s="785"/>
      <c r="N98" s="487" t="s">
        <v>832</v>
      </c>
    </row>
    <row r="99" spans="1:15" ht="17.399999999999999" x14ac:dyDescent="0.3">
      <c r="A99" s="1" t="s">
        <v>182</v>
      </c>
      <c r="B99" s="1272"/>
      <c r="C99" s="784"/>
      <c r="D99" s="784"/>
      <c r="E99" s="784"/>
      <c r="F99" s="784"/>
      <c r="G99" s="784"/>
      <c r="H99" s="784"/>
      <c r="I99" s="784"/>
      <c r="J99" s="785"/>
      <c r="K99" s="785"/>
      <c r="L99" s="785"/>
      <c r="M99" s="785"/>
      <c r="N99" s="784"/>
    </row>
    <row r="100" spans="1:15" ht="17.399999999999999" x14ac:dyDescent="0.3">
      <c r="A100" s="786" t="s">
        <v>854</v>
      </c>
      <c r="B100" s="1273"/>
      <c r="C100" s="787"/>
      <c r="D100" s="789"/>
      <c r="E100" s="789"/>
      <c r="F100" s="789"/>
      <c r="G100" s="789"/>
      <c r="H100" s="789"/>
      <c r="I100" s="789"/>
      <c r="J100" s="790"/>
      <c r="K100" s="790"/>
      <c r="L100" s="790"/>
      <c r="M100" s="790"/>
      <c r="N100" s="790"/>
    </row>
    <row r="101" spans="1:15" x14ac:dyDescent="0.25">
      <c r="D101" s="247"/>
      <c r="E101" s="247"/>
      <c r="F101" s="247"/>
      <c r="G101" s="247"/>
      <c r="H101" s="247"/>
      <c r="I101" s="247"/>
      <c r="J101" s="248"/>
      <c r="K101" s="248"/>
      <c r="L101" s="248"/>
      <c r="M101" s="248"/>
      <c r="N101" s="248"/>
    </row>
    <row r="102" spans="1:15" x14ac:dyDescent="0.25">
      <c r="B102" s="1274" t="s">
        <v>363</v>
      </c>
      <c r="F102" s="232" t="s">
        <v>451</v>
      </c>
      <c r="H102" s="232" t="s">
        <v>367</v>
      </c>
      <c r="J102" s="233"/>
      <c r="M102" s="783" t="s">
        <v>365</v>
      </c>
    </row>
    <row r="103" spans="1:15" x14ac:dyDescent="0.25">
      <c r="C103" s="212" t="str">
        <f>'1_1A'!$B$7</f>
        <v>Enter Hospital Name Here</v>
      </c>
      <c r="G103" s="212" t="str">
        <f>'1_1A'!$H$7</f>
        <v>Enter Provider Number Here</v>
      </c>
      <c r="J103" s="233"/>
      <c r="K103" s="233"/>
      <c r="L103" s="233"/>
      <c r="M103" s="233"/>
      <c r="N103" s="1269" t="str">
        <f>'1_1A'!$P$7</f>
        <v>Enter FYE Here</v>
      </c>
    </row>
    <row r="104" spans="1:15" x14ac:dyDescent="0.25">
      <c r="D104" s="247"/>
      <c r="E104" s="247"/>
      <c r="F104" s="247"/>
      <c r="G104" s="247"/>
      <c r="H104" s="247"/>
      <c r="I104" s="247"/>
      <c r="J104" s="248"/>
      <c r="K104" s="248"/>
      <c r="L104" s="248"/>
      <c r="M104" s="248"/>
      <c r="N104" s="248"/>
    </row>
    <row r="105" spans="1:15" x14ac:dyDescent="0.25">
      <c r="A105" s="1340"/>
      <c r="B105" s="1341"/>
      <c r="C105" s="1342"/>
      <c r="D105" s="1359"/>
      <c r="E105" s="1360"/>
      <c r="F105" s="1360"/>
      <c r="G105" s="1360"/>
      <c r="H105" s="1360"/>
      <c r="I105" s="1360"/>
      <c r="J105" s="1361"/>
      <c r="K105" s="1361"/>
      <c r="L105" s="1361"/>
      <c r="M105" s="1361"/>
      <c r="N105" s="1362"/>
      <c r="O105" s="1299"/>
    </row>
    <row r="106" spans="1:15" x14ac:dyDescent="0.25">
      <c r="A106" s="1344"/>
      <c r="B106" s="1279"/>
      <c r="C106" s="1299"/>
      <c r="D106" s="1323" t="s">
        <v>183</v>
      </c>
      <c r="E106" s="1363"/>
      <c r="F106" s="1363"/>
      <c r="G106" s="1363"/>
      <c r="H106" s="1363"/>
      <c r="I106" s="1363"/>
      <c r="J106" s="1364"/>
      <c r="K106" s="1364"/>
      <c r="L106" s="1364"/>
      <c r="M106" s="1364"/>
      <c r="N106" s="1365"/>
      <c r="O106" s="1299"/>
    </row>
    <row r="107" spans="1:15" x14ac:dyDescent="0.25">
      <c r="A107" s="1344"/>
      <c r="B107" s="1282" t="s">
        <v>184</v>
      </c>
      <c r="C107" s="1345"/>
      <c r="D107" s="1324"/>
      <c r="E107" s="1305"/>
      <c r="F107" s="1305"/>
      <c r="G107" s="1305"/>
      <c r="H107" s="1305"/>
      <c r="I107" s="1305"/>
      <c r="J107" s="1306"/>
      <c r="K107" s="1306"/>
      <c r="L107" s="1306"/>
      <c r="M107" s="1306"/>
      <c r="N107" s="1366"/>
      <c r="O107" s="1299"/>
    </row>
    <row r="108" spans="1:15" x14ac:dyDescent="0.25">
      <c r="A108" s="1344"/>
      <c r="B108" s="1282" t="s">
        <v>185</v>
      </c>
      <c r="C108" s="1345"/>
      <c r="D108" s="1325"/>
      <c r="E108" s="1322"/>
      <c r="F108" s="1304"/>
      <c r="G108" s="1322"/>
      <c r="H108" s="1304"/>
      <c r="I108" s="1326" t="s">
        <v>367</v>
      </c>
      <c r="J108" s="1327"/>
      <c r="K108" s="1283" t="s">
        <v>367</v>
      </c>
      <c r="L108" s="1284"/>
      <c r="M108" s="1285"/>
      <c r="N108" s="1349"/>
      <c r="O108" s="1299"/>
    </row>
    <row r="109" spans="1:15" x14ac:dyDescent="0.25">
      <c r="A109" s="1344"/>
      <c r="B109" s="1279"/>
      <c r="C109" s="1299"/>
      <c r="D109" s="1328" t="s">
        <v>379</v>
      </c>
      <c r="E109" s="1329" t="s">
        <v>374</v>
      </c>
      <c r="F109" s="1363"/>
      <c r="G109" s="1329" t="s">
        <v>375</v>
      </c>
      <c r="H109" s="1363"/>
      <c r="I109" s="1329" t="s">
        <v>376</v>
      </c>
      <c r="J109" s="1364"/>
      <c r="K109" s="1282" t="s">
        <v>936</v>
      </c>
      <c r="L109" s="1346"/>
      <c r="M109" s="1287" t="s">
        <v>186</v>
      </c>
      <c r="N109" s="1312"/>
      <c r="O109" s="1299"/>
    </row>
    <row r="110" spans="1:15" x14ac:dyDescent="0.25">
      <c r="A110" s="1344"/>
      <c r="B110" s="1279"/>
      <c r="C110" s="1299"/>
      <c r="D110" s="1328" t="s">
        <v>99</v>
      </c>
      <c r="E110" s="1325" t="s">
        <v>97</v>
      </c>
      <c r="F110" s="1325" t="s">
        <v>98</v>
      </c>
      <c r="G110" s="1325" t="s">
        <v>97</v>
      </c>
      <c r="H110" s="1325" t="s">
        <v>98</v>
      </c>
      <c r="I110" s="1325" t="s">
        <v>97</v>
      </c>
      <c r="J110" s="1330" t="s">
        <v>98</v>
      </c>
      <c r="K110" s="1288" t="s">
        <v>97</v>
      </c>
      <c r="L110" s="1289" t="s">
        <v>98</v>
      </c>
      <c r="M110" s="1288" t="s">
        <v>97</v>
      </c>
      <c r="N110" s="1314" t="s">
        <v>98</v>
      </c>
      <c r="O110" s="1299"/>
    </row>
    <row r="111" spans="1:15" x14ac:dyDescent="0.25">
      <c r="A111" s="1344"/>
      <c r="B111" s="1279"/>
      <c r="C111" s="1299"/>
      <c r="D111" s="1328" t="s">
        <v>384</v>
      </c>
      <c r="E111" s="1328" t="s">
        <v>385</v>
      </c>
      <c r="F111" s="1328" t="s">
        <v>386</v>
      </c>
      <c r="G111" s="1328" t="s">
        <v>387</v>
      </c>
      <c r="H111" s="1328" t="s">
        <v>388</v>
      </c>
      <c r="I111" s="1328" t="s">
        <v>389</v>
      </c>
      <c r="J111" s="1331" t="s">
        <v>390</v>
      </c>
      <c r="K111" s="1290" t="s">
        <v>391</v>
      </c>
      <c r="L111" s="1290">
        <v>9</v>
      </c>
      <c r="M111" s="1290">
        <v>10</v>
      </c>
      <c r="N111" s="1350">
        <v>11</v>
      </c>
      <c r="O111" s="1299"/>
    </row>
    <row r="112" spans="1:15" x14ac:dyDescent="0.25">
      <c r="A112" s="1351">
        <v>1</v>
      </c>
      <c r="B112" s="1277" t="s">
        <v>937</v>
      </c>
      <c r="C112" s="1278"/>
      <c r="D112" s="1291">
        <f>'7'!$G$166</f>
        <v>0</v>
      </c>
      <c r="E112" s="1292"/>
      <c r="F112" s="1292"/>
      <c r="G112" s="1292"/>
      <c r="H112" s="1292"/>
      <c r="I112" s="1292"/>
      <c r="J112" s="1292"/>
      <c r="K112" s="1292"/>
      <c r="L112" s="1292"/>
      <c r="M112" s="1292"/>
      <c r="N112" s="1352"/>
      <c r="O112" s="1339" t="str">
        <f t="shared" ref="O112:O118" si="54">IF(OR(D112-SUM(E112:N112)&lt;-10,D112-SUM(E112:N112)&gt;10), "ERROR", "")</f>
        <v/>
      </c>
    </row>
    <row r="113" spans="1:15" x14ac:dyDescent="0.25">
      <c r="A113" s="1353" t="s">
        <v>933</v>
      </c>
      <c r="B113" s="1277" t="s">
        <v>959</v>
      </c>
      <c r="C113" s="1278"/>
      <c r="D113" s="1291">
        <f t="shared" ref="D113:D114" si="55">SUM(E113:N113)</f>
        <v>0</v>
      </c>
      <c r="E113" s="1292"/>
      <c r="F113" s="1292"/>
      <c r="G113" s="1292"/>
      <c r="H113" s="1292"/>
      <c r="I113" s="1292"/>
      <c r="J113" s="1292"/>
      <c r="K113" s="1292"/>
      <c r="L113" s="1292"/>
      <c r="M113" s="1292"/>
      <c r="N113" s="1352"/>
      <c r="O113" s="1339" t="str">
        <f t="shared" si="54"/>
        <v/>
      </c>
    </row>
    <row r="114" spans="1:15" x14ac:dyDescent="0.25">
      <c r="A114" s="1353" t="s">
        <v>934</v>
      </c>
      <c r="B114" s="1277" t="s">
        <v>935</v>
      </c>
      <c r="C114" s="1278"/>
      <c r="D114" s="1291">
        <f t="shared" si="55"/>
        <v>0</v>
      </c>
      <c r="E114" s="1292">
        <f>SUM(E112:E113)</f>
        <v>0</v>
      </c>
      <c r="F114" s="1292">
        <f t="shared" ref="F114" si="56">SUM(F112:F113)</f>
        <v>0</v>
      </c>
      <c r="G114" s="1292">
        <f t="shared" ref="G114" si="57">SUM(G112:G113)</f>
        <v>0</v>
      </c>
      <c r="H114" s="1292">
        <f t="shared" ref="H114" si="58">SUM(H112:H113)</f>
        <v>0</v>
      </c>
      <c r="I114" s="1292">
        <f t="shared" ref="I114" si="59">SUM(I112:I113)</f>
        <v>0</v>
      </c>
      <c r="J114" s="1292">
        <f t="shared" ref="J114" si="60">SUM(J112:J113)</f>
        <v>0</v>
      </c>
      <c r="K114" s="1292">
        <f t="shared" ref="K114:L114" si="61">SUM(K112:K113)</f>
        <v>0</v>
      </c>
      <c r="L114" s="1292">
        <f t="shared" si="61"/>
        <v>0</v>
      </c>
      <c r="M114" s="1292">
        <f t="shared" ref="M114" si="62">SUM(M112:M113)</f>
        <v>0</v>
      </c>
      <c r="N114" s="1352">
        <f t="shared" ref="N114" si="63">SUM(N112:N113)</f>
        <v>0</v>
      </c>
      <c r="O114" s="1339" t="str">
        <f t="shared" si="54"/>
        <v/>
      </c>
    </row>
    <row r="115" spans="1:15" x14ac:dyDescent="0.25">
      <c r="A115" s="1351">
        <v>2</v>
      </c>
      <c r="B115" s="1277" t="s">
        <v>188</v>
      </c>
      <c r="C115" s="1278"/>
      <c r="D115" s="1291">
        <f>SUM(E115:N115)</f>
        <v>0</v>
      </c>
      <c r="E115" s="1292"/>
      <c r="F115" s="1292"/>
      <c r="G115" s="1292"/>
      <c r="H115" s="1292"/>
      <c r="I115" s="1292"/>
      <c r="J115" s="1292"/>
      <c r="K115" s="1292"/>
      <c r="L115" s="1292"/>
      <c r="M115" s="1292"/>
      <c r="N115" s="1352"/>
      <c r="O115" s="1339" t="str">
        <f t="shared" si="54"/>
        <v/>
      </c>
    </row>
    <row r="116" spans="1:15" x14ac:dyDescent="0.25">
      <c r="A116" s="1351">
        <v>3</v>
      </c>
      <c r="B116" s="1277" t="s">
        <v>189</v>
      </c>
      <c r="C116" s="1278"/>
      <c r="D116" s="1291">
        <f>SUM(E116:N116)</f>
        <v>0</v>
      </c>
      <c r="E116" s="1354"/>
      <c r="F116" s="1292"/>
      <c r="G116" s="1292"/>
      <c r="H116" s="1292"/>
      <c r="I116" s="1292"/>
      <c r="J116" s="1292"/>
      <c r="K116" s="1292"/>
      <c r="L116" s="1292"/>
      <c r="M116" s="1292"/>
      <c r="N116" s="1352"/>
      <c r="O116" s="1339" t="str">
        <f t="shared" si="54"/>
        <v/>
      </c>
    </row>
    <row r="117" spans="1:15" x14ac:dyDescent="0.25">
      <c r="A117" s="1351">
        <v>4</v>
      </c>
      <c r="B117" s="1277" t="s">
        <v>190</v>
      </c>
      <c r="C117" s="1278"/>
      <c r="D117" s="1291">
        <f>SUM(E117:N117)</f>
        <v>0</v>
      </c>
      <c r="E117" s="1293"/>
      <c r="F117" s="1292"/>
      <c r="G117" s="1292"/>
      <c r="H117" s="1292"/>
      <c r="I117" s="1292"/>
      <c r="J117" s="1292"/>
      <c r="K117" s="1292"/>
      <c r="L117" s="1292"/>
      <c r="M117" s="1292"/>
      <c r="N117" s="1352"/>
      <c r="O117" s="1339" t="str">
        <f t="shared" si="54"/>
        <v/>
      </c>
    </row>
    <row r="118" spans="1:15" x14ac:dyDescent="0.25">
      <c r="A118" s="1351">
        <v>5</v>
      </c>
      <c r="B118" s="1277" t="s">
        <v>191</v>
      </c>
      <c r="C118" s="1278"/>
      <c r="D118" s="1291">
        <f>D114-D115-D116-D117</f>
        <v>0</v>
      </c>
      <c r="E118" s="1291">
        <f t="shared" ref="E118" si="64">E114-E115-E116-E117</f>
        <v>0</v>
      </c>
      <c r="F118" s="1291">
        <f t="shared" ref="F118" si="65">F114-F115-F116-F117</f>
        <v>0</v>
      </c>
      <c r="G118" s="1291">
        <f t="shared" ref="G118" si="66">G114-G115-G116-G117</f>
        <v>0</v>
      </c>
      <c r="H118" s="1291">
        <f t="shared" ref="H118" si="67">H114-H115-H116-H117</f>
        <v>0</v>
      </c>
      <c r="I118" s="1291">
        <f t="shared" ref="I118" si="68">I114-I115-I116-I117</f>
        <v>0</v>
      </c>
      <c r="J118" s="1291">
        <f t="shared" ref="J118" si="69">J114-J115-J116-J117</f>
        <v>0</v>
      </c>
      <c r="K118" s="1291">
        <f t="shared" ref="K118" si="70">K114-K115-K116-K117</f>
        <v>0</v>
      </c>
      <c r="L118" s="1291">
        <f t="shared" ref="L118" si="71">L114-L115-L116-L117</f>
        <v>0</v>
      </c>
      <c r="M118" s="1291">
        <f t="shared" ref="M118" si="72">M114-M115-M116-M117</f>
        <v>0</v>
      </c>
      <c r="N118" s="1298">
        <f t="shared" ref="N118" si="73">N114-N115-N116-N117</f>
        <v>0</v>
      </c>
      <c r="O118" s="1339" t="str">
        <f t="shared" si="54"/>
        <v/>
      </c>
    </row>
    <row r="119" spans="1:15" x14ac:dyDescent="0.25">
      <c r="A119" s="1351">
        <v>6</v>
      </c>
      <c r="B119" s="1277" t="s">
        <v>938</v>
      </c>
      <c r="C119" s="1278"/>
      <c r="D119" s="1295">
        <f>'7A'!H$176</f>
        <v>0</v>
      </c>
      <c r="E119" s="1296">
        <f t="shared" ref="E119:N119" si="74">IF($D119&gt;0, ROUND($D119*E$112/$D$112,0), 0)</f>
        <v>0</v>
      </c>
      <c r="F119" s="1296">
        <f t="shared" si="74"/>
        <v>0</v>
      </c>
      <c r="G119" s="1296">
        <f t="shared" si="74"/>
        <v>0</v>
      </c>
      <c r="H119" s="1296">
        <f t="shared" si="74"/>
        <v>0</v>
      </c>
      <c r="I119" s="1296">
        <f t="shared" si="74"/>
        <v>0</v>
      </c>
      <c r="J119" s="1296">
        <f t="shared" si="74"/>
        <v>0</v>
      </c>
      <c r="K119" s="1296">
        <f t="shared" si="74"/>
        <v>0</v>
      </c>
      <c r="L119" s="1296">
        <f t="shared" si="74"/>
        <v>0</v>
      </c>
      <c r="M119" s="1296">
        <f t="shared" si="74"/>
        <v>0</v>
      </c>
      <c r="N119" s="1296">
        <f t="shared" si="74"/>
        <v>0</v>
      </c>
      <c r="O119" s="1339" t="str">
        <f t="shared" ref="O119:O124" si="75">IF(OR(D119-SUM(E119:N119)&lt;-10,D119-SUM(E119:N119)&gt;10), "ERROR", "")</f>
        <v/>
      </c>
    </row>
    <row r="120" spans="1:15" x14ac:dyDescent="0.25">
      <c r="A120" s="1353" t="s">
        <v>675</v>
      </c>
      <c r="B120" s="1277" t="s">
        <v>939</v>
      </c>
      <c r="C120" s="1278"/>
      <c r="D120" s="1297"/>
      <c r="E120" s="1384">
        <f>IF(AND($D120&gt;0,SUM($E113:$N113)&gt;0),ROUND($D120*(E113/$D113),0),IF(AND($D120&gt;0,SUM($E112:$N112)&gt;0),ROUND($D120*(E112/$D112),0),0))</f>
        <v>0</v>
      </c>
      <c r="F120" s="1384">
        <f t="shared" ref="F120:N120" si="76">IF(AND($D120&gt;0,SUM($E113:$N113)&gt;0),ROUND($D120*(F113/$D113),0),IF(AND($D120&gt;0,SUM($E112:$N112)&gt;0),ROUND($D120*(F112/$D112),0),0))</f>
        <v>0</v>
      </c>
      <c r="G120" s="1384">
        <f t="shared" si="76"/>
        <v>0</v>
      </c>
      <c r="H120" s="1384">
        <f t="shared" si="76"/>
        <v>0</v>
      </c>
      <c r="I120" s="1384">
        <f t="shared" si="76"/>
        <v>0</v>
      </c>
      <c r="J120" s="1384">
        <f t="shared" si="76"/>
        <v>0</v>
      </c>
      <c r="K120" s="1384">
        <f t="shared" si="76"/>
        <v>0</v>
      </c>
      <c r="L120" s="1384">
        <f t="shared" si="76"/>
        <v>0</v>
      </c>
      <c r="M120" s="1384">
        <f t="shared" si="76"/>
        <v>0</v>
      </c>
      <c r="N120" s="1384">
        <f t="shared" si="76"/>
        <v>0</v>
      </c>
      <c r="O120" s="1339" t="str">
        <f t="shared" si="75"/>
        <v/>
      </c>
    </row>
    <row r="121" spans="1:15" x14ac:dyDescent="0.25">
      <c r="A121" s="1353" t="s">
        <v>676</v>
      </c>
      <c r="B121" s="1277" t="s">
        <v>940</v>
      </c>
      <c r="C121" s="1278"/>
      <c r="D121" s="1297" t="e">
        <f>'5C'!D$190*(D114/D$935)</f>
        <v>#DIV/0!</v>
      </c>
      <c r="E121" s="1296" t="e">
        <f>IF($D121&lt;&gt;0, ROUND($D121*E114/$D114,0), 0)</f>
        <v>#DIV/0!</v>
      </c>
      <c r="F121" s="1296" t="e">
        <f t="shared" ref="F121:N121" si="77">IF($D121&lt;&gt;0, ROUND($D121*F114/$D114,0), 0)</f>
        <v>#DIV/0!</v>
      </c>
      <c r="G121" s="1296" t="e">
        <f t="shared" si="77"/>
        <v>#DIV/0!</v>
      </c>
      <c r="H121" s="1296" t="e">
        <f t="shared" si="77"/>
        <v>#DIV/0!</v>
      </c>
      <c r="I121" s="1296" t="e">
        <f t="shared" si="77"/>
        <v>#DIV/0!</v>
      </c>
      <c r="J121" s="1296" t="e">
        <f t="shared" si="77"/>
        <v>#DIV/0!</v>
      </c>
      <c r="K121" s="1296" t="e">
        <f t="shared" si="77"/>
        <v>#DIV/0!</v>
      </c>
      <c r="L121" s="1296" t="e">
        <f t="shared" si="77"/>
        <v>#DIV/0!</v>
      </c>
      <c r="M121" s="1296" t="e">
        <f t="shared" si="77"/>
        <v>#DIV/0!</v>
      </c>
      <c r="N121" s="1296" t="e">
        <f t="shared" si="77"/>
        <v>#DIV/0!</v>
      </c>
      <c r="O121" s="1339" t="e">
        <f t="shared" si="75"/>
        <v>#DIV/0!</v>
      </c>
    </row>
    <row r="122" spans="1:15" x14ac:dyDescent="0.25">
      <c r="A122" s="1353" t="s">
        <v>202</v>
      </c>
      <c r="B122" s="1277" t="s">
        <v>941</v>
      </c>
      <c r="C122" s="1278"/>
      <c r="D122" s="1297"/>
      <c r="E122" s="1296">
        <f>IF($D122&lt;&gt;0, ROUND($D122*E114/$D114,0), 0)</f>
        <v>0</v>
      </c>
      <c r="F122" s="1296">
        <f t="shared" ref="F122:N122" si="78">IF($D122&lt;&gt;0, ROUND($D122*F114/$D114,0), 0)</f>
        <v>0</v>
      </c>
      <c r="G122" s="1296">
        <f t="shared" si="78"/>
        <v>0</v>
      </c>
      <c r="H122" s="1296">
        <f t="shared" si="78"/>
        <v>0</v>
      </c>
      <c r="I122" s="1296">
        <f t="shared" si="78"/>
        <v>0</v>
      </c>
      <c r="J122" s="1296">
        <f t="shared" si="78"/>
        <v>0</v>
      </c>
      <c r="K122" s="1296">
        <f t="shared" si="78"/>
        <v>0</v>
      </c>
      <c r="L122" s="1296">
        <f t="shared" si="78"/>
        <v>0</v>
      </c>
      <c r="M122" s="1296">
        <f t="shared" si="78"/>
        <v>0</v>
      </c>
      <c r="N122" s="1296">
        <f t="shared" si="78"/>
        <v>0</v>
      </c>
      <c r="O122" s="1339" t="str">
        <f t="shared" si="75"/>
        <v/>
      </c>
    </row>
    <row r="123" spans="1:15" x14ac:dyDescent="0.25">
      <c r="A123" s="1353" t="s">
        <v>203</v>
      </c>
      <c r="B123" s="1277" t="s">
        <v>931</v>
      </c>
      <c r="C123" s="1278"/>
      <c r="D123" s="1297" t="e">
        <f>SUM(D119:D122)</f>
        <v>#DIV/0!</v>
      </c>
      <c r="E123" s="1297" t="e">
        <f>SUM(E119:E122)</f>
        <v>#DIV/0!</v>
      </c>
      <c r="F123" s="1297" t="e">
        <f t="shared" ref="F123" si="79">SUM(F119:F122)</f>
        <v>#DIV/0!</v>
      </c>
      <c r="G123" s="1297" t="e">
        <f t="shared" ref="G123" si="80">SUM(G119:G122)</f>
        <v>#DIV/0!</v>
      </c>
      <c r="H123" s="1297" t="e">
        <f t="shared" ref="H123" si="81">SUM(H119:H122)</f>
        <v>#DIV/0!</v>
      </c>
      <c r="I123" s="1297" t="e">
        <f t="shared" ref="I123" si="82">SUM(I119:I122)</f>
        <v>#DIV/0!</v>
      </c>
      <c r="J123" s="1297" t="e">
        <f t="shared" ref="J123" si="83">SUM(J119:J122)</f>
        <v>#DIV/0!</v>
      </c>
      <c r="K123" s="1297" t="e">
        <f t="shared" ref="K123:L123" si="84">SUM(K119:K122)</f>
        <v>#DIV/0!</v>
      </c>
      <c r="L123" s="1297" t="e">
        <f t="shared" si="84"/>
        <v>#DIV/0!</v>
      </c>
      <c r="M123" s="1297" t="e">
        <f t="shared" ref="M123" si="85">SUM(M119:M122)</f>
        <v>#DIV/0!</v>
      </c>
      <c r="N123" s="1356" t="e">
        <f t="shared" ref="N123" si="86">SUM(N119:N122)</f>
        <v>#DIV/0!</v>
      </c>
      <c r="O123" s="1339" t="e">
        <f t="shared" si="75"/>
        <v>#DIV/0!</v>
      </c>
    </row>
    <row r="124" spans="1:15" x14ac:dyDescent="0.25">
      <c r="A124" s="1357">
        <v>7</v>
      </c>
      <c r="B124" s="1317" t="s">
        <v>192</v>
      </c>
      <c r="C124" s="1318"/>
      <c r="D124" s="1358" t="e">
        <f>D118-D123</f>
        <v>#DIV/0!</v>
      </c>
      <c r="E124" s="1298" t="e">
        <f t="shared" ref="E124" si="87">E118-E123</f>
        <v>#DIV/0!</v>
      </c>
      <c r="F124" s="1298" t="e">
        <f t="shared" ref="F124" si="88">F118-F123</f>
        <v>#DIV/0!</v>
      </c>
      <c r="G124" s="1298" t="e">
        <f t="shared" ref="G124" si="89">G118-G123</f>
        <v>#DIV/0!</v>
      </c>
      <c r="H124" s="1298" t="e">
        <f t="shared" ref="H124" si="90">H118-H123</f>
        <v>#DIV/0!</v>
      </c>
      <c r="I124" s="1298" t="e">
        <f t="shared" ref="I124" si="91">I118-I123</f>
        <v>#DIV/0!</v>
      </c>
      <c r="J124" s="1298" t="e">
        <f t="shared" ref="J124" si="92">J118-J123</f>
        <v>#DIV/0!</v>
      </c>
      <c r="K124" s="1298" t="e">
        <f t="shared" ref="K124:L124" si="93">K118-K123</f>
        <v>#DIV/0!</v>
      </c>
      <c r="L124" s="1298" t="e">
        <f t="shared" si="93"/>
        <v>#DIV/0!</v>
      </c>
      <c r="M124" s="1298" t="e">
        <f t="shared" ref="M124:N124" si="94">M118-M123</f>
        <v>#DIV/0!</v>
      </c>
      <c r="N124" s="1298" t="e">
        <f t="shared" si="94"/>
        <v>#DIV/0!</v>
      </c>
      <c r="O124" s="1339" t="e">
        <f t="shared" si="75"/>
        <v>#DIV/0!</v>
      </c>
    </row>
    <row r="125" spans="1:15" x14ac:dyDescent="0.25">
      <c r="A125" s="1279">
        <v>8</v>
      </c>
      <c r="B125" s="1279" t="s">
        <v>942</v>
      </c>
      <c r="C125" s="1299"/>
      <c r="D125" s="1334" t="e">
        <f>'5C'!D$190*(D112/D$933)</f>
        <v>#DIV/0!</v>
      </c>
      <c r="E125" s="1300"/>
      <c r="F125" s="1301"/>
      <c r="G125" s="1301"/>
      <c r="H125" s="1301"/>
      <c r="I125" s="1301"/>
      <c r="J125" s="1301"/>
      <c r="K125" s="1301"/>
      <c r="L125" s="1301"/>
      <c r="M125" s="1301"/>
      <c r="N125" s="1301" t="s">
        <v>367</v>
      </c>
      <c r="O125" s="1299"/>
    </row>
    <row r="126" spans="1:15" x14ac:dyDescent="0.25">
      <c r="A126" s="1277">
        <v>9</v>
      </c>
      <c r="B126" s="1277" t="s">
        <v>943</v>
      </c>
      <c r="C126" s="1278"/>
      <c r="D126" s="1292" t="e">
        <f>('5C'!$I$190-'5C'!$D$190)*(D112/D$933)</f>
        <v>#DIV/0!</v>
      </c>
      <c r="E126" s="1300"/>
      <c r="F126" s="1301"/>
      <c r="G126" s="1301"/>
      <c r="H126" s="1301"/>
      <c r="I126" s="1301"/>
      <c r="J126" s="1301"/>
      <c r="K126" s="1301"/>
      <c r="L126" s="1301"/>
      <c r="M126" s="1301"/>
      <c r="N126" s="1301" t="s">
        <v>367</v>
      </c>
      <c r="O126" s="1299"/>
    </row>
    <row r="127" spans="1:15" x14ac:dyDescent="0.25">
      <c r="A127" s="1277">
        <v>10</v>
      </c>
      <c r="B127" s="1277" t="s">
        <v>193</v>
      </c>
      <c r="C127" s="1278"/>
      <c r="D127" s="1291"/>
      <c r="E127" s="1302"/>
      <c r="F127" s="1303"/>
      <c r="G127" s="1303"/>
      <c r="H127" s="1303"/>
      <c r="I127" s="1303"/>
      <c r="J127" s="1303"/>
      <c r="K127" s="1303"/>
      <c r="L127" s="1303"/>
      <c r="M127" s="1303"/>
      <c r="N127" s="1303"/>
      <c r="O127" s="1299"/>
    </row>
    <row r="128" spans="1:15" x14ac:dyDescent="0.25">
      <c r="A128" s="1279"/>
      <c r="B128" s="1279" t="s">
        <v>194</v>
      </c>
      <c r="C128" s="1280"/>
      <c r="D128" s="1302" t="e">
        <f>SUM(D124:D126)</f>
        <v>#DIV/0!</v>
      </c>
      <c r="E128" s="1302"/>
      <c r="F128" s="1303"/>
      <c r="G128" s="1303"/>
      <c r="H128" s="1303"/>
      <c r="I128" s="1303"/>
      <c r="J128" s="1303"/>
      <c r="K128" s="1303"/>
      <c r="L128" s="1303"/>
      <c r="M128" s="1303"/>
      <c r="N128" s="1303"/>
      <c r="O128" s="1299"/>
    </row>
    <row r="129" spans="1:15" x14ac:dyDescent="0.25">
      <c r="A129" s="1277">
        <v>11</v>
      </c>
      <c r="B129" s="1277" t="s">
        <v>944</v>
      </c>
      <c r="C129" s="1278"/>
      <c r="D129" s="1292">
        <f>IF(D$950&lt;&gt;0,D$950*(D112/D$933),0)</f>
        <v>0</v>
      </c>
      <c r="E129" s="1302"/>
      <c r="F129" s="1303"/>
      <c r="G129" s="1303"/>
      <c r="H129" s="1303"/>
      <c r="I129" s="1303"/>
      <c r="J129" s="1303"/>
      <c r="K129" s="1303"/>
      <c r="L129" s="1303"/>
      <c r="M129" s="1303"/>
      <c r="N129" s="1303"/>
      <c r="O129" s="1299"/>
    </row>
    <row r="130" spans="1:15" x14ac:dyDescent="0.25">
      <c r="A130" s="1277">
        <v>12</v>
      </c>
      <c r="B130" s="1277" t="s">
        <v>945</v>
      </c>
      <c r="C130" s="1278"/>
      <c r="D130" s="1292">
        <f>IF(D$951&lt;&gt;0,D$951*(D112/D$933),0)</f>
        <v>0</v>
      </c>
      <c r="E130" s="1302"/>
      <c r="F130" s="1303"/>
      <c r="G130" s="1303"/>
      <c r="H130" s="1303"/>
      <c r="I130" s="1303"/>
      <c r="J130" s="1303"/>
      <c r="K130" s="1303"/>
      <c r="L130" s="1303"/>
      <c r="M130" s="1303"/>
      <c r="N130" s="1303"/>
      <c r="O130" s="1299"/>
    </row>
    <row r="131" spans="1:15" x14ac:dyDescent="0.25">
      <c r="A131" s="1277">
        <v>13</v>
      </c>
      <c r="B131" s="1277" t="s">
        <v>195</v>
      </c>
      <c r="C131" s="1278"/>
      <c r="D131" s="1291" t="e">
        <f>D128+D129+D130</f>
        <v>#DIV/0!</v>
      </c>
      <c r="E131" s="1302"/>
      <c r="F131" s="1303"/>
      <c r="G131" s="1303"/>
      <c r="H131" s="1303"/>
      <c r="I131" s="1303"/>
      <c r="J131" s="1303"/>
      <c r="K131" s="1303"/>
      <c r="L131" s="1303"/>
      <c r="M131" s="1303"/>
      <c r="N131" s="1303"/>
      <c r="O131" s="1299"/>
    </row>
    <row r="132" spans="1:15" x14ac:dyDescent="0.25">
      <c r="A132" s="1278" t="s">
        <v>419</v>
      </c>
      <c r="B132" s="1278"/>
      <c r="C132" s="239"/>
      <c r="D132" s="246"/>
      <c r="E132" s="1270"/>
      <c r="F132" s="1270"/>
      <c r="G132" s="1270"/>
      <c r="H132" s="1270"/>
      <c r="I132" s="1270"/>
      <c r="J132" s="1271"/>
      <c r="K132" s="1271"/>
      <c r="L132" s="1271"/>
      <c r="M132" s="1271"/>
      <c r="N132" s="1271"/>
    </row>
    <row r="133" spans="1:15" x14ac:dyDescent="0.25">
      <c r="A133" s="1280" t="s">
        <v>953</v>
      </c>
      <c r="B133" s="1280"/>
      <c r="D133" s="247"/>
      <c r="E133" s="247"/>
      <c r="F133" s="247"/>
      <c r="G133" s="247"/>
      <c r="H133" s="247"/>
      <c r="I133" s="247"/>
      <c r="J133" s="248"/>
      <c r="K133" s="248"/>
      <c r="L133" s="248"/>
      <c r="M133" s="248"/>
      <c r="N133" s="248"/>
    </row>
    <row r="134" spans="1:15" x14ac:dyDescent="0.25">
      <c r="A134" s="1280" t="s">
        <v>955</v>
      </c>
      <c r="B134" s="1280"/>
      <c r="D134" s="247"/>
      <c r="E134" s="247"/>
      <c r="F134" s="247"/>
      <c r="G134" s="247"/>
      <c r="H134" s="247"/>
      <c r="I134" s="247"/>
      <c r="J134" s="248"/>
      <c r="K134" s="248"/>
      <c r="L134" s="248"/>
      <c r="M134" s="248"/>
      <c r="N134" s="248"/>
    </row>
    <row r="135" spans="1:15" x14ac:dyDescent="0.25">
      <c r="A135" s="1280" t="s">
        <v>954</v>
      </c>
      <c r="B135" s="1280"/>
      <c r="D135" s="247"/>
      <c r="E135" s="247"/>
      <c r="F135" s="247"/>
      <c r="G135" s="247"/>
      <c r="H135" s="247"/>
      <c r="I135" s="247"/>
      <c r="J135" s="248"/>
      <c r="K135" s="248"/>
      <c r="L135" s="248"/>
      <c r="M135" s="248"/>
      <c r="N135" s="248"/>
    </row>
    <row r="136" spans="1:15" x14ac:dyDescent="0.25">
      <c r="A136" s="1280" t="s">
        <v>949</v>
      </c>
      <c r="B136" s="1280"/>
      <c r="D136" s="247"/>
      <c r="E136" s="247"/>
      <c r="F136" s="247"/>
      <c r="G136" s="247"/>
      <c r="H136" s="247"/>
      <c r="I136" s="247"/>
      <c r="J136" s="248"/>
      <c r="K136" s="248"/>
      <c r="L136" s="248"/>
      <c r="M136" s="248"/>
      <c r="N136" s="248"/>
    </row>
    <row r="137" spans="1:15" x14ac:dyDescent="0.25">
      <c r="A137" s="1280" t="s">
        <v>946</v>
      </c>
      <c r="B137" s="1280"/>
      <c r="D137" s="247"/>
      <c r="E137" s="247"/>
      <c r="F137" s="247"/>
      <c r="G137" s="247"/>
      <c r="H137" s="247"/>
      <c r="I137" s="247"/>
      <c r="J137" s="248"/>
      <c r="K137" s="248"/>
      <c r="L137" s="248"/>
      <c r="M137" s="248"/>
      <c r="N137" s="248"/>
    </row>
    <row r="138" spans="1:15" x14ac:dyDescent="0.25">
      <c r="A138" s="1280" t="s">
        <v>947</v>
      </c>
      <c r="B138" s="1280"/>
      <c r="D138" s="247"/>
      <c r="E138" s="247"/>
      <c r="F138" s="247"/>
      <c r="G138" s="247"/>
      <c r="H138" s="247"/>
      <c r="I138" s="247"/>
      <c r="J138" s="248"/>
      <c r="K138" s="248"/>
      <c r="L138" s="248"/>
      <c r="M138" s="248"/>
      <c r="N138" s="248"/>
    </row>
    <row r="139" spans="1:15" x14ac:dyDescent="0.25">
      <c r="A139" s="1280" t="s">
        <v>948</v>
      </c>
      <c r="B139" s="1280"/>
      <c r="D139" s="247"/>
      <c r="E139" s="247"/>
      <c r="F139" s="247"/>
      <c r="G139" s="247"/>
      <c r="H139" s="247"/>
      <c r="I139" s="247"/>
      <c r="J139" s="248"/>
      <c r="K139" s="248"/>
      <c r="L139" s="248"/>
      <c r="M139" s="248"/>
      <c r="N139" s="248"/>
    </row>
    <row r="140" spans="1:15" x14ac:dyDescent="0.25">
      <c r="A140" s="1280" t="s">
        <v>950</v>
      </c>
      <c r="B140" s="1280"/>
      <c r="D140" s="247"/>
      <c r="E140" s="247"/>
      <c r="F140" s="247"/>
      <c r="G140" s="247"/>
      <c r="H140" s="247"/>
      <c r="I140" s="247"/>
      <c r="J140" s="248"/>
      <c r="K140" s="248"/>
      <c r="L140" s="248"/>
      <c r="M140" s="248"/>
      <c r="N140" s="248"/>
    </row>
    <row r="141" spans="1:15" x14ac:dyDescent="0.25">
      <c r="A141" s="1280" t="s">
        <v>951</v>
      </c>
      <c r="B141" s="1280"/>
      <c r="D141" s="247"/>
      <c r="E141" s="247"/>
      <c r="F141" s="247"/>
      <c r="G141" s="247"/>
      <c r="H141" s="247"/>
      <c r="I141" s="247"/>
      <c r="J141" s="248"/>
      <c r="K141" s="248"/>
      <c r="L141" s="248"/>
      <c r="M141" s="248"/>
      <c r="N141" s="248"/>
    </row>
    <row r="142" spans="1:15" x14ac:dyDescent="0.25">
      <c r="B142" s="1280" t="s">
        <v>952</v>
      </c>
      <c r="D142" s="247"/>
      <c r="E142" s="247"/>
      <c r="F142" s="247"/>
      <c r="G142" s="247"/>
      <c r="H142" s="247"/>
      <c r="I142" s="247"/>
      <c r="J142" s="248"/>
      <c r="K142" s="248"/>
      <c r="L142" s="248"/>
      <c r="M142" s="248"/>
      <c r="N142" s="248"/>
    </row>
    <row r="143" spans="1:15" x14ac:dyDescent="0.25">
      <c r="D143" s="247"/>
      <c r="E143" s="247"/>
      <c r="F143" s="247"/>
      <c r="G143" s="247"/>
      <c r="H143" s="247"/>
      <c r="I143" s="247"/>
      <c r="J143" s="248"/>
      <c r="K143" s="248"/>
      <c r="L143" s="248"/>
      <c r="M143" s="248"/>
      <c r="N143" s="248"/>
    </row>
    <row r="144" spans="1:15" x14ac:dyDescent="0.25">
      <c r="A144" s="232" t="s">
        <v>422</v>
      </c>
      <c r="D144" s="247"/>
      <c r="E144" s="247"/>
      <c r="F144" s="247"/>
      <c r="G144" s="247"/>
      <c r="H144" s="247"/>
      <c r="I144" s="247"/>
      <c r="J144" s="248"/>
      <c r="K144" s="248"/>
      <c r="L144" s="248"/>
      <c r="M144" s="248"/>
      <c r="N144" s="248"/>
    </row>
    <row r="145" spans="1:15" x14ac:dyDescent="0.25">
      <c r="D145" s="247"/>
      <c r="E145" s="247"/>
      <c r="F145" s="247"/>
      <c r="G145" s="247"/>
      <c r="H145" s="247" t="s">
        <v>367</v>
      </c>
      <c r="I145" s="247"/>
      <c r="K145" s="248"/>
      <c r="L145" s="248"/>
      <c r="M145" s="248"/>
      <c r="N145" s="248" t="s">
        <v>367</v>
      </c>
    </row>
    <row r="146" spans="1:15" ht="17.399999999999999" x14ac:dyDescent="0.3">
      <c r="A146" s="1"/>
      <c r="B146" s="1272"/>
      <c r="C146" s="784"/>
      <c r="D146" s="784"/>
      <c r="E146" s="784"/>
      <c r="F146" s="784"/>
      <c r="G146" s="784"/>
      <c r="H146" s="784"/>
      <c r="I146" s="784"/>
      <c r="J146" s="785"/>
      <c r="K146" s="785"/>
      <c r="L146" s="785"/>
      <c r="M146" s="785"/>
      <c r="N146" s="487" t="s">
        <v>831</v>
      </c>
    </row>
    <row r="147" spans="1:15" ht="17.399999999999999" x14ac:dyDescent="0.3">
      <c r="A147" s="1" t="s">
        <v>182</v>
      </c>
      <c r="B147" s="1272"/>
      <c r="C147" s="784"/>
      <c r="D147" s="784"/>
      <c r="E147" s="784"/>
      <c r="F147" s="784"/>
      <c r="G147" s="784"/>
      <c r="H147" s="784"/>
      <c r="I147" s="784"/>
      <c r="J147" s="785"/>
      <c r="K147" s="785"/>
      <c r="L147" s="785"/>
      <c r="M147" s="785"/>
      <c r="N147" s="784"/>
    </row>
    <row r="148" spans="1:15" ht="17.399999999999999" x14ac:dyDescent="0.3">
      <c r="A148" s="786" t="s">
        <v>848</v>
      </c>
      <c r="B148" s="1273"/>
      <c r="C148" s="787"/>
      <c r="D148" s="789"/>
      <c r="E148" s="789"/>
      <c r="F148" s="789"/>
      <c r="G148" s="789"/>
      <c r="H148" s="789"/>
      <c r="I148" s="789"/>
      <c r="J148" s="790"/>
      <c r="K148" s="790"/>
      <c r="L148" s="790"/>
      <c r="M148" s="790"/>
      <c r="N148" s="790"/>
    </row>
    <row r="149" spans="1:15" x14ac:dyDescent="0.25">
      <c r="D149" s="247"/>
      <c r="E149" s="247"/>
      <c r="F149" s="247"/>
      <c r="G149" s="247"/>
      <c r="H149" s="247"/>
      <c r="I149" s="247"/>
      <c r="J149" s="248"/>
      <c r="K149" s="248"/>
      <c r="L149" s="248"/>
      <c r="M149" s="248"/>
      <c r="N149" s="248"/>
    </row>
    <row r="150" spans="1:15" x14ac:dyDescent="0.25">
      <c r="B150" s="1274" t="s">
        <v>363</v>
      </c>
      <c r="F150" s="232" t="s">
        <v>451</v>
      </c>
      <c r="H150" s="232" t="s">
        <v>367</v>
      </c>
      <c r="J150" s="233"/>
      <c r="M150" s="783" t="s">
        <v>365</v>
      </c>
    </row>
    <row r="151" spans="1:15" x14ac:dyDescent="0.25">
      <c r="C151" s="212" t="str">
        <f>'1_1A'!$B$7</f>
        <v>Enter Hospital Name Here</v>
      </c>
      <c r="G151" s="212" t="str">
        <f>'1_1A'!$H$7</f>
        <v>Enter Provider Number Here</v>
      </c>
      <c r="J151" s="233"/>
      <c r="K151" s="233"/>
      <c r="L151" s="233"/>
      <c r="M151" s="233"/>
      <c r="N151" s="1269" t="str">
        <f>'1_1A'!$P$7</f>
        <v>Enter FYE Here</v>
      </c>
    </row>
    <row r="152" spans="1:15" x14ac:dyDescent="0.25">
      <c r="D152" s="247"/>
      <c r="E152" s="247"/>
      <c r="F152" s="247"/>
      <c r="G152" s="247"/>
      <c r="H152" s="247"/>
      <c r="I152" s="247"/>
      <c r="J152" s="248"/>
      <c r="K152" s="248"/>
      <c r="L152" s="248"/>
      <c r="M152" s="248"/>
      <c r="N152" s="248"/>
    </row>
    <row r="153" spans="1:15" x14ac:dyDescent="0.25">
      <c r="A153" s="1340"/>
      <c r="B153" s="1341"/>
      <c r="C153" s="1342"/>
      <c r="D153" s="1359"/>
      <c r="E153" s="1360"/>
      <c r="F153" s="1360"/>
      <c r="G153" s="1360"/>
      <c r="H153" s="1360"/>
      <c r="I153" s="1360"/>
      <c r="J153" s="1361"/>
      <c r="K153" s="1361"/>
      <c r="L153" s="1361"/>
      <c r="M153" s="1361"/>
      <c r="N153" s="1362"/>
      <c r="O153" s="1299"/>
    </row>
    <row r="154" spans="1:15" x14ac:dyDescent="0.25">
      <c r="A154" s="1344"/>
      <c r="B154" s="1279"/>
      <c r="C154" s="1299"/>
      <c r="D154" s="1323" t="s">
        <v>183</v>
      </c>
      <c r="E154" s="1363"/>
      <c r="F154" s="1363"/>
      <c r="G154" s="1363"/>
      <c r="H154" s="1363"/>
      <c r="I154" s="1363"/>
      <c r="J154" s="1364"/>
      <c r="K154" s="1364"/>
      <c r="L154" s="1364"/>
      <c r="M154" s="1364"/>
      <c r="N154" s="1365"/>
      <c r="O154" s="1299"/>
    </row>
    <row r="155" spans="1:15" x14ac:dyDescent="0.25">
      <c r="A155" s="1344"/>
      <c r="B155" s="1282" t="s">
        <v>184</v>
      </c>
      <c r="C155" s="1345"/>
      <c r="D155" s="1324"/>
      <c r="E155" s="1305"/>
      <c r="F155" s="1305"/>
      <c r="G155" s="1305"/>
      <c r="H155" s="1305"/>
      <c r="I155" s="1305"/>
      <c r="J155" s="1306"/>
      <c r="K155" s="1306"/>
      <c r="L155" s="1306"/>
      <c r="M155" s="1306"/>
      <c r="N155" s="1366"/>
      <c r="O155" s="1299"/>
    </row>
    <row r="156" spans="1:15" x14ac:dyDescent="0.25">
      <c r="A156" s="1344"/>
      <c r="B156" s="1282" t="s">
        <v>185</v>
      </c>
      <c r="C156" s="1345"/>
      <c r="D156" s="1325" t="s">
        <v>379</v>
      </c>
      <c r="E156" s="1322"/>
      <c r="F156" s="1304"/>
      <c r="G156" s="1322"/>
      <c r="H156" s="1304"/>
      <c r="I156" s="1326" t="s">
        <v>367</v>
      </c>
      <c r="J156" s="1327"/>
      <c r="K156" s="1283" t="s">
        <v>367</v>
      </c>
      <c r="L156" s="1284"/>
      <c r="M156" s="1285"/>
      <c r="N156" s="1349"/>
      <c r="O156" s="1299"/>
    </row>
    <row r="157" spans="1:15" x14ac:dyDescent="0.25">
      <c r="A157" s="1344"/>
      <c r="B157" s="1279"/>
      <c r="C157" s="1299"/>
      <c r="D157" s="1328" t="s">
        <v>785</v>
      </c>
      <c r="E157" s="1329" t="s">
        <v>374</v>
      </c>
      <c r="F157" s="1363"/>
      <c r="G157" s="1329" t="s">
        <v>375</v>
      </c>
      <c r="H157" s="1363"/>
      <c r="I157" s="1329" t="s">
        <v>376</v>
      </c>
      <c r="J157" s="1364"/>
      <c r="K157" s="1282" t="s">
        <v>936</v>
      </c>
      <c r="L157" s="1346"/>
      <c r="M157" s="1287" t="s">
        <v>186</v>
      </c>
      <c r="N157" s="1312"/>
      <c r="O157" s="1299"/>
    </row>
    <row r="158" spans="1:15" x14ac:dyDescent="0.25">
      <c r="A158" s="1344"/>
      <c r="B158" s="1279"/>
      <c r="C158" s="1299"/>
      <c r="D158" s="1328" t="s">
        <v>377</v>
      </c>
      <c r="E158" s="1325" t="s">
        <v>97</v>
      </c>
      <c r="F158" s="1325" t="s">
        <v>98</v>
      </c>
      <c r="G158" s="1325" t="s">
        <v>97</v>
      </c>
      <c r="H158" s="1325" t="s">
        <v>98</v>
      </c>
      <c r="I158" s="1325" t="s">
        <v>97</v>
      </c>
      <c r="J158" s="1330" t="s">
        <v>98</v>
      </c>
      <c r="K158" s="1288" t="s">
        <v>97</v>
      </c>
      <c r="L158" s="1289" t="s">
        <v>98</v>
      </c>
      <c r="M158" s="1288" t="s">
        <v>97</v>
      </c>
      <c r="N158" s="1314" t="s">
        <v>98</v>
      </c>
      <c r="O158" s="1299"/>
    </row>
    <row r="159" spans="1:15" x14ac:dyDescent="0.25">
      <c r="A159" s="1344"/>
      <c r="B159" s="1279"/>
      <c r="C159" s="1299"/>
      <c r="D159" s="1328" t="s">
        <v>384</v>
      </c>
      <c r="E159" s="1328" t="s">
        <v>385</v>
      </c>
      <c r="F159" s="1328" t="s">
        <v>386</v>
      </c>
      <c r="G159" s="1328" t="s">
        <v>387</v>
      </c>
      <c r="H159" s="1328" t="s">
        <v>388</v>
      </c>
      <c r="I159" s="1328" t="s">
        <v>389</v>
      </c>
      <c r="J159" s="1331" t="s">
        <v>390</v>
      </c>
      <c r="K159" s="1290" t="s">
        <v>391</v>
      </c>
      <c r="L159" s="1290">
        <v>9</v>
      </c>
      <c r="M159" s="1290">
        <v>10</v>
      </c>
      <c r="N159" s="1350">
        <v>11</v>
      </c>
      <c r="O159" s="1299"/>
    </row>
    <row r="160" spans="1:15" x14ac:dyDescent="0.25">
      <c r="A160" s="1351">
        <v>1</v>
      </c>
      <c r="B160" s="1277" t="s">
        <v>937</v>
      </c>
      <c r="C160" s="1278"/>
      <c r="D160" s="1291">
        <f>'7'!$H$166</f>
        <v>0</v>
      </c>
      <c r="E160" s="1292"/>
      <c r="F160" s="1292"/>
      <c r="G160" s="1292"/>
      <c r="H160" s="1292"/>
      <c r="I160" s="1292"/>
      <c r="J160" s="1292"/>
      <c r="K160" s="1292"/>
      <c r="L160" s="1292"/>
      <c r="M160" s="1292"/>
      <c r="N160" s="1352"/>
      <c r="O160" s="1339" t="str">
        <f t="shared" ref="O160:O166" si="95">IF(OR(D160-SUM(E160:N160)&lt;-10,D160-SUM(E160:N160)&gt;10), "ERROR", "")</f>
        <v/>
      </c>
    </row>
    <row r="161" spans="1:15" x14ac:dyDescent="0.25">
      <c r="A161" s="1353" t="s">
        <v>933</v>
      </c>
      <c r="B161" s="1277" t="s">
        <v>959</v>
      </c>
      <c r="C161" s="1278"/>
      <c r="D161" s="1291">
        <f t="shared" ref="D161:D162" si="96">SUM(E161:N161)</f>
        <v>0</v>
      </c>
      <c r="E161" s="1292"/>
      <c r="F161" s="1292"/>
      <c r="G161" s="1292"/>
      <c r="H161" s="1292"/>
      <c r="I161" s="1292"/>
      <c r="J161" s="1292"/>
      <c r="K161" s="1292"/>
      <c r="L161" s="1292"/>
      <c r="M161" s="1292"/>
      <c r="N161" s="1352"/>
      <c r="O161" s="1339" t="str">
        <f t="shared" si="95"/>
        <v/>
      </c>
    </row>
    <row r="162" spans="1:15" x14ac:dyDescent="0.25">
      <c r="A162" s="1353" t="s">
        <v>934</v>
      </c>
      <c r="B162" s="1277" t="s">
        <v>935</v>
      </c>
      <c r="C162" s="1278"/>
      <c r="D162" s="1291">
        <f t="shared" si="96"/>
        <v>0</v>
      </c>
      <c r="E162" s="1292">
        <f>SUM(E160:E161)</f>
        <v>0</v>
      </c>
      <c r="F162" s="1292">
        <f t="shared" ref="F162" si="97">SUM(F160:F161)</f>
        <v>0</v>
      </c>
      <c r="G162" s="1292">
        <f t="shared" ref="G162" si="98">SUM(G160:G161)</f>
        <v>0</v>
      </c>
      <c r="H162" s="1292">
        <f t="shared" ref="H162" si="99">SUM(H160:H161)</f>
        <v>0</v>
      </c>
      <c r="I162" s="1292">
        <f t="shared" ref="I162" si="100">SUM(I160:I161)</f>
        <v>0</v>
      </c>
      <c r="J162" s="1292">
        <f t="shared" ref="J162" si="101">SUM(J160:J161)</f>
        <v>0</v>
      </c>
      <c r="K162" s="1292">
        <f t="shared" ref="K162:L162" si="102">SUM(K160:K161)</f>
        <v>0</v>
      </c>
      <c r="L162" s="1292">
        <f t="shared" si="102"/>
        <v>0</v>
      </c>
      <c r="M162" s="1292">
        <f t="shared" ref="M162" si="103">SUM(M160:M161)</f>
        <v>0</v>
      </c>
      <c r="N162" s="1352">
        <f t="shared" ref="N162" si="104">SUM(N160:N161)</f>
        <v>0</v>
      </c>
      <c r="O162" s="1339" t="str">
        <f t="shared" si="95"/>
        <v/>
      </c>
    </row>
    <row r="163" spans="1:15" x14ac:dyDescent="0.25">
      <c r="A163" s="1351">
        <v>2</v>
      </c>
      <c r="B163" s="1277" t="s">
        <v>188</v>
      </c>
      <c r="C163" s="1278"/>
      <c r="D163" s="1291">
        <f>SUM(E163:N163)</f>
        <v>0</v>
      </c>
      <c r="E163" s="1292"/>
      <c r="F163" s="1292"/>
      <c r="G163" s="1292"/>
      <c r="H163" s="1292"/>
      <c r="I163" s="1292"/>
      <c r="J163" s="1292"/>
      <c r="K163" s="1292"/>
      <c r="L163" s="1292"/>
      <c r="M163" s="1292"/>
      <c r="N163" s="1352"/>
      <c r="O163" s="1339" t="str">
        <f t="shared" si="95"/>
        <v/>
      </c>
    </row>
    <row r="164" spans="1:15" x14ac:dyDescent="0.25">
      <c r="A164" s="1351">
        <v>3</v>
      </c>
      <c r="B164" s="1277" t="s">
        <v>189</v>
      </c>
      <c r="C164" s="1278"/>
      <c r="D164" s="1291">
        <f>SUM(E164:N164)</f>
        <v>0</v>
      </c>
      <c r="E164" s="1354"/>
      <c r="F164" s="1292"/>
      <c r="G164" s="1292"/>
      <c r="H164" s="1292"/>
      <c r="I164" s="1292"/>
      <c r="J164" s="1292"/>
      <c r="K164" s="1292"/>
      <c r="L164" s="1292"/>
      <c r="M164" s="1292"/>
      <c r="N164" s="1352"/>
      <c r="O164" s="1339" t="str">
        <f t="shared" si="95"/>
        <v/>
      </c>
    </row>
    <row r="165" spans="1:15" x14ac:dyDescent="0.25">
      <c r="A165" s="1351">
        <v>4</v>
      </c>
      <c r="B165" s="1277" t="s">
        <v>190</v>
      </c>
      <c r="C165" s="1278"/>
      <c r="D165" s="1291">
        <f>SUM(E165:N165)</f>
        <v>0</v>
      </c>
      <c r="E165" s="1293"/>
      <c r="F165" s="1292"/>
      <c r="G165" s="1292"/>
      <c r="H165" s="1292"/>
      <c r="I165" s="1292"/>
      <c r="J165" s="1292"/>
      <c r="K165" s="1292"/>
      <c r="L165" s="1292"/>
      <c r="M165" s="1292"/>
      <c r="N165" s="1352"/>
      <c r="O165" s="1339" t="str">
        <f t="shared" si="95"/>
        <v/>
      </c>
    </row>
    <row r="166" spans="1:15" x14ac:dyDescent="0.25">
      <c r="A166" s="1351">
        <v>5</v>
      </c>
      <c r="B166" s="1277" t="s">
        <v>191</v>
      </c>
      <c r="C166" s="1278"/>
      <c r="D166" s="1291">
        <f>D162-D163-D164-D165</f>
        <v>0</v>
      </c>
      <c r="E166" s="1291">
        <f t="shared" ref="E166" si="105">E162-E163-E164-E165</f>
        <v>0</v>
      </c>
      <c r="F166" s="1291">
        <f t="shared" ref="F166" si="106">F162-F163-F164-F165</f>
        <v>0</v>
      </c>
      <c r="G166" s="1291">
        <f t="shared" ref="G166" si="107">G162-G163-G164-G165</f>
        <v>0</v>
      </c>
      <c r="H166" s="1291">
        <f t="shared" ref="H166" si="108">H162-H163-H164-H165</f>
        <v>0</v>
      </c>
      <c r="I166" s="1291">
        <f t="shared" ref="I166" si="109">I162-I163-I164-I165</f>
        <v>0</v>
      </c>
      <c r="J166" s="1291">
        <f t="shared" ref="J166" si="110">J162-J163-J164-J165</f>
        <v>0</v>
      </c>
      <c r="K166" s="1291">
        <f t="shared" ref="K166" si="111">K162-K163-K164-K165</f>
        <v>0</v>
      </c>
      <c r="L166" s="1291">
        <f t="shared" ref="L166" si="112">L162-L163-L164-L165</f>
        <v>0</v>
      </c>
      <c r="M166" s="1291">
        <f t="shared" ref="M166" si="113">M162-M163-M164-M165</f>
        <v>0</v>
      </c>
      <c r="N166" s="1298">
        <f t="shared" ref="N166" si="114">N162-N163-N164-N165</f>
        <v>0</v>
      </c>
      <c r="O166" s="1339" t="str">
        <f t="shared" si="95"/>
        <v/>
      </c>
    </row>
    <row r="167" spans="1:15" x14ac:dyDescent="0.25">
      <c r="A167" s="1351">
        <v>6</v>
      </c>
      <c r="B167" s="1277" t="s">
        <v>938</v>
      </c>
      <c r="C167" s="1278"/>
      <c r="D167" s="1295">
        <f>'7A'!I$176</f>
        <v>0</v>
      </c>
      <c r="E167" s="1296">
        <f t="shared" ref="E167:N167" si="115">IF($D167&gt;0, ROUND($D167*E$160/$D$160,0), 0)</f>
        <v>0</v>
      </c>
      <c r="F167" s="1296">
        <f t="shared" si="115"/>
        <v>0</v>
      </c>
      <c r="G167" s="1296">
        <f t="shared" si="115"/>
        <v>0</v>
      </c>
      <c r="H167" s="1296">
        <f t="shared" si="115"/>
        <v>0</v>
      </c>
      <c r="I167" s="1296">
        <f t="shared" si="115"/>
        <v>0</v>
      </c>
      <c r="J167" s="1296">
        <f t="shared" si="115"/>
        <v>0</v>
      </c>
      <c r="K167" s="1296">
        <f t="shared" si="115"/>
        <v>0</v>
      </c>
      <c r="L167" s="1296">
        <f t="shared" si="115"/>
        <v>0</v>
      </c>
      <c r="M167" s="1296">
        <f t="shared" si="115"/>
        <v>0</v>
      </c>
      <c r="N167" s="1296">
        <f t="shared" si="115"/>
        <v>0</v>
      </c>
      <c r="O167" s="1339" t="str">
        <f t="shared" ref="O167:O172" si="116">IF(OR(D167-SUM(E167:N167)&lt;-10,D167-SUM(E167:N167)&gt;10), "ERROR", "")</f>
        <v/>
      </c>
    </row>
    <row r="168" spans="1:15" x14ac:dyDescent="0.25">
      <c r="A168" s="1353" t="s">
        <v>675</v>
      </c>
      <c r="B168" s="1277" t="s">
        <v>939</v>
      </c>
      <c r="C168" s="1278"/>
      <c r="D168" s="1297"/>
      <c r="E168" s="1384">
        <f>IF(AND($D168&gt;0,SUM($E161:$N161)&gt;0),ROUND($D168*(E161/$D161),0),IF(AND($D168&gt;0,SUM($E160:$N160)&gt;0),ROUND($D168*(E160/$D160),0),0))</f>
        <v>0</v>
      </c>
      <c r="F168" s="1384">
        <f t="shared" ref="F168:N168" si="117">IF(AND($D168&gt;0,SUM($E161:$N161)&gt;0),ROUND($D168*(F161/$D161),0),IF(AND($D168&gt;0,SUM($E160:$N160)&gt;0),ROUND($D168*(F160/$D160),0),0))</f>
        <v>0</v>
      </c>
      <c r="G168" s="1384">
        <f t="shared" si="117"/>
        <v>0</v>
      </c>
      <c r="H168" s="1384">
        <f t="shared" si="117"/>
        <v>0</v>
      </c>
      <c r="I168" s="1384">
        <f t="shared" si="117"/>
        <v>0</v>
      </c>
      <c r="J168" s="1384">
        <f t="shared" si="117"/>
        <v>0</v>
      </c>
      <c r="K168" s="1384">
        <f t="shared" si="117"/>
        <v>0</v>
      </c>
      <c r="L168" s="1384">
        <f t="shared" si="117"/>
        <v>0</v>
      </c>
      <c r="M168" s="1384">
        <f t="shared" si="117"/>
        <v>0</v>
      </c>
      <c r="N168" s="1384">
        <f t="shared" si="117"/>
        <v>0</v>
      </c>
      <c r="O168" s="1339" t="str">
        <f t="shared" si="116"/>
        <v/>
      </c>
    </row>
    <row r="169" spans="1:15" x14ac:dyDescent="0.25">
      <c r="A169" s="1353" t="s">
        <v>676</v>
      </c>
      <c r="B169" s="1277" t="s">
        <v>940</v>
      </c>
      <c r="C169" s="1278"/>
      <c r="D169" s="1297" t="e">
        <f>'5C'!D$190*(D162/D$935)</f>
        <v>#DIV/0!</v>
      </c>
      <c r="E169" s="1296" t="e">
        <f>IF($D169&lt;&gt;0, ROUND($D169*E162/$D162,0), 0)</f>
        <v>#DIV/0!</v>
      </c>
      <c r="F169" s="1296" t="e">
        <f t="shared" ref="F169:N169" si="118">IF($D169&lt;&gt;0, ROUND($D169*F162/$D162,0), 0)</f>
        <v>#DIV/0!</v>
      </c>
      <c r="G169" s="1296" t="e">
        <f t="shared" si="118"/>
        <v>#DIV/0!</v>
      </c>
      <c r="H169" s="1296" t="e">
        <f t="shared" si="118"/>
        <v>#DIV/0!</v>
      </c>
      <c r="I169" s="1296" t="e">
        <f t="shared" si="118"/>
        <v>#DIV/0!</v>
      </c>
      <c r="J169" s="1296" t="e">
        <f t="shared" si="118"/>
        <v>#DIV/0!</v>
      </c>
      <c r="K169" s="1296" t="e">
        <f t="shared" si="118"/>
        <v>#DIV/0!</v>
      </c>
      <c r="L169" s="1296" t="e">
        <f t="shared" si="118"/>
        <v>#DIV/0!</v>
      </c>
      <c r="M169" s="1296" t="e">
        <f t="shared" si="118"/>
        <v>#DIV/0!</v>
      </c>
      <c r="N169" s="1296" t="e">
        <f t="shared" si="118"/>
        <v>#DIV/0!</v>
      </c>
      <c r="O169" s="1339" t="e">
        <f t="shared" si="116"/>
        <v>#DIV/0!</v>
      </c>
    </row>
    <row r="170" spans="1:15" x14ac:dyDescent="0.25">
      <c r="A170" s="1353" t="s">
        <v>202</v>
      </c>
      <c r="B170" s="1277" t="s">
        <v>941</v>
      </c>
      <c r="C170" s="1278"/>
      <c r="D170" s="1297"/>
      <c r="E170" s="1296">
        <f>IF($D170&lt;&gt;0, ROUND($D170*E162/$D162,0), 0)</f>
        <v>0</v>
      </c>
      <c r="F170" s="1296">
        <f t="shared" ref="F170:N170" si="119">IF($D170&lt;&gt;0, ROUND($D170*F162/$D162,0), 0)</f>
        <v>0</v>
      </c>
      <c r="G170" s="1296">
        <f t="shared" si="119"/>
        <v>0</v>
      </c>
      <c r="H170" s="1296">
        <f t="shared" si="119"/>
        <v>0</v>
      </c>
      <c r="I170" s="1296">
        <f t="shared" si="119"/>
        <v>0</v>
      </c>
      <c r="J170" s="1296">
        <f t="shared" si="119"/>
        <v>0</v>
      </c>
      <c r="K170" s="1296">
        <f t="shared" si="119"/>
        <v>0</v>
      </c>
      <c r="L170" s="1296">
        <f t="shared" si="119"/>
        <v>0</v>
      </c>
      <c r="M170" s="1296">
        <f t="shared" si="119"/>
        <v>0</v>
      </c>
      <c r="N170" s="1296">
        <f t="shared" si="119"/>
        <v>0</v>
      </c>
      <c r="O170" s="1339" t="str">
        <f t="shared" si="116"/>
        <v/>
      </c>
    </row>
    <row r="171" spans="1:15" x14ac:dyDescent="0.25">
      <c r="A171" s="1353" t="s">
        <v>203</v>
      </c>
      <c r="B171" s="1277" t="s">
        <v>931</v>
      </c>
      <c r="C171" s="1278"/>
      <c r="D171" s="1297" t="e">
        <f>SUM(D167:D170)</f>
        <v>#DIV/0!</v>
      </c>
      <c r="E171" s="1297" t="e">
        <f>SUM(E167:E170)</f>
        <v>#DIV/0!</v>
      </c>
      <c r="F171" s="1297" t="e">
        <f t="shared" ref="F171" si="120">SUM(F167:F170)</f>
        <v>#DIV/0!</v>
      </c>
      <c r="G171" s="1297" t="e">
        <f t="shared" ref="G171" si="121">SUM(G167:G170)</f>
        <v>#DIV/0!</v>
      </c>
      <c r="H171" s="1297" t="e">
        <f t="shared" ref="H171" si="122">SUM(H167:H170)</f>
        <v>#DIV/0!</v>
      </c>
      <c r="I171" s="1297" t="e">
        <f t="shared" ref="I171" si="123">SUM(I167:I170)</f>
        <v>#DIV/0!</v>
      </c>
      <c r="J171" s="1297" t="e">
        <f t="shared" ref="J171" si="124">SUM(J167:J170)</f>
        <v>#DIV/0!</v>
      </c>
      <c r="K171" s="1297" t="e">
        <f t="shared" ref="K171:L171" si="125">SUM(K167:K170)</f>
        <v>#DIV/0!</v>
      </c>
      <c r="L171" s="1297" t="e">
        <f t="shared" si="125"/>
        <v>#DIV/0!</v>
      </c>
      <c r="M171" s="1297" t="e">
        <f t="shared" ref="M171" si="126">SUM(M167:M170)</f>
        <v>#DIV/0!</v>
      </c>
      <c r="N171" s="1356" t="e">
        <f t="shared" ref="N171" si="127">SUM(N167:N170)</f>
        <v>#DIV/0!</v>
      </c>
      <c r="O171" s="1339" t="e">
        <f t="shared" si="116"/>
        <v>#DIV/0!</v>
      </c>
    </row>
    <row r="172" spans="1:15" x14ac:dyDescent="0.25">
      <c r="A172" s="1357">
        <v>7</v>
      </c>
      <c r="B172" s="1317" t="s">
        <v>192</v>
      </c>
      <c r="C172" s="1318"/>
      <c r="D172" s="1358" t="e">
        <f>D166-D171</f>
        <v>#DIV/0!</v>
      </c>
      <c r="E172" s="1298" t="e">
        <f t="shared" ref="E172" si="128">E166-E171</f>
        <v>#DIV/0!</v>
      </c>
      <c r="F172" s="1298" t="e">
        <f t="shared" ref="F172" si="129">F166-F171</f>
        <v>#DIV/0!</v>
      </c>
      <c r="G172" s="1298" t="e">
        <f t="shared" ref="G172" si="130">G166-G171</f>
        <v>#DIV/0!</v>
      </c>
      <c r="H172" s="1298" t="e">
        <f t="shared" ref="H172" si="131">H166-H171</f>
        <v>#DIV/0!</v>
      </c>
      <c r="I172" s="1298" t="e">
        <f t="shared" ref="I172" si="132">I166-I171</f>
        <v>#DIV/0!</v>
      </c>
      <c r="J172" s="1298" t="e">
        <f t="shared" ref="J172" si="133">J166-J171</f>
        <v>#DIV/0!</v>
      </c>
      <c r="K172" s="1298" t="e">
        <f t="shared" ref="K172:L172" si="134">K166-K171</f>
        <v>#DIV/0!</v>
      </c>
      <c r="L172" s="1298" t="e">
        <f t="shared" si="134"/>
        <v>#DIV/0!</v>
      </c>
      <c r="M172" s="1298" t="e">
        <f t="shared" ref="M172:N172" si="135">M166-M171</f>
        <v>#DIV/0!</v>
      </c>
      <c r="N172" s="1298" t="e">
        <f t="shared" si="135"/>
        <v>#DIV/0!</v>
      </c>
      <c r="O172" s="1339" t="e">
        <f t="shared" si="116"/>
        <v>#DIV/0!</v>
      </c>
    </row>
    <row r="173" spans="1:15" x14ac:dyDescent="0.25">
      <c r="A173" s="1279">
        <v>8</v>
      </c>
      <c r="B173" s="1279" t="s">
        <v>942</v>
      </c>
      <c r="C173" s="1299"/>
      <c r="D173" s="1334" t="e">
        <f>'5C'!D$190*(D160/D$933)</f>
        <v>#DIV/0!</v>
      </c>
      <c r="E173" s="1300"/>
      <c r="F173" s="1301"/>
      <c r="G173" s="1301"/>
      <c r="H173" s="1301"/>
      <c r="I173" s="1301"/>
      <c r="J173" s="1301"/>
      <c r="K173" s="1301"/>
      <c r="L173" s="1301"/>
      <c r="M173" s="1301"/>
      <c r="N173" s="1301" t="s">
        <v>367</v>
      </c>
      <c r="O173" s="1299"/>
    </row>
    <row r="174" spans="1:15" x14ac:dyDescent="0.25">
      <c r="A174" s="1277">
        <v>9</v>
      </c>
      <c r="B174" s="1277" t="s">
        <v>943</v>
      </c>
      <c r="C174" s="1278"/>
      <c r="D174" s="1292" t="e">
        <f>('5C'!$I$190-'5C'!$D$190)*(D160/D$933)</f>
        <v>#DIV/0!</v>
      </c>
      <c r="E174" s="1300"/>
      <c r="F174" s="1301"/>
      <c r="G174" s="1301"/>
      <c r="H174" s="1301"/>
      <c r="I174" s="1301"/>
      <c r="J174" s="1301"/>
      <c r="K174" s="1301"/>
      <c r="L174" s="1301"/>
      <c r="M174" s="1301"/>
      <c r="N174" s="1301" t="s">
        <v>367</v>
      </c>
      <c r="O174" s="1299"/>
    </row>
    <row r="175" spans="1:15" x14ac:dyDescent="0.25">
      <c r="A175" s="1277">
        <v>10</v>
      </c>
      <c r="B175" s="1277" t="s">
        <v>193</v>
      </c>
      <c r="C175" s="1278"/>
      <c r="D175" s="1291"/>
      <c r="E175" s="1302"/>
      <c r="F175" s="1303"/>
      <c r="G175" s="1303"/>
      <c r="H175" s="1303"/>
      <c r="I175" s="1303"/>
      <c r="J175" s="1303"/>
      <c r="K175" s="1303"/>
      <c r="L175" s="1303"/>
      <c r="M175" s="1303"/>
      <c r="N175" s="1303"/>
      <c r="O175" s="1299"/>
    </row>
    <row r="176" spans="1:15" x14ac:dyDescent="0.25">
      <c r="A176" s="1279"/>
      <c r="B176" s="1279" t="s">
        <v>194</v>
      </c>
      <c r="C176" s="1280"/>
      <c r="D176" s="1302" t="e">
        <f>SUM(D172:D174)</f>
        <v>#DIV/0!</v>
      </c>
      <c r="E176" s="1302"/>
      <c r="F176" s="1303"/>
      <c r="G176" s="1303"/>
      <c r="H176" s="1303"/>
      <c r="I176" s="1303"/>
      <c r="J176" s="1303"/>
      <c r="K176" s="1303"/>
      <c r="L176" s="1303"/>
      <c r="M176" s="1303"/>
      <c r="N176" s="1303"/>
      <c r="O176" s="1299"/>
    </row>
    <row r="177" spans="1:15" x14ac:dyDescent="0.25">
      <c r="A177" s="1277">
        <v>11</v>
      </c>
      <c r="B177" s="1277" t="s">
        <v>944</v>
      </c>
      <c r="C177" s="1278"/>
      <c r="D177" s="1292">
        <f>IF(D$950&lt;&gt;0,D$950*(D160/D$933),0)</f>
        <v>0</v>
      </c>
      <c r="E177" s="1302"/>
      <c r="F177" s="1303"/>
      <c r="G177" s="1303"/>
      <c r="H177" s="1303"/>
      <c r="I177" s="1303"/>
      <c r="J177" s="1303"/>
      <c r="K177" s="1303"/>
      <c r="L177" s="1303"/>
      <c r="M177" s="1303"/>
      <c r="N177" s="1303"/>
      <c r="O177" s="1299"/>
    </row>
    <row r="178" spans="1:15" x14ac:dyDescent="0.25">
      <c r="A178" s="1277">
        <v>12</v>
      </c>
      <c r="B178" s="1277" t="s">
        <v>945</v>
      </c>
      <c r="C178" s="1278"/>
      <c r="D178" s="1292">
        <f>IF(D$951&lt;&gt;0,D$951*(D160/D$933),0)</f>
        <v>0</v>
      </c>
      <c r="E178" s="1302"/>
      <c r="F178" s="1303"/>
      <c r="G178" s="1303"/>
      <c r="H178" s="1303"/>
      <c r="I178" s="1303"/>
      <c r="J178" s="1303"/>
      <c r="K178" s="1303"/>
      <c r="L178" s="1303"/>
      <c r="M178" s="1303"/>
      <c r="N178" s="1303"/>
      <c r="O178" s="1299"/>
    </row>
    <row r="179" spans="1:15" x14ac:dyDescent="0.25">
      <c r="A179" s="1277">
        <v>13</v>
      </c>
      <c r="B179" s="1277" t="s">
        <v>195</v>
      </c>
      <c r="C179" s="1278"/>
      <c r="D179" s="1291" t="e">
        <f>D176+D177+D178</f>
        <v>#DIV/0!</v>
      </c>
      <c r="E179" s="1302"/>
      <c r="F179" s="1303"/>
      <c r="G179" s="1303"/>
      <c r="H179" s="1303"/>
      <c r="I179" s="1303"/>
      <c r="J179" s="1303"/>
      <c r="K179" s="1303"/>
      <c r="L179" s="1303"/>
      <c r="M179" s="1303"/>
      <c r="N179" s="1303"/>
      <c r="O179" s="1299"/>
    </row>
    <row r="180" spans="1:15" x14ac:dyDescent="0.25">
      <c r="A180" s="1278" t="s">
        <v>419</v>
      </c>
      <c r="B180" s="1278"/>
      <c r="C180" s="239"/>
      <c r="D180" s="246"/>
      <c r="E180" s="1270"/>
      <c r="F180" s="1270"/>
      <c r="G180" s="1270"/>
      <c r="H180" s="1270"/>
      <c r="I180" s="1270"/>
      <c r="J180" s="1271"/>
      <c r="K180" s="1271"/>
      <c r="L180" s="1271"/>
      <c r="M180" s="1271"/>
      <c r="N180" s="1271"/>
    </row>
    <row r="181" spans="1:15" x14ac:dyDescent="0.25">
      <c r="A181" s="1280" t="s">
        <v>953</v>
      </c>
      <c r="B181" s="1280"/>
      <c r="D181" s="247"/>
      <c r="E181" s="247"/>
      <c r="F181" s="247"/>
      <c r="G181" s="247"/>
      <c r="H181" s="247"/>
      <c r="I181" s="247"/>
      <c r="J181" s="248"/>
      <c r="K181" s="248"/>
      <c r="L181" s="248"/>
      <c r="M181" s="248"/>
      <c r="N181" s="248"/>
    </row>
    <row r="182" spans="1:15" x14ac:dyDescent="0.25">
      <c r="A182" s="1280" t="s">
        <v>955</v>
      </c>
      <c r="B182" s="1280"/>
      <c r="D182" s="247"/>
      <c r="E182" s="247"/>
      <c r="F182" s="247"/>
      <c r="G182" s="247"/>
      <c r="H182" s="247"/>
      <c r="I182" s="247"/>
      <c r="J182" s="248"/>
      <c r="K182" s="248"/>
      <c r="L182" s="248"/>
      <c r="M182" s="248"/>
      <c r="N182" s="248"/>
    </row>
    <row r="183" spans="1:15" x14ac:dyDescent="0.25">
      <c r="A183" s="1280" t="s">
        <v>954</v>
      </c>
      <c r="B183" s="1280"/>
      <c r="D183" s="247"/>
      <c r="E183" s="247"/>
      <c r="F183" s="247"/>
      <c r="G183" s="247"/>
      <c r="H183" s="247"/>
      <c r="I183" s="247"/>
      <c r="J183" s="248"/>
      <c r="K183" s="248"/>
      <c r="L183" s="248"/>
      <c r="M183" s="248"/>
      <c r="N183" s="248"/>
    </row>
    <row r="184" spans="1:15" x14ac:dyDescent="0.25">
      <c r="A184" s="1280" t="s">
        <v>949</v>
      </c>
      <c r="B184" s="1280"/>
      <c r="D184" s="247"/>
      <c r="E184" s="247"/>
      <c r="F184" s="247"/>
      <c r="G184" s="247"/>
      <c r="H184" s="247"/>
      <c r="I184" s="247"/>
      <c r="J184" s="248"/>
      <c r="K184" s="248"/>
      <c r="L184" s="248"/>
      <c r="M184" s="248"/>
      <c r="N184" s="248"/>
    </row>
    <row r="185" spans="1:15" x14ac:dyDescent="0.25">
      <c r="A185" s="1280" t="s">
        <v>946</v>
      </c>
      <c r="B185" s="1280"/>
      <c r="D185" s="247"/>
      <c r="E185" s="247"/>
      <c r="F185" s="247"/>
      <c r="G185" s="247"/>
      <c r="H185" s="247"/>
      <c r="I185" s="247"/>
      <c r="J185" s="248"/>
      <c r="K185" s="248"/>
      <c r="L185" s="248"/>
      <c r="M185" s="248"/>
      <c r="N185" s="248"/>
    </row>
    <row r="186" spans="1:15" x14ac:dyDescent="0.25">
      <c r="A186" s="1280" t="s">
        <v>947</v>
      </c>
      <c r="B186" s="1280"/>
      <c r="D186" s="247"/>
      <c r="E186" s="247"/>
      <c r="F186" s="247"/>
      <c r="G186" s="247"/>
      <c r="H186" s="247"/>
      <c r="I186" s="247"/>
      <c r="J186" s="248"/>
      <c r="K186" s="248"/>
      <c r="L186" s="248"/>
      <c r="M186" s="248"/>
      <c r="N186" s="248"/>
    </row>
    <row r="187" spans="1:15" x14ac:dyDescent="0.25">
      <c r="A187" s="1280" t="s">
        <v>948</v>
      </c>
      <c r="B187" s="1280"/>
      <c r="D187" s="247"/>
      <c r="E187" s="247"/>
      <c r="F187" s="247"/>
      <c r="G187" s="247"/>
      <c r="H187" s="247"/>
      <c r="I187" s="247"/>
      <c r="J187" s="248"/>
      <c r="K187" s="248"/>
      <c r="L187" s="248"/>
      <c r="M187" s="248"/>
      <c r="N187" s="248"/>
    </row>
    <row r="188" spans="1:15" x14ac:dyDescent="0.25">
      <c r="A188" s="1280" t="s">
        <v>950</v>
      </c>
      <c r="B188" s="1280"/>
      <c r="D188" s="247"/>
      <c r="E188" s="247"/>
      <c r="F188" s="247"/>
      <c r="G188" s="247"/>
      <c r="H188" s="247"/>
      <c r="I188" s="247"/>
      <c r="J188" s="248"/>
      <c r="K188" s="248"/>
      <c r="L188" s="248"/>
      <c r="M188" s="248"/>
      <c r="N188" s="248"/>
    </row>
    <row r="189" spans="1:15" x14ac:dyDescent="0.25">
      <c r="A189" s="1280" t="s">
        <v>951</v>
      </c>
      <c r="B189" s="1280"/>
      <c r="D189" s="247"/>
      <c r="E189" s="247"/>
      <c r="F189" s="247"/>
      <c r="G189" s="247"/>
      <c r="H189" s="247"/>
      <c r="I189" s="247"/>
      <c r="J189" s="248"/>
      <c r="K189" s="248"/>
      <c r="L189" s="248"/>
      <c r="M189" s="248"/>
      <c r="N189" s="248"/>
    </row>
    <row r="190" spans="1:15" x14ac:dyDescent="0.25">
      <c r="B190" s="1280" t="s">
        <v>952</v>
      </c>
      <c r="D190" s="247"/>
      <c r="E190" s="247"/>
      <c r="F190" s="247"/>
      <c r="G190" s="247"/>
      <c r="H190" s="247"/>
      <c r="I190" s="247"/>
      <c r="J190" s="248"/>
      <c r="K190" s="248"/>
      <c r="L190" s="248"/>
      <c r="M190" s="248"/>
      <c r="N190" s="248"/>
    </row>
    <row r="191" spans="1:15" x14ac:dyDescent="0.25">
      <c r="D191" s="247"/>
      <c r="E191" s="247"/>
      <c r="F191" s="247"/>
      <c r="G191" s="247"/>
      <c r="H191" s="247"/>
      <c r="I191" s="247"/>
      <c r="J191" s="248"/>
      <c r="K191" s="248"/>
      <c r="L191" s="248"/>
      <c r="M191" s="248"/>
      <c r="N191" s="248"/>
    </row>
    <row r="192" spans="1:15" x14ac:dyDescent="0.25">
      <c r="A192" s="232" t="s">
        <v>422</v>
      </c>
      <c r="D192" s="247"/>
      <c r="E192" s="247"/>
      <c r="F192" s="247"/>
      <c r="G192" s="247"/>
      <c r="H192" s="247"/>
      <c r="I192" s="247"/>
      <c r="J192" s="248"/>
      <c r="K192" s="248"/>
      <c r="L192" s="248"/>
      <c r="M192" s="248"/>
      <c r="N192" s="248"/>
    </row>
    <row r="193" spans="1:15" x14ac:dyDescent="0.25">
      <c r="D193" s="247"/>
      <c r="E193" s="247"/>
      <c r="F193" s="247"/>
      <c r="G193" s="247"/>
      <c r="H193" s="247" t="s">
        <v>367</v>
      </c>
      <c r="I193" s="247"/>
      <c r="K193" s="248"/>
      <c r="L193" s="248"/>
      <c r="M193" s="248"/>
      <c r="N193" s="248" t="s">
        <v>367</v>
      </c>
    </row>
    <row r="194" spans="1:15" ht="17.399999999999999" x14ac:dyDescent="0.3">
      <c r="A194" s="1"/>
      <c r="B194" s="1272"/>
      <c r="C194" s="784"/>
      <c r="D194" s="784"/>
      <c r="E194" s="784"/>
      <c r="F194" s="784"/>
      <c r="G194" s="784"/>
      <c r="H194" s="784"/>
      <c r="I194" s="784"/>
      <c r="J194" s="785"/>
      <c r="K194" s="785"/>
      <c r="L194" s="785"/>
      <c r="M194" s="785"/>
      <c r="N194" s="487" t="s">
        <v>839</v>
      </c>
    </row>
    <row r="195" spans="1:15" ht="17.399999999999999" x14ac:dyDescent="0.3">
      <c r="A195" s="1" t="s">
        <v>182</v>
      </c>
      <c r="B195" s="1272"/>
      <c r="C195" s="784"/>
      <c r="D195" s="784"/>
      <c r="E195" s="784"/>
      <c r="F195" s="784"/>
      <c r="G195" s="784"/>
      <c r="H195" s="784"/>
      <c r="I195" s="784"/>
      <c r="J195" s="785"/>
      <c r="K195" s="785"/>
      <c r="L195" s="785"/>
      <c r="M195" s="785"/>
      <c r="N195" s="784"/>
    </row>
    <row r="196" spans="1:15" ht="17.399999999999999" x14ac:dyDescent="0.3">
      <c r="A196" s="786" t="s">
        <v>855</v>
      </c>
      <c r="B196" s="1273"/>
      <c r="C196" s="787"/>
      <c r="D196" s="789"/>
      <c r="E196" s="789"/>
      <c r="F196" s="789"/>
      <c r="G196" s="789"/>
      <c r="H196" s="789"/>
      <c r="I196" s="789"/>
      <c r="J196" s="790"/>
      <c r="K196" s="790"/>
      <c r="L196" s="790"/>
      <c r="M196" s="790"/>
      <c r="N196" s="790"/>
    </row>
    <row r="197" spans="1:15" x14ac:dyDescent="0.25">
      <c r="D197" s="247"/>
      <c r="E197" s="247"/>
      <c r="F197" s="247"/>
      <c r="G197" s="247"/>
      <c r="H197" s="247"/>
      <c r="I197" s="247"/>
      <c r="J197" s="248"/>
      <c r="K197" s="248"/>
      <c r="L197" s="248"/>
      <c r="M197" s="248"/>
      <c r="N197" s="248"/>
    </row>
    <row r="198" spans="1:15" x14ac:dyDescent="0.25">
      <c r="B198" s="1274" t="s">
        <v>363</v>
      </c>
      <c r="F198" s="232" t="s">
        <v>451</v>
      </c>
      <c r="H198" s="232" t="s">
        <v>367</v>
      </c>
      <c r="J198" s="233"/>
      <c r="M198" s="783" t="s">
        <v>365</v>
      </c>
    </row>
    <row r="199" spans="1:15" x14ac:dyDescent="0.25">
      <c r="C199" s="212" t="str">
        <f>'1_1A'!$B$7</f>
        <v>Enter Hospital Name Here</v>
      </c>
      <c r="G199" s="212" t="str">
        <f>'1_1A'!$H$7</f>
        <v>Enter Provider Number Here</v>
      </c>
      <c r="J199" s="233"/>
      <c r="K199" s="233"/>
      <c r="L199" s="233"/>
      <c r="M199" s="233"/>
      <c r="N199" s="1269" t="str">
        <f>'1_1A'!$P$7</f>
        <v>Enter FYE Here</v>
      </c>
    </row>
    <row r="200" spans="1:15" x14ac:dyDescent="0.25">
      <c r="D200" s="247"/>
      <c r="E200" s="247"/>
      <c r="F200" s="247"/>
      <c r="G200" s="247"/>
      <c r="H200" s="247"/>
      <c r="I200" s="247"/>
      <c r="J200" s="248"/>
      <c r="K200" s="248"/>
      <c r="L200" s="248"/>
      <c r="M200" s="248"/>
      <c r="N200" s="248"/>
    </row>
    <row r="201" spans="1:15" x14ac:dyDescent="0.25">
      <c r="A201" s="1340"/>
      <c r="B201" s="1341"/>
      <c r="C201" s="1342"/>
      <c r="D201" s="1359"/>
      <c r="E201" s="1360"/>
      <c r="F201" s="1360"/>
      <c r="G201" s="1360"/>
      <c r="H201" s="1360"/>
      <c r="I201" s="1360"/>
      <c r="J201" s="1361"/>
      <c r="K201" s="1361"/>
      <c r="L201" s="1361"/>
      <c r="M201" s="1361"/>
      <c r="N201" s="1362"/>
      <c r="O201" s="1299"/>
    </row>
    <row r="202" spans="1:15" x14ac:dyDescent="0.25">
      <c r="A202" s="1344"/>
      <c r="B202" s="1279"/>
      <c r="C202" s="1299"/>
      <c r="D202" s="1323" t="s">
        <v>183</v>
      </c>
      <c r="E202" s="1363"/>
      <c r="F202" s="1363"/>
      <c r="G202" s="1363"/>
      <c r="H202" s="1363"/>
      <c r="I202" s="1363"/>
      <c r="J202" s="1364"/>
      <c r="K202" s="1364"/>
      <c r="L202" s="1364"/>
      <c r="M202" s="1364"/>
      <c r="N202" s="1365"/>
      <c r="O202" s="1299"/>
    </row>
    <row r="203" spans="1:15" x14ac:dyDescent="0.25">
      <c r="A203" s="1344"/>
      <c r="B203" s="1282" t="s">
        <v>184</v>
      </c>
      <c r="C203" s="1345"/>
      <c r="D203" s="1324"/>
      <c r="E203" s="1305"/>
      <c r="F203" s="1305"/>
      <c r="G203" s="1305"/>
      <c r="H203" s="1305"/>
      <c r="I203" s="1305"/>
      <c r="J203" s="1306"/>
      <c r="K203" s="1306"/>
      <c r="L203" s="1306"/>
      <c r="M203" s="1306"/>
      <c r="N203" s="1366"/>
      <c r="O203" s="1299"/>
    </row>
    <row r="204" spans="1:15" x14ac:dyDescent="0.25">
      <c r="A204" s="1344"/>
      <c r="B204" s="1282" t="s">
        <v>185</v>
      </c>
      <c r="C204" s="1345"/>
      <c r="D204" s="1325" t="s">
        <v>379</v>
      </c>
      <c r="E204" s="1322"/>
      <c r="F204" s="1304"/>
      <c r="G204" s="1322"/>
      <c r="H204" s="1304"/>
      <c r="I204" s="1326" t="s">
        <v>367</v>
      </c>
      <c r="J204" s="1327"/>
      <c r="K204" s="1283" t="s">
        <v>367</v>
      </c>
      <c r="L204" s="1284"/>
      <c r="M204" s="1285"/>
      <c r="N204" s="1349"/>
      <c r="O204" s="1299"/>
    </row>
    <row r="205" spans="1:15" x14ac:dyDescent="0.25">
      <c r="A205" s="1344"/>
      <c r="B205" s="1279"/>
      <c r="C205" s="1299"/>
      <c r="D205" s="1328" t="s">
        <v>136</v>
      </c>
      <c r="E205" s="1329" t="s">
        <v>374</v>
      </c>
      <c r="F205" s="1363"/>
      <c r="G205" s="1329" t="s">
        <v>375</v>
      </c>
      <c r="H205" s="1363"/>
      <c r="I205" s="1329" t="s">
        <v>376</v>
      </c>
      <c r="J205" s="1364"/>
      <c r="K205" s="1282" t="s">
        <v>936</v>
      </c>
      <c r="L205" s="1346"/>
      <c r="M205" s="1287" t="s">
        <v>186</v>
      </c>
      <c r="N205" s="1312"/>
      <c r="O205" s="1299"/>
    </row>
    <row r="206" spans="1:15" x14ac:dyDescent="0.25">
      <c r="A206" s="1344"/>
      <c r="B206" s="1279"/>
      <c r="C206" s="1299"/>
      <c r="D206" s="1328" t="s">
        <v>686</v>
      </c>
      <c r="E206" s="1325" t="s">
        <v>97</v>
      </c>
      <c r="F206" s="1325" t="s">
        <v>98</v>
      </c>
      <c r="G206" s="1325" t="s">
        <v>97</v>
      </c>
      <c r="H206" s="1325" t="s">
        <v>98</v>
      </c>
      <c r="I206" s="1325" t="s">
        <v>97</v>
      </c>
      <c r="J206" s="1330" t="s">
        <v>98</v>
      </c>
      <c r="K206" s="1288" t="s">
        <v>97</v>
      </c>
      <c r="L206" s="1289" t="s">
        <v>98</v>
      </c>
      <c r="M206" s="1288" t="s">
        <v>97</v>
      </c>
      <c r="N206" s="1314" t="s">
        <v>98</v>
      </c>
      <c r="O206" s="1299"/>
    </row>
    <row r="207" spans="1:15" x14ac:dyDescent="0.25">
      <c r="A207" s="1344"/>
      <c r="B207" s="1279"/>
      <c r="C207" s="1299"/>
      <c r="D207" s="1328" t="s">
        <v>384</v>
      </c>
      <c r="E207" s="1328" t="s">
        <v>385</v>
      </c>
      <c r="F207" s="1328" t="s">
        <v>386</v>
      </c>
      <c r="G207" s="1328" t="s">
        <v>387</v>
      </c>
      <c r="H207" s="1328" t="s">
        <v>388</v>
      </c>
      <c r="I207" s="1328" t="s">
        <v>389</v>
      </c>
      <c r="J207" s="1331" t="s">
        <v>390</v>
      </c>
      <c r="K207" s="1290" t="s">
        <v>391</v>
      </c>
      <c r="L207" s="1290">
        <v>9</v>
      </c>
      <c r="M207" s="1290">
        <v>10</v>
      </c>
      <c r="N207" s="1350">
        <v>11</v>
      </c>
      <c r="O207" s="1299"/>
    </row>
    <row r="208" spans="1:15" x14ac:dyDescent="0.25">
      <c r="A208" s="1351">
        <v>1</v>
      </c>
      <c r="B208" s="1277" t="s">
        <v>937</v>
      </c>
      <c r="C208" s="1278"/>
      <c r="D208" s="1291">
        <f>'7'!$I$166</f>
        <v>0</v>
      </c>
      <c r="E208" s="1292"/>
      <c r="F208" s="1292"/>
      <c r="G208" s="1292"/>
      <c r="H208" s="1292"/>
      <c r="I208" s="1292"/>
      <c r="J208" s="1292"/>
      <c r="K208" s="1292"/>
      <c r="L208" s="1292"/>
      <c r="M208" s="1292"/>
      <c r="N208" s="1352"/>
      <c r="O208" s="1339" t="str">
        <f t="shared" ref="O208:O214" si="136">IF(OR(D208-SUM(E208:N208)&lt;-10,D208-SUM(E208:N208)&gt;10), "ERROR", "")</f>
        <v/>
      </c>
    </row>
    <row r="209" spans="1:15" x14ac:dyDescent="0.25">
      <c r="A209" s="1353" t="s">
        <v>933</v>
      </c>
      <c r="B209" s="1277" t="s">
        <v>959</v>
      </c>
      <c r="C209" s="1278"/>
      <c r="D209" s="1291">
        <f t="shared" ref="D209:D210" si="137">SUM(E209:N209)</f>
        <v>0</v>
      </c>
      <c r="E209" s="1292"/>
      <c r="F209" s="1292"/>
      <c r="G209" s="1292"/>
      <c r="H209" s="1292"/>
      <c r="I209" s="1292"/>
      <c r="J209" s="1292"/>
      <c r="K209" s="1292"/>
      <c r="L209" s="1292"/>
      <c r="M209" s="1292"/>
      <c r="N209" s="1352"/>
      <c r="O209" s="1339" t="str">
        <f t="shared" si="136"/>
        <v/>
      </c>
    </row>
    <row r="210" spans="1:15" x14ac:dyDescent="0.25">
      <c r="A210" s="1353" t="s">
        <v>934</v>
      </c>
      <c r="B210" s="1277" t="s">
        <v>935</v>
      </c>
      <c r="C210" s="1278"/>
      <c r="D210" s="1291">
        <f t="shared" si="137"/>
        <v>0</v>
      </c>
      <c r="E210" s="1292">
        <f>SUM(E208:E209)</f>
        <v>0</v>
      </c>
      <c r="F210" s="1292">
        <f t="shared" ref="F210" si="138">SUM(F208:F209)</f>
        <v>0</v>
      </c>
      <c r="G210" s="1292">
        <f t="shared" ref="G210" si="139">SUM(G208:G209)</f>
        <v>0</v>
      </c>
      <c r="H210" s="1292">
        <f t="shared" ref="H210" si="140">SUM(H208:H209)</f>
        <v>0</v>
      </c>
      <c r="I210" s="1292">
        <f t="shared" ref="I210" si="141">SUM(I208:I209)</f>
        <v>0</v>
      </c>
      <c r="J210" s="1292">
        <f t="shared" ref="J210" si="142">SUM(J208:J209)</f>
        <v>0</v>
      </c>
      <c r="K210" s="1292">
        <f t="shared" ref="K210:L210" si="143">SUM(K208:K209)</f>
        <v>0</v>
      </c>
      <c r="L210" s="1292">
        <f t="shared" si="143"/>
        <v>0</v>
      </c>
      <c r="M210" s="1292">
        <f t="shared" ref="M210" si="144">SUM(M208:M209)</f>
        <v>0</v>
      </c>
      <c r="N210" s="1352">
        <f t="shared" ref="N210" si="145">SUM(N208:N209)</f>
        <v>0</v>
      </c>
      <c r="O210" s="1339" t="str">
        <f t="shared" si="136"/>
        <v/>
      </c>
    </row>
    <row r="211" spans="1:15" x14ac:dyDescent="0.25">
      <c r="A211" s="1351">
        <v>2</v>
      </c>
      <c r="B211" s="1277" t="s">
        <v>188</v>
      </c>
      <c r="C211" s="1278"/>
      <c r="D211" s="1291">
        <f>SUM(E211:N211)</f>
        <v>0</v>
      </c>
      <c r="E211" s="1292"/>
      <c r="F211" s="1292"/>
      <c r="G211" s="1292"/>
      <c r="H211" s="1292"/>
      <c r="I211" s="1292"/>
      <c r="J211" s="1292"/>
      <c r="K211" s="1292"/>
      <c r="L211" s="1292"/>
      <c r="M211" s="1292"/>
      <c r="N211" s="1352"/>
      <c r="O211" s="1339" t="str">
        <f t="shared" si="136"/>
        <v/>
      </c>
    </row>
    <row r="212" spans="1:15" x14ac:dyDescent="0.25">
      <c r="A212" s="1351">
        <v>3</v>
      </c>
      <c r="B212" s="1277" t="s">
        <v>189</v>
      </c>
      <c r="C212" s="1278"/>
      <c r="D212" s="1291">
        <f>SUM(E212:N212)</f>
        <v>0</v>
      </c>
      <c r="E212" s="1354"/>
      <c r="F212" s="1292"/>
      <c r="G212" s="1292"/>
      <c r="H212" s="1292"/>
      <c r="I212" s="1292"/>
      <c r="J212" s="1292"/>
      <c r="K212" s="1292"/>
      <c r="L212" s="1292"/>
      <c r="M212" s="1292"/>
      <c r="N212" s="1352"/>
      <c r="O212" s="1339" t="str">
        <f t="shared" si="136"/>
        <v/>
      </c>
    </row>
    <row r="213" spans="1:15" x14ac:dyDescent="0.25">
      <c r="A213" s="1351">
        <v>4</v>
      </c>
      <c r="B213" s="1277" t="s">
        <v>190</v>
      </c>
      <c r="C213" s="1278"/>
      <c r="D213" s="1291">
        <f>SUM(E213:N213)</f>
        <v>0</v>
      </c>
      <c r="E213" s="1293"/>
      <c r="F213" s="1292"/>
      <c r="G213" s="1292"/>
      <c r="H213" s="1292"/>
      <c r="I213" s="1292"/>
      <c r="J213" s="1292"/>
      <c r="K213" s="1292"/>
      <c r="L213" s="1292"/>
      <c r="M213" s="1292"/>
      <c r="N213" s="1352"/>
      <c r="O213" s="1339" t="str">
        <f t="shared" si="136"/>
        <v/>
      </c>
    </row>
    <row r="214" spans="1:15" x14ac:dyDescent="0.25">
      <c r="A214" s="1351">
        <v>5</v>
      </c>
      <c r="B214" s="1277" t="s">
        <v>191</v>
      </c>
      <c r="C214" s="1278"/>
      <c r="D214" s="1291">
        <f>D210-D211-D212-D213</f>
        <v>0</v>
      </c>
      <c r="E214" s="1291">
        <f t="shared" ref="E214" si="146">E210-E211-E212-E213</f>
        <v>0</v>
      </c>
      <c r="F214" s="1291">
        <f t="shared" ref="F214" si="147">F210-F211-F212-F213</f>
        <v>0</v>
      </c>
      <c r="G214" s="1291">
        <f t="shared" ref="G214" si="148">G210-G211-G212-G213</f>
        <v>0</v>
      </c>
      <c r="H214" s="1291">
        <f t="shared" ref="H214" si="149">H210-H211-H212-H213</f>
        <v>0</v>
      </c>
      <c r="I214" s="1291">
        <f t="shared" ref="I214" si="150">I210-I211-I212-I213</f>
        <v>0</v>
      </c>
      <c r="J214" s="1291">
        <f t="shared" ref="J214" si="151">J210-J211-J212-J213</f>
        <v>0</v>
      </c>
      <c r="K214" s="1291">
        <f t="shared" ref="K214" si="152">K210-K211-K212-K213</f>
        <v>0</v>
      </c>
      <c r="L214" s="1291">
        <f t="shared" ref="L214" si="153">L210-L211-L212-L213</f>
        <v>0</v>
      </c>
      <c r="M214" s="1291">
        <f t="shared" ref="M214" si="154">M210-M211-M212-M213</f>
        <v>0</v>
      </c>
      <c r="N214" s="1298">
        <f t="shared" ref="N214" si="155">N210-N211-N212-N213</f>
        <v>0</v>
      </c>
      <c r="O214" s="1339" t="str">
        <f t="shared" si="136"/>
        <v/>
      </c>
    </row>
    <row r="215" spans="1:15" x14ac:dyDescent="0.25">
      <c r="A215" s="1351">
        <v>6</v>
      </c>
      <c r="B215" s="1277" t="s">
        <v>938</v>
      </c>
      <c r="C215" s="1278"/>
      <c r="D215" s="1295">
        <f>'7A'!J$176</f>
        <v>0</v>
      </c>
      <c r="E215" s="1296">
        <f t="shared" ref="E215:N215" si="156">IF($D215&gt;0, ROUND($D215*E$208/$D$208,0), 0)</f>
        <v>0</v>
      </c>
      <c r="F215" s="1296">
        <f t="shared" si="156"/>
        <v>0</v>
      </c>
      <c r="G215" s="1296">
        <f t="shared" si="156"/>
        <v>0</v>
      </c>
      <c r="H215" s="1296">
        <f t="shared" si="156"/>
        <v>0</v>
      </c>
      <c r="I215" s="1296">
        <f t="shared" si="156"/>
        <v>0</v>
      </c>
      <c r="J215" s="1296">
        <f t="shared" si="156"/>
        <v>0</v>
      </c>
      <c r="K215" s="1296">
        <f t="shared" si="156"/>
        <v>0</v>
      </c>
      <c r="L215" s="1296">
        <f t="shared" si="156"/>
        <v>0</v>
      </c>
      <c r="M215" s="1296">
        <f t="shared" si="156"/>
        <v>0</v>
      </c>
      <c r="N215" s="1296">
        <f t="shared" si="156"/>
        <v>0</v>
      </c>
      <c r="O215" s="1339" t="str">
        <f t="shared" ref="O215:O220" si="157">IF(OR(D215-SUM(E215:N215)&lt;-10,D215-SUM(E215:N215)&gt;10), "ERROR", "")</f>
        <v/>
      </c>
    </row>
    <row r="216" spans="1:15" x14ac:dyDescent="0.25">
      <c r="A216" s="1353" t="s">
        <v>675</v>
      </c>
      <c r="B216" s="1277" t="s">
        <v>939</v>
      </c>
      <c r="C216" s="1278"/>
      <c r="D216" s="1297"/>
      <c r="E216" s="1384">
        <f>IF(AND($D216&gt;0,SUM($E209:$N209)&gt;0),ROUND($D216*(E209/$D209),0),IF(AND($D216&gt;0,SUM($E208:$N208)&gt;0),ROUND($D216*(E208/$D208),0),0))</f>
        <v>0</v>
      </c>
      <c r="F216" s="1384">
        <f t="shared" ref="F216:N216" si="158">IF(AND($D216&gt;0,SUM($E209:$N209)&gt;0),ROUND($D216*(F209/$D209),0),IF(AND($D216&gt;0,SUM($E208:$N208)&gt;0),ROUND($D216*(F208/$D208),0),0))</f>
        <v>0</v>
      </c>
      <c r="G216" s="1384">
        <f t="shared" si="158"/>
        <v>0</v>
      </c>
      <c r="H216" s="1384">
        <f t="shared" si="158"/>
        <v>0</v>
      </c>
      <c r="I216" s="1384">
        <f t="shared" si="158"/>
        <v>0</v>
      </c>
      <c r="J216" s="1384">
        <f t="shared" si="158"/>
        <v>0</v>
      </c>
      <c r="K216" s="1384">
        <f t="shared" si="158"/>
        <v>0</v>
      </c>
      <c r="L216" s="1384">
        <f t="shared" si="158"/>
        <v>0</v>
      </c>
      <c r="M216" s="1384">
        <f t="shared" si="158"/>
        <v>0</v>
      </c>
      <c r="N216" s="1384">
        <f t="shared" si="158"/>
        <v>0</v>
      </c>
      <c r="O216" s="1339" t="str">
        <f t="shared" si="157"/>
        <v/>
      </c>
    </row>
    <row r="217" spans="1:15" x14ac:dyDescent="0.25">
      <c r="A217" s="1353" t="s">
        <v>676</v>
      </c>
      <c r="B217" s="1277" t="s">
        <v>940</v>
      </c>
      <c r="C217" s="1278"/>
      <c r="D217" s="1297" t="e">
        <f>'5C'!D$190*(D210/D$935)</f>
        <v>#DIV/0!</v>
      </c>
      <c r="E217" s="1296" t="e">
        <f>IF($D217&lt;&gt;0, ROUND($D217*E210/$D210,0), 0)</f>
        <v>#DIV/0!</v>
      </c>
      <c r="F217" s="1296" t="e">
        <f t="shared" ref="F217:N217" si="159">IF($D217&lt;&gt;0, ROUND($D217*F210/$D210,0), 0)</f>
        <v>#DIV/0!</v>
      </c>
      <c r="G217" s="1296" t="e">
        <f t="shared" si="159"/>
        <v>#DIV/0!</v>
      </c>
      <c r="H217" s="1296" t="e">
        <f t="shared" si="159"/>
        <v>#DIV/0!</v>
      </c>
      <c r="I217" s="1296" t="e">
        <f t="shared" si="159"/>
        <v>#DIV/0!</v>
      </c>
      <c r="J217" s="1296" t="e">
        <f t="shared" si="159"/>
        <v>#DIV/0!</v>
      </c>
      <c r="K217" s="1296" t="e">
        <f t="shared" si="159"/>
        <v>#DIV/0!</v>
      </c>
      <c r="L217" s="1296" t="e">
        <f t="shared" si="159"/>
        <v>#DIV/0!</v>
      </c>
      <c r="M217" s="1296" t="e">
        <f t="shared" si="159"/>
        <v>#DIV/0!</v>
      </c>
      <c r="N217" s="1296" t="e">
        <f t="shared" si="159"/>
        <v>#DIV/0!</v>
      </c>
      <c r="O217" s="1339" t="e">
        <f t="shared" si="157"/>
        <v>#DIV/0!</v>
      </c>
    </row>
    <row r="218" spans="1:15" x14ac:dyDescent="0.25">
      <c r="A218" s="1353" t="s">
        <v>202</v>
      </c>
      <c r="B218" s="1277" t="s">
        <v>941</v>
      </c>
      <c r="C218" s="1278"/>
      <c r="D218" s="1297"/>
      <c r="E218" s="1296">
        <f>IF($D218&lt;&gt;0, ROUND($D218*E210/$D210,0), 0)</f>
        <v>0</v>
      </c>
      <c r="F218" s="1296">
        <f t="shared" ref="F218:N218" si="160">IF($D218&lt;&gt;0, ROUND($D218*F210/$D210,0), 0)</f>
        <v>0</v>
      </c>
      <c r="G218" s="1296">
        <f t="shared" si="160"/>
        <v>0</v>
      </c>
      <c r="H218" s="1296">
        <f t="shared" si="160"/>
        <v>0</v>
      </c>
      <c r="I218" s="1296">
        <f t="shared" si="160"/>
        <v>0</v>
      </c>
      <c r="J218" s="1296">
        <f t="shared" si="160"/>
        <v>0</v>
      </c>
      <c r="K218" s="1296">
        <f t="shared" si="160"/>
        <v>0</v>
      </c>
      <c r="L218" s="1296">
        <f t="shared" si="160"/>
        <v>0</v>
      </c>
      <c r="M218" s="1296">
        <f t="shared" si="160"/>
        <v>0</v>
      </c>
      <c r="N218" s="1296">
        <f t="shared" si="160"/>
        <v>0</v>
      </c>
      <c r="O218" s="1339" t="str">
        <f t="shared" si="157"/>
        <v/>
      </c>
    </row>
    <row r="219" spans="1:15" x14ac:dyDescent="0.25">
      <c r="A219" s="1353" t="s">
        <v>203</v>
      </c>
      <c r="B219" s="1277" t="s">
        <v>931</v>
      </c>
      <c r="C219" s="1278"/>
      <c r="D219" s="1297" t="e">
        <f>SUM(D215:D218)</f>
        <v>#DIV/0!</v>
      </c>
      <c r="E219" s="1297" t="e">
        <f>SUM(E215:E218)</f>
        <v>#DIV/0!</v>
      </c>
      <c r="F219" s="1297" t="e">
        <f t="shared" ref="F219" si="161">SUM(F215:F218)</f>
        <v>#DIV/0!</v>
      </c>
      <c r="G219" s="1297" t="e">
        <f t="shared" ref="G219" si="162">SUM(G215:G218)</f>
        <v>#DIV/0!</v>
      </c>
      <c r="H219" s="1297" t="e">
        <f t="shared" ref="H219" si="163">SUM(H215:H218)</f>
        <v>#DIV/0!</v>
      </c>
      <c r="I219" s="1297" t="e">
        <f t="shared" ref="I219" si="164">SUM(I215:I218)</f>
        <v>#DIV/0!</v>
      </c>
      <c r="J219" s="1297" t="e">
        <f t="shared" ref="J219" si="165">SUM(J215:J218)</f>
        <v>#DIV/0!</v>
      </c>
      <c r="K219" s="1297" t="e">
        <f t="shared" ref="K219:L219" si="166">SUM(K215:K218)</f>
        <v>#DIV/0!</v>
      </c>
      <c r="L219" s="1297" t="e">
        <f t="shared" si="166"/>
        <v>#DIV/0!</v>
      </c>
      <c r="M219" s="1297" t="e">
        <f t="shared" ref="M219" si="167">SUM(M215:M218)</f>
        <v>#DIV/0!</v>
      </c>
      <c r="N219" s="1356" t="e">
        <f t="shared" ref="N219" si="168">SUM(N215:N218)</f>
        <v>#DIV/0!</v>
      </c>
      <c r="O219" s="1339" t="e">
        <f t="shared" si="157"/>
        <v>#DIV/0!</v>
      </c>
    </row>
    <row r="220" spans="1:15" x14ac:dyDescent="0.25">
      <c r="A220" s="1357">
        <v>7</v>
      </c>
      <c r="B220" s="1317" t="s">
        <v>192</v>
      </c>
      <c r="C220" s="1318"/>
      <c r="D220" s="1358" t="e">
        <f>D214-D219</f>
        <v>#DIV/0!</v>
      </c>
      <c r="E220" s="1298" t="e">
        <f t="shared" ref="E220" si="169">E214-E219</f>
        <v>#DIV/0!</v>
      </c>
      <c r="F220" s="1298" t="e">
        <f t="shared" ref="F220" si="170">F214-F219</f>
        <v>#DIV/0!</v>
      </c>
      <c r="G220" s="1298" t="e">
        <f t="shared" ref="G220" si="171">G214-G219</f>
        <v>#DIV/0!</v>
      </c>
      <c r="H220" s="1298" t="e">
        <f t="shared" ref="H220" si="172">H214-H219</f>
        <v>#DIV/0!</v>
      </c>
      <c r="I220" s="1298" t="e">
        <f t="shared" ref="I220" si="173">I214-I219</f>
        <v>#DIV/0!</v>
      </c>
      <c r="J220" s="1298" t="e">
        <f t="shared" ref="J220" si="174">J214-J219</f>
        <v>#DIV/0!</v>
      </c>
      <c r="K220" s="1298" t="e">
        <f t="shared" ref="K220:L220" si="175">K214-K219</f>
        <v>#DIV/0!</v>
      </c>
      <c r="L220" s="1298" t="e">
        <f t="shared" si="175"/>
        <v>#DIV/0!</v>
      </c>
      <c r="M220" s="1298" t="e">
        <f t="shared" ref="M220:N220" si="176">M214-M219</f>
        <v>#DIV/0!</v>
      </c>
      <c r="N220" s="1298" t="e">
        <f t="shared" si="176"/>
        <v>#DIV/0!</v>
      </c>
      <c r="O220" s="1339" t="e">
        <f t="shared" si="157"/>
        <v>#DIV/0!</v>
      </c>
    </row>
    <row r="221" spans="1:15" x14ac:dyDescent="0.25">
      <c r="A221" s="1279">
        <v>8</v>
      </c>
      <c r="B221" s="1279" t="s">
        <v>942</v>
      </c>
      <c r="C221" s="1299"/>
      <c r="D221" s="1334" t="e">
        <f>'5C'!D$190*(D208/D$933)</f>
        <v>#DIV/0!</v>
      </c>
      <c r="E221" s="1300"/>
      <c r="F221" s="1301"/>
      <c r="G221" s="1301"/>
      <c r="H221" s="1301"/>
      <c r="I221" s="1301"/>
      <c r="J221" s="1301"/>
      <c r="K221" s="1301"/>
      <c r="L221" s="1301"/>
      <c r="M221" s="1301"/>
      <c r="N221" s="1301" t="s">
        <v>367</v>
      </c>
      <c r="O221" s="1299"/>
    </row>
    <row r="222" spans="1:15" x14ac:dyDescent="0.25">
      <c r="A222" s="1277">
        <v>9</v>
      </c>
      <c r="B222" s="1277" t="s">
        <v>943</v>
      </c>
      <c r="C222" s="1278"/>
      <c r="D222" s="1292" t="e">
        <f>('5C'!$I$190-'5C'!$D$190)*(D208/D$933)</f>
        <v>#DIV/0!</v>
      </c>
      <c r="E222" s="1300"/>
      <c r="F222" s="1301"/>
      <c r="G222" s="1301"/>
      <c r="H222" s="1301"/>
      <c r="I222" s="1301"/>
      <c r="J222" s="1301"/>
      <c r="K222" s="1301"/>
      <c r="L222" s="1301"/>
      <c r="M222" s="1301"/>
      <c r="N222" s="1301" t="s">
        <v>367</v>
      </c>
      <c r="O222" s="1299"/>
    </row>
    <row r="223" spans="1:15" x14ac:dyDescent="0.25">
      <c r="A223" s="1277">
        <v>10</v>
      </c>
      <c r="B223" s="1277" t="s">
        <v>193</v>
      </c>
      <c r="C223" s="1278"/>
      <c r="D223" s="1291"/>
      <c r="E223" s="1302"/>
      <c r="F223" s="1303"/>
      <c r="G223" s="1303"/>
      <c r="H223" s="1303"/>
      <c r="I223" s="1303"/>
      <c r="J223" s="1303"/>
      <c r="K223" s="1303"/>
      <c r="L223" s="1303"/>
      <c r="M223" s="1303"/>
      <c r="N223" s="1303"/>
      <c r="O223" s="1299"/>
    </row>
    <row r="224" spans="1:15" x14ac:dyDescent="0.25">
      <c r="A224" s="1279"/>
      <c r="B224" s="1279" t="s">
        <v>194</v>
      </c>
      <c r="C224" s="1280"/>
      <c r="D224" s="1302" t="e">
        <f>SUM(D220:D222)</f>
        <v>#DIV/0!</v>
      </c>
      <c r="E224" s="1302"/>
      <c r="F224" s="1303"/>
      <c r="G224" s="1303"/>
      <c r="H224" s="1303"/>
      <c r="I224" s="1303"/>
      <c r="J224" s="1303"/>
      <c r="K224" s="1303"/>
      <c r="L224" s="1303"/>
      <c r="M224" s="1303"/>
      <c r="N224" s="1303"/>
      <c r="O224" s="1299"/>
    </row>
    <row r="225" spans="1:15" x14ac:dyDescent="0.25">
      <c r="A225" s="1277">
        <v>11</v>
      </c>
      <c r="B225" s="1277" t="s">
        <v>944</v>
      </c>
      <c r="C225" s="1278"/>
      <c r="D225" s="1292">
        <f>IF(D$950&lt;&gt;0,D$950*(D208/D$933),0)</f>
        <v>0</v>
      </c>
      <c r="E225" s="1302"/>
      <c r="F225" s="1303"/>
      <c r="G225" s="1303"/>
      <c r="H225" s="1303"/>
      <c r="I225" s="1303"/>
      <c r="J225" s="1303"/>
      <c r="K225" s="1303"/>
      <c r="L225" s="1303"/>
      <c r="M225" s="1303"/>
      <c r="N225" s="1303"/>
      <c r="O225" s="1299"/>
    </row>
    <row r="226" spans="1:15" x14ac:dyDescent="0.25">
      <c r="A226" s="1277">
        <v>12</v>
      </c>
      <c r="B226" s="1277" t="s">
        <v>945</v>
      </c>
      <c r="C226" s="1278"/>
      <c r="D226" s="1292">
        <f>IF(D$951&lt;&gt;0,D$951*(D208/D$933),0)</f>
        <v>0</v>
      </c>
      <c r="E226" s="1302"/>
      <c r="F226" s="1303"/>
      <c r="G226" s="1303"/>
      <c r="H226" s="1303"/>
      <c r="I226" s="1303"/>
      <c r="J226" s="1303"/>
      <c r="K226" s="1303"/>
      <c r="L226" s="1303"/>
      <c r="M226" s="1303"/>
      <c r="N226" s="1303"/>
      <c r="O226" s="1299"/>
    </row>
    <row r="227" spans="1:15" x14ac:dyDescent="0.25">
      <c r="A227" s="1277">
        <v>13</v>
      </c>
      <c r="B227" s="1277" t="s">
        <v>195</v>
      </c>
      <c r="C227" s="1278"/>
      <c r="D227" s="1291" t="e">
        <f>D224+D225+D226</f>
        <v>#DIV/0!</v>
      </c>
      <c r="E227" s="1302"/>
      <c r="F227" s="1303"/>
      <c r="G227" s="1303"/>
      <c r="H227" s="1303"/>
      <c r="I227" s="1303"/>
      <c r="J227" s="1303"/>
      <c r="K227" s="1303"/>
      <c r="L227" s="1303"/>
      <c r="M227" s="1303"/>
      <c r="N227" s="1303"/>
      <c r="O227" s="1299"/>
    </row>
    <row r="228" spans="1:15" x14ac:dyDescent="0.25">
      <c r="A228" s="1278" t="s">
        <v>419</v>
      </c>
      <c r="B228" s="1278"/>
      <c r="C228" s="239"/>
      <c r="D228" s="246"/>
      <c r="E228" s="1270"/>
      <c r="F228" s="1270"/>
      <c r="G228" s="1270"/>
      <c r="H228" s="1270"/>
      <c r="I228" s="1270"/>
      <c r="J228" s="1271"/>
      <c r="K228" s="1271"/>
      <c r="L228" s="1271"/>
      <c r="M228" s="1271"/>
      <c r="N228" s="1271"/>
    </row>
    <row r="229" spans="1:15" x14ac:dyDescent="0.25">
      <c r="A229" s="1280" t="s">
        <v>953</v>
      </c>
      <c r="B229" s="1280"/>
      <c r="D229" s="247"/>
      <c r="E229" s="247"/>
      <c r="F229" s="247"/>
      <c r="G229" s="247"/>
      <c r="H229" s="247"/>
      <c r="I229" s="247"/>
      <c r="J229" s="248"/>
      <c r="K229" s="248"/>
      <c r="L229" s="248"/>
      <c r="M229" s="248"/>
      <c r="N229" s="248"/>
    </row>
    <row r="230" spans="1:15" x14ac:dyDescent="0.25">
      <c r="A230" s="1280" t="s">
        <v>955</v>
      </c>
      <c r="B230" s="1280"/>
      <c r="D230" s="247"/>
      <c r="E230" s="247"/>
      <c r="F230" s="247"/>
      <c r="G230" s="247"/>
      <c r="H230" s="247"/>
      <c r="I230" s="247"/>
      <c r="J230" s="248"/>
      <c r="K230" s="248"/>
      <c r="L230" s="248"/>
      <c r="M230" s="248"/>
      <c r="N230" s="248"/>
    </row>
    <row r="231" spans="1:15" x14ac:dyDescent="0.25">
      <c r="A231" s="1280" t="s">
        <v>954</v>
      </c>
      <c r="B231" s="1280"/>
      <c r="D231" s="247"/>
      <c r="E231" s="247"/>
      <c r="F231" s="247"/>
      <c r="G231" s="247"/>
      <c r="H231" s="247"/>
      <c r="I231" s="247"/>
      <c r="J231" s="248"/>
      <c r="K231" s="248"/>
      <c r="L231" s="248"/>
      <c r="M231" s="248"/>
      <c r="N231" s="248"/>
    </row>
    <row r="232" spans="1:15" x14ac:dyDescent="0.25">
      <c r="A232" s="1280" t="s">
        <v>949</v>
      </c>
      <c r="B232" s="1280"/>
      <c r="D232" s="247"/>
      <c r="E232" s="247"/>
      <c r="F232" s="247"/>
      <c r="G232" s="247"/>
      <c r="H232" s="247"/>
      <c r="I232" s="247"/>
      <c r="J232" s="248"/>
      <c r="K232" s="248"/>
      <c r="L232" s="248"/>
      <c r="M232" s="248"/>
      <c r="N232" s="248"/>
    </row>
    <row r="233" spans="1:15" x14ac:dyDescent="0.25">
      <c r="A233" s="1280" t="s">
        <v>946</v>
      </c>
      <c r="B233" s="1280"/>
      <c r="D233" s="247"/>
      <c r="E233" s="247"/>
      <c r="F233" s="247"/>
      <c r="G233" s="247"/>
      <c r="H233" s="247"/>
      <c r="I233" s="247"/>
      <c r="J233" s="248"/>
      <c r="K233" s="248"/>
      <c r="L233" s="248"/>
      <c r="M233" s="248"/>
      <c r="N233" s="248"/>
    </row>
    <row r="234" spans="1:15" x14ac:dyDescent="0.25">
      <c r="A234" s="1280" t="s">
        <v>947</v>
      </c>
      <c r="B234" s="1280"/>
      <c r="D234" s="247"/>
      <c r="E234" s="247"/>
      <c r="F234" s="247"/>
      <c r="G234" s="247"/>
      <c r="H234" s="247"/>
      <c r="I234" s="247"/>
      <c r="J234" s="248"/>
      <c r="K234" s="248"/>
      <c r="L234" s="248"/>
      <c r="M234" s="248"/>
      <c r="N234" s="248"/>
    </row>
    <row r="235" spans="1:15" x14ac:dyDescent="0.25">
      <c r="A235" s="1280" t="s">
        <v>948</v>
      </c>
      <c r="B235" s="1280"/>
      <c r="D235" s="247"/>
      <c r="E235" s="247"/>
      <c r="F235" s="247"/>
      <c r="G235" s="247"/>
      <c r="H235" s="247"/>
      <c r="I235" s="247"/>
      <c r="J235" s="248"/>
      <c r="K235" s="248"/>
      <c r="L235" s="248"/>
      <c r="M235" s="248"/>
      <c r="N235" s="248"/>
    </row>
    <row r="236" spans="1:15" x14ac:dyDescent="0.25">
      <c r="A236" s="1280" t="s">
        <v>950</v>
      </c>
      <c r="B236" s="1280"/>
      <c r="D236" s="247"/>
      <c r="E236" s="247"/>
      <c r="F236" s="247"/>
      <c r="G236" s="247"/>
      <c r="H236" s="247"/>
      <c r="I236" s="247"/>
      <c r="J236" s="248"/>
      <c r="K236" s="248"/>
      <c r="L236" s="248"/>
      <c r="M236" s="248"/>
      <c r="N236" s="248"/>
    </row>
    <row r="237" spans="1:15" x14ac:dyDescent="0.25">
      <c r="A237" s="1280" t="s">
        <v>951</v>
      </c>
      <c r="B237" s="1280"/>
      <c r="D237" s="247"/>
      <c r="E237" s="247"/>
      <c r="F237" s="247"/>
      <c r="G237" s="247"/>
      <c r="H237" s="247"/>
      <c r="I237" s="247"/>
      <c r="J237" s="248"/>
      <c r="K237" s="248"/>
      <c r="L237" s="248"/>
      <c r="M237" s="248"/>
      <c r="N237" s="248"/>
    </row>
    <row r="238" spans="1:15" x14ac:dyDescent="0.25">
      <c r="B238" s="1280" t="s">
        <v>952</v>
      </c>
      <c r="D238" s="247"/>
      <c r="E238" s="247"/>
      <c r="F238" s="247"/>
      <c r="G238" s="247"/>
      <c r="H238" s="247"/>
      <c r="I238" s="247"/>
      <c r="J238" s="248"/>
      <c r="K238" s="248"/>
      <c r="L238" s="248"/>
      <c r="M238" s="248"/>
      <c r="N238" s="248"/>
    </row>
    <row r="239" spans="1:15" x14ac:dyDescent="0.25">
      <c r="D239" s="247"/>
      <c r="E239" s="247"/>
      <c r="F239" s="247"/>
      <c r="G239" s="247"/>
      <c r="H239" s="247"/>
      <c r="I239" s="247"/>
      <c r="J239" s="248"/>
      <c r="K239" s="248"/>
      <c r="L239" s="248"/>
      <c r="M239" s="248"/>
      <c r="N239" s="248"/>
    </row>
    <row r="240" spans="1:15" x14ac:dyDescent="0.25">
      <c r="A240" s="232" t="s">
        <v>422</v>
      </c>
      <c r="D240" s="247"/>
      <c r="E240" s="247"/>
      <c r="F240" s="247"/>
      <c r="G240" s="247"/>
      <c r="H240" s="247"/>
      <c r="I240" s="247"/>
      <c r="J240" s="248"/>
      <c r="K240" s="248"/>
      <c r="L240" s="248"/>
      <c r="M240" s="248"/>
      <c r="N240" s="248"/>
    </row>
    <row r="241" spans="1:15" x14ac:dyDescent="0.25">
      <c r="D241" s="247"/>
      <c r="E241" s="247"/>
      <c r="F241" s="247"/>
      <c r="G241" s="247"/>
      <c r="H241" s="247" t="s">
        <v>367</v>
      </c>
      <c r="I241" s="247"/>
      <c r="K241" s="248"/>
      <c r="L241" s="248"/>
      <c r="M241" s="248"/>
      <c r="N241" s="248" t="s">
        <v>367</v>
      </c>
    </row>
    <row r="242" spans="1:15" ht="17.399999999999999" x14ac:dyDescent="0.3">
      <c r="A242" s="1"/>
      <c r="B242" s="1272"/>
      <c r="C242" s="784"/>
      <c r="D242" s="784"/>
      <c r="E242" s="784"/>
      <c r="F242" s="784"/>
      <c r="G242" s="784"/>
      <c r="H242" s="784"/>
      <c r="I242" s="784"/>
      <c r="J242" s="785"/>
      <c r="K242" s="785"/>
      <c r="L242" s="785"/>
      <c r="M242" s="785"/>
      <c r="N242" s="487" t="s">
        <v>840</v>
      </c>
    </row>
    <row r="243" spans="1:15" ht="17.399999999999999" x14ac:dyDescent="0.3">
      <c r="A243" s="1" t="s">
        <v>182</v>
      </c>
      <c r="B243" s="1272"/>
      <c r="C243" s="784"/>
      <c r="D243" s="784"/>
      <c r="E243" s="784"/>
      <c r="F243" s="784"/>
      <c r="G243" s="784"/>
      <c r="H243" s="784"/>
      <c r="I243" s="784"/>
      <c r="J243" s="785"/>
      <c r="K243" s="785"/>
      <c r="L243" s="785"/>
      <c r="M243" s="785"/>
      <c r="N243" s="784"/>
    </row>
    <row r="244" spans="1:15" ht="17.399999999999999" x14ac:dyDescent="0.3">
      <c r="A244" s="786" t="s">
        <v>856</v>
      </c>
      <c r="B244" s="1273"/>
      <c r="C244" s="787"/>
      <c r="D244" s="789"/>
      <c r="E244" s="789"/>
      <c r="F244" s="789"/>
      <c r="G244" s="789"/>
      <c r="H244" s="789"/>
      <c r="I244" s="789"/>
      <c r="J244" s="790"/>
      <c r="K244" s="790"/>
      <c r="L244" s="790"/>
      <c r="M244" s="790"/>
      <c r="N244" s="790"/>
    </row>
    <row r="245" spans="1:15" x14ac:dyDescent="0.25">
      <c r="D245" s="247"/>
      <c r="E245" s="247"/>
      <c r="F245" s="247"/>
      <c r="G245" s="247"/>
      <c r="H245" s="247"/>
      <c r="I245" s="247"/>
      <c r="J245" s="248"/>
      <c r="K245" s="248"/>
      <c r="L245" s="248"/>
      <c r="M245" s="248"/>
      <c r="N245" s="248"/>
    </row>
    <row r="246" spans="1:15" x14ac:dyDescent="0.25">
      <c r="B246" s="1274" t="s">
        <v>363</v>
      </c>
      <c r="F246" s="232" t="s">
        <v>451</v>
      </c>
      <c r="H246" s="232" t="s">
        <v>367</v>
      </c>
      <c r="J246" s="233"/>
      <c r="M246" s="783" t="s">
        <v>365</v>
      </c>
    </row>
    <row r="247" spans="1:15" x14ac:dyDescent="0.25">
      <c r="C247" s="212" t="str">
        <f>'1_1A'!$B$7</f>
        <v>Enter Hospital Name Here</v>
      </c>
      <c r="G247" s="212" t="str">
        <f>'1_1A'!$H$7</f>
        <v>Enter Provider Number Here</v>
      </c>
      <c r="J247" s="233"/>
      <c r="K247" s="233"/>
      <c r="L247" s="233"/>
      <c r="M247" s="233"/>
      <c r="N247" s="1269" t="str">
        <f>'1_1A'!$P$7</f>
        <v>Enter FYE Here</v>
      </c>
    </row>
    <row r="248" spans="1:15" x14ac:dyDescent="0.25">
      <c r="D248" s="247"/>
      <c r="E248" s="247"/>
      <c r="F248" s="247"/>
      <c r="G248" s="247"/>
      <c r="H248" s="247"/>
      <c r="I248" s="247"/>
      <c r="J248" s="248"/>
      <c r="K248" s="248"/>
      <c r="L248" s="248"/>
      <c r="M248" s="248"/>
      <c r="N248" s="248"/>
    </row>
    <row r="249" spans="1:15" x14ac:dyDescent="0.25">
      <c r="A249" s="1340"/>
      <c r="B249" s="1341"/>
      <c r="C249" s="1342"/>
      <c r="D249" s="1359"/>
      <c r="E249" s="1360"/>
      <c r="F249" s="1360"/>
      <c r="G249" s="1360"/>
      <c r="H249" s="1360"/>
      <c r="I249" s="1360"/>
      <c r="J249" s="1361"/>
      <c r="K249" s="1361"/>
      <c r="L249" s="1361"/>
      <c r="M249" s="1361"/>
      <c r="N249" s="1362"/>
      <c r="O249" s="1299"/>
    </row>
    <row r="250" spans="1:15" x14ac:dyDescent="0.25">
      <c r="A250" s="1344"/>
      <c r="B250" s="1279"/>
      <c r="C250" s="1299"/>
      <c r="D250" s="1323" t="s">
        <v>183</v>
      </c>
      <c r="E250" s="1363"/>
      <c r="F250" s="1363"/>
      <c r="G250" s="1363"/>
      <c r="H250" s="1363"/>
      <c r="I250" s="1363"/>
      <c r="J250" s="1364"/>
      <c r="K250" s="1364"/>
      <c r="L250" s="1364"/>
      <c r="M250" s="1364"/>
      <c r="N250" s="1365"/>
      <c r="O250" s="1299"/>
    </row>
    <row r="251" spans="1:15" x14ac:dyDescent="0.25">
      <c r="A251" s="1344"/>
      <c r="B251" s="1282" t="s">
        <v>184</v>
      </c>
      <c r="C251" s="1345"/>
      <c r="D251" s="1324"/>
      <c r="E251" s="1305"/>
      <c r="F251" s="1305"/>
      <c r="G251" s="1305"/>
      <c r="H251" s="1305"/>
      <c r="I251" s="1305"/>
      <c r="J251" s="1306"/>
      <c r="K251" s="1306"/>
      <c r="L251" s="1306"/>
      <c r="M251" s="1306"/>
      <c r="N251" s="1366"/>
      <c r="O251" s="1299"/>
    </row>
    <row r="252" spans="1:15" x14ac:dyDescent="0.25">
      <c r="A252" s="1344"/>
      <c r="B252" s="1282" t="s">
        <v>185</v>
      </c>
      <c r="C252" s="1345"/>
      <c r="D252" s="1325" t="s">
        <v>379</v>
      </c>
      <c r="E252" s="1322"/>
      <c r="F252" s="1304"/>
      <c r="G252" s="1322"/>
      <c r="H252" s="1304"/>
      <c r="I252" s="1326" t="s">
        <v>367</v>
      </c>
      <c r="J252" s="1327"/>
      <c r="K252" s="1283" t="s">
        <v>367</v>
      </c>
      <c r="L252" s="1284"/>
      <c r="M252" s="1285"/>
      <c r="N252" s="1349"/>
      <c r="O252" s="1299"/>
    </row>
    <row r="253" spans="1:15" x14ac:dyDescent="0.25">
      <c r="A253" s="1344"/>
      <c r="B253" s="1279"/>
      <c r="C253" s="1299"/>
      <c r="D253" s="1328" t="s">
        <v>105</v>
      </c>
      <c r="E253" s="1329" t="s">
        <v>374</v>
      </c>
      <c r="F253" s="1363"/>
      <c r="G253" s="1329" t="s">
        <v>375</v>
      </c>
      <c r="H253" s="1363"/>
      <c r="I253" s="1329" t="s">
        <v>376</v>
      </c>
      <c r="J253" s="1364"/>
      <c r="K253" s="1282" t="s">
        <v>936</v>
      </c>
      <c r="L253" s="1346"/>
      <c r="M253" s="1287" t="s">
        <v>186</v>
      </c>
      <c r="N253" s="1312"/>
      <c r="O253" s="1299"/>
    </row>
    <row r="254" spans="1:15" x14ac:dyDescent="0.25">
      <c r="A254" s="1344"/>
      <c r="B254" s="1279"/>
      <c r="C254" s="1299"/>
      <c r="D254" s="1328" t="s">
        <v>116</v>
      </c>
      <c r="E254" s="1325" t="s">
        <v>97</v>
      </c>
      <c r="F254" s="1325" t="s">
        <v>98</v>
      </c>
      <c r="G254" s="1325" t="s">
        <v>97</v>
      </c>
      <c r="H254" s="1325" t="s">
        <v>98</v>
      </c>
      <c r="I254" s="1325" t="s">
        <v>97</v>
      </c>
      <c r="J254" s="1330" t="s">
        <v>98</v>
      </c>
      <c r="K254" s="1288" t="s">
        <v>97</v>
      </c>
      <c r="L254" s="1289" t="s">
        <v>98</v>
      </c>
      <c r="M254" s="1288" t="s">
        <v>97</v>
      </c>
      <c r="N254" s="1314" t="s">
        <v>98</v>
      </c>
      <c r="O254" s="1299"/>
    </row>
    <row r="255" spans="1:15" x14ac:dyDescent="0.25">
      <c r="A255" s="1344"/>
      <c r="B255" s="1279"/>
      <c r="C255" s="1299"/>
      <c r="D255" s="1328" t="s">
        <v>384</v>
      </c>
      <c r="E255" s="1328" t="s">
        <v>385</v>
      </c>
      <c r="F255" s="1328" t="s">
        <v>386</v>
      </c>
      <c r="G255" s="1328" t="s">
        <v>387</v>
      </c>
      <c r="H255" s="1328" t="s">
        <v>388</v>
      </c>
      <c r="I255" s="1328" t="s">
        <v>389</v>
      </c>
      <c r="J255" s="1331" t="s">
        <v>390</v>
      </c>
      <c r="K255" s="1290" t="s">
        <v>391</v>
      </c>
      <c r="L255" s="1290">
        <v>9</v>
      </c>
      <c r="M255" s="1290">
        <v>10</v>
      </c>
      <c r="N255" s="1350">
        <v>11</v>
      </c>
      <c r="O255" s="1299"/>
    </row>
    <row r="256" spans="1:15" x14ac:dyDescent="0.25">
      <c r="A256" s="1351">
        <v>1</v>
      </c>
      <c r="B256" s="1277" t="s">
        <v>937</v>
      </c>
      <c r="C256" s="1278"/>
      <c r="D256" s="1291">
        <f>'7'!$J$166</f>
        <v>0</v>
      </c>
      <c r="E256" s="1292"/>
      <c r="F256" s="1292"/>
      <c r="G256" s="1292"/>
      <c r="H256" s="1292"/>
      <c r="I256" s="1292"/>
      <c r="J256" s="1292"/>
      <c r="K256" s="1292"/>
      <c r="L256" s="1292"/>
      <c r="M256" s="1292"/>
      <c r="N256" s="1352"/>
      <c r="O256" s="1339" t="str">
        <f t="shared" ref="O256:O262" si="177">IF(OR(D256-SUM(E256:N256)&lt;-10,D256-SUM(E256:N256)&gt;10), "ERROR", "")</f>
        <v/>
      </c>
    </row>
    <row r="257" spans="1:15" x14ac:dyDescent="0.25">
      <c r="A257" s="1353" t="s">
        <v>933</v>
      </c>
      <c r="B257" s="1277" t="s">
        <v>959</v>
      </c>
      <c r="C257" s="1278"/>
      <c r="D257" s="1291">
        <f t="shared" ref="D257:D258" si="178">SUM(E257:N257)</f>
        <v>0</v>
      </c>
      <c r="E257" s="1292"/>
      <c r="F257" s="1292"/>
      <c r="G257" s="1292"/>
      <c r="H257" s="1292"/>
      <c r="I257" s="1292"/>
      <c r="J257" s="1292"/>
      <c r="K257" s="1292"/>
      <c r="L257" s="1292"/>
      <c r="M257" s="1292"/>
      <c r="N257" s="1352"/>
      <c r="O257" s="1339" t="str">
        <f t="shared" si="177"/>
        <v/>
      </c>
    </row>
    <row r="258" spans="1:15" x14ac:dyDescent="0.25">
      <c r="A258" s="1353" t="s">
        <v>934</v>
      </c>
      <c r="B258" s="1277" t="s">
        <v>935</v>
      </c>
      <c r="C258" s="1278"/>
      <c r="D258" s="1291">
        <f t="shared" si="178"/>
        <v>0</v>
      </c>
      <c r="E258" s="1292">
        <f>SUM(E256:E257)</f>
        <v>0</v>
      </c>
      <c r="F258" s="1292">
        <f t="shared" ref="F258" si="179">SUM(F256:F257)</f>
        <v>0</v>
      </c>
      <c r="G258" s="1292">
        <f t="shared" ref="G258" si="180">SUM(G256:G257)</f>
        <v>0</v>
      </c>
      <c r="H258" s="1292">
        <f t="shared" ref="H258" si="181">SUM(H256:H257)</f>
        <v>0</v>
      </c>
      <c r="I258" s="1292">
        <f t="shared" ref="I258" si="182">SUM(I256:I257)</f>
        <v>0</v>
      </c>
      <c r="J258" s="1292">
        <f t="shared" ref="J258" si="183">SUM(J256:J257)</f>
        <v>0</v>
      </c>
      <c r="K258" s="1292">
        <f t="shared" ref="K258:L258" si="184">SUM(K256:K257)</f>
        <v>0</v>
      </c>
      <c r="L258" s="1292">
        <f t="shared" si="184"/>
        <v>0</v>
      </c>
      <c r="M258" s="1292">
        <f t="shared" ref="M258" si="185">SUM(M256:M257)</f>
        <v>0</v>
      </c>
      <c r="N258" s="1352">
        <f t="shared" ref="N258" si="186">SUM(N256:N257)</f>
        <v>0</v>
      </c>
      <c r="O258" s="1339" t="str">
        <f t="shared" si="177"/>
        <v/>
      </c>
    </row>
    <row r="259" spans="1:15" x14ac:dyDescent="0.25">
      <c r="A259" s="1351">
        <v>2</v>
      </c>
      <c r="B259" s="1277" t="s">
        <v>188</v>
      </c>
      <c r="C259" s="1278"/>
      <c r="D259" s="1291">
        <f>SUM(E259:N259)</f>
        <v>0</v>
      </c>
      <c r="E259" s="1292"/>
      <c r="F259" s="1292"/>
      <c r="G259" s="1292"/>
      <c r="H259" s="1292"/>
      <c r="I259" s="1292"/>
      <c r="J259" s="1292"/>
      <c r="K259" s="1292"/>
      <c r="L259" s="1292"/>
      <c r="M259" s="1292"/>
      <c r="N259" s="1352"/>
      <c r="O259" s="1339" t="str">
        <f t="shared" si="177"/>
        <v/>
      </c>
    </row>
    <row r="260" spans="1:15" x14ac:dyDescent="0.25">
      <c r="A260" s="1351">
        <v>3</v>
      </c>
      <c r="B260" s="1277" t="s">
        <v>189</v>
      </c>
      <c r="C260" s="1278"/>
      <c r="D260" s="1291">
        <f>SUM(E260:N260)</f>
        <v>0</v>
      </c>
      <c r="E260" s="1354"/>
      <c r="F260" s="1292"/>
      <c r="G260" s="1292"/>
      <c r="H260" s="1292"/>
      <c r="I260" s="1292"/>
      <c r="J260" s="1292"/>
      <c r="K260" s="1292"/>
      <c r="L260" s="1292"/>
      <c r="M260" s="1292"/>
      <c r="N260" s="1352"/>
      <c r="O260" s="1339" t="str">
        <f t="shared" si="177"/>
        <v/>
      </c>
    </row>
    <row r="261" spans="1:15" x14ac:dyDescent="0.25">
      <c r="A261" s="1351">
        <v>4</v>
      </c>
      <c r="B261" s="1277" t="s">
        <v>190</v>
      </c>
      <c r="C261" s="1278"/>
      <c r="D261" s="1291">
        <f>SUM(E261:N261)</f>
        <v>0</v>
      </c>
      <c r="E261" s="1293"/>
      <c r="F261" s="1292"/>
      <c r="G261" s="1292"/>
      <c r="H261" s="1292"/>
      <c r="I261" s="1292"/>
      <c r="J261" s="1292"/>
      <c r="K261" s="1292"/>
      <c r="L261" s="1292"/>
      <c r="M261" s="1292"/>
      <c r="N261" s="1352"/>
      <c r="O261" s="1339" t="str">
        <f t="shared" si="177"/>
        <v/>
      </c>
    </row>
    <row r="262" spans="1:15" x14ac:dyDescent="0.25">
      <c r="A262" s="1351">
        <v>5</v>
      </c>
      <c r="B262" s="1277" t="s">
        <v>191</v>
      </c>
      <c r="C262" s="1278"/>
      <c r="D262" s="1291">
        <f>D258-D259-D260-D261</f>
        <v>0</v>
      </c>
      <c r="E262" s="1291">
        <f t="shared" ref="E262" si="187">E258-E259-E260-E261</f>
        <v>0</v>
      </c>
      <c r="F262" s="1291">
        <f t="shared" ref="F262" si="188">F258-F259-F260-F261</f>
        <v>0</v>
      </c>
      <c r="G262" s="1291">
        <f t="shared" ref="G262" si="189">G258-G259-G260-G261</f>
        <v>0</v>
      </c>
      <c r="H262" s="1291">
        <f t="shared" ref="H262" si="190">H258-H259-H260-H261</f>
        <v>0</v>
      </c>
      <c r="I262" s="1291">
        <f t="shared" ref="I262" si="191">I258-I259-I260-I261</f>
        <v>0</v>
      </c>
      <c r="J262" s="1291">
        <f t="shared" ref="J262" si="192">J258-J259-J260-J261</f>
        <v>0</v>
      </c>
      <c r="K262" s="1291">
        <f t="shared" ref="K262" si="193">K258-K259-K260-K261</f>
        <v>0</v>
      </c>
      <c r="L262" s="1291">
        <f t="shared" ref="L262" si="194">L258-L259-L260-L261</f>
        <v>0</v>
      </c>
      <c r="M262" s="1291">
        <f t="shared" ref="M262" si="195">M258-M259-M260-M261</f>
        <v>0</v>
      </c>
      <c r="N262" s="1298">
        <f t="shared" ref="N262" si="196">N258-N259-N260-N261</f>
        <v>0</v>
      </c>
      <c r="O262" s="1339" t="str">
        <f t="shared" si="177"/>
        <v/>
      </c>
    </row>
    <row r="263" spans="1:15" x14ac:dyDescent="0.25">
      <c r="A263" s="1351">
        <v>6</v>
      </c>
      <c r="B263" s="1277" t="s">
        <v>938</v>
      </c>
      <c r="C263" s="1278"/>
      <c r="D263" s="1295">
        <f>'7A'!K$176</f>
        <v>0</v>
      </c>
      <c r="E263" s="1296">
        <f t="shared" ref="E263:N263" si="197">IF($D263&gt;0, ROUND($D263*E$256/$D$256,0), 0)</f>
        <v>0</v>
      </c>
      <c r="F263" s="1296">
        <f t="shared" si="197"/>
        <v>0</v>
      </c>
      <c r="G263" s="1296">
        <f t="shared" si="197"/>
        <v>0</v>
      </c>
      <c r="H263" s="1296">
        <f t="shared" si="197"/>
        <v>0</v>
      </c>
      <c r="I263" s="1296">
        <f t="shared" si="197"/>
        <v>0</v>
      </c>
      <c r="J263" s="1296">
        <f t="shared" si="197"/>
        <v>0</v>
      </c>
      <c r="K263" s="1296">
        <f t="shared" si="197"/>
        <v>0</v>
      </c>
      <c r="L263" s="1296">
        <f t="shared" si="197"/>
        <v>0</v>
      </c>
      <c r="M263" s="1296">
        <f t="shared" si="197"/>
        <v>0</v>
      </c>
      <c r="N263" s="1296">
        <f t="shared" si="197"/>
        <v>0</v>
      </c>
      <c r="O263" s="1339" t="str">
        <f t="shared" ref="O263:O268" si="198">IF(OR(D263-SUM(E263:N263)&lt;-10,D263-SUM(E263:N263)&gt;10), "ERROR", "")</f>
        <v/>
      </c>
    </row>
    <row r="264" spans="1:15" x14ac:dyDescent="0.25">
      <c r="A264" s="1353" t="s">
        <v>675</v>
      </c>
      <c r="B264" s="1277" t="s">
        <v>939</v>
      </c>
      <c r="C264" s="1278"/>
      <c r="D264" s="1297"/>
      <c r="E264" s="1384">
        <f>IF(AND($D264&gt;0,SUM($E257:$N257)&gt;0),ROUND($D264*(E257/$D257),0),IF(AND($D264&gt;0,SUM($E256:$N256)&gt;0),ROUND($D264*(E256/$D256),0),0))</f>
        <v>0</v>
      </c>
      <c r="F264" s="1384">
        <f t="shared" ref="F264:N264" si="199">IF(AND($D264&gt;0,SUM($E257:$N257)&gt;0),ROUND($D264*(F257/$D257),0),IF(AND($D264&gt;0,SUM($E256:$N256)&gt;0),ROUND($D264*(F256/$D256),0),0))</f>
        <v>0</v>
      </c>
      <c r="G264" s="1384">
        <f t="shared" si="199"/>
        <v>0</v>
      </c>
      <c r="H264" s="1384">
        <f t="shared" si="199"/>
        <v>0</v>
      </c>
      <c r="I264" s="1384">
        <f t="shared" si="199"/>
        <v>0</v>
      </c>
      <c r="J264" s="1384">
        <f t="shared" si="199"/>
        <v>0</v>
      </c>
      <c r="K264" s="1384">
        <f t="shared" si="199"/>
        <v>0</v>
      </c>
      <c r="L264" s="1384">
        <f t="shared" si="199"/>
        <v>0</v>
      </c>
      <c r="M264" s="1384">
        <f t="shared" si="199"/>
        <v>0</v>
      </c>
      <c r="N264" s="1384">
        <f t="shared" si="199"/>
        <v>0</v>
      </c>
      <c r="O264" s="1339" t="str">
        <f t="shared" si="198"/>
        <v/>
      </c>
    </row>
    <row r="265" spans="1:15" x14ac:dyDescent="0.25">
      <c r="A265" s="1353" t="s">
        <v>676</v>
      </c>
      <c r="B265" s="1277" t="s">
        <v>940</v>
      </c>
      <c r="C265" s="1278"/>
      <c r="D265" s="1297" t="e">
        <f>'5C'!D$190*(D258/D$935)</f>
        <v>#DIV/0!</v>
      </c>
      <c r="E265" s="1296" t="e">
        <f>IF($D265&lt;&gt;0, ROUND($D265*E258/$D258,0), 0)</f>
        <v>#DIV/0!</v>
      </c>
      <c r="F265" s="1296" t="e">
        <f t="shared" ref="F265:N265" si="200">IF($D265&lt;&gt;0, ROUND($D265*F258/$D258,0), 0)</f>
        <v>#DIV/0!</v>
      </c>
      <c r="G265" s="1296" t="e">
        <f t="shared" si="200"/>
        <v>#DIV/0!</v>
      </c>
      <c r="H265" s="1296" t="e">
        <f t="shared" si="200"/>
        <v>#DIV/0!</v>
      </c>
      <c r="I265" s="1296" t="e">
        <f t="shared" si="200"/>
        <v>#DIV/0!</v>
      </c>
      <c r="J265" s="1296" t="e">
        <f t="shared" si="200"/>
        <v>#DIV/0!</v>
      </c>
      <c r="K265" s="1296" t="e">
        <f t="shared" si="200"/>
        <v>#DIV/0!</v>
      </c>
      <c r="L265" s="1296" t="e">
        <f t="shared" si="200"/>
        <v>#DIV/0!</v>
      </c>
      <c r="M265" s="1296" t="e">
        <f t="shared" si="200"/>
        <v>#DIV/0!</v>
      </c>
      <c r="N265" s="1296" t="e">
        <f t="shared" si="200"/>
        <v>#DIV/0!</v>
      </c>
      <c r="O265" s="1339" t="e">
        <f t="shared" si="198"/>
        <v>#DIV/0!</v>
      </c>
    </row>
    <row r="266" spans="1:15" x14ac:dyDescent="0.25">
      <c r="A266" s="1353" t="s">
        <v>202</v>
      </c>
      <c r="B266" s="1277" t="s">
        <v>941</v>
      </c>
      <c r="C266" s="1278"/>
      <c r="D266" s="1297"/>
      <c r="E266" s="1296">
        <f>IF($D266&lt;&gt;0, ROUND($D266*E258/$D258,0), 0)</f>
        <v>0</v>
      </c>
      <c r="F266" s="1296">
        <f t="shared" ref="F266:N266" si="201">IF($D266&lt;&gt;0, ROUND($D266*F258/$D258,0), 0)</f>
        <v>0</v>
      </c>
      <c r="G266" s="1296">
        <f t="shared" si="201"/>
        <v>0</v>
      </c>
      <c r="H266" s="1296">
        <f t="shared" si="201"/>
        <v>0</v>
      </c>
      <c r="I266" s="1296">
        <f t="shared" si="201"/>
        <v>0</v>
      </c>
      <c r="J266" s="1296">
        <f t="shared" si="201"/>
        <v>0</v>
      </c>
      <c r="K266" s="1296">
        <f t="shared" si="201"/>
        <v>0</v>
      </c>
      <c r="L266" s="1296">
        <f t="shared" si="201"/>
        <v>0</v>
      </c>
      <c r="M266" s="1296">
        <f t="shared" si="201"/>
        <v>0</v>
      </c>
      <c r="N266" s="1296">
        <f t="shared" si="201"/>
        <v>0</v>
      </c>
      <c r="O266" s="1339" t="str">
        <f t="shared" si="198"/>
        <v/>
      </c>
    </row>
    <row r="267" spans="1:15" x14ac:dyDescent="0.25">
      <c r="A267" s="1353" t="s">
        <v>203</v>
      </c>
      <c r="B267" s="1277" t="s">
        <v>931</v>
      </c>
      <c r="C267" s="1278"/>
      <c r="D267" s="1297" t="e">
        <f>SUM(D263:D266)</f>
        <v>#DIV/0!</v>
      </c>
      <c r="E267" s="1297" t="e">
        <f>SUM(E263:E266)</f>
        <v>#DIV/0!</v>
      </c>
      <c r="F267" s="1297" t="e">
        <f t="shared" ref="F267" si="202">SUM(F263:F266)</f>
        <v>#DIV/0!</v>
      </c>
      <c r="G267" s="1297" t="e">
        <f t="shared" ref="G267" si="203">SUM(G263:G266)</f>
        <v>#DIV/0!</v>
      </c>
      <c r="H267" s="1297" t="e">
        <f t="shared" ref="H267" si="204">SUM(H263:H266)</f>
        <v>#DIV/0!</v>
      </c>
      <c r="I267" s="1297" t="e">
        <f t="shared" ref="I267" si="205">SUM(I263:I266)</f>
        <v>#DIV/0!</v>
      </c>
      <c r="J267" s="1297" t="e">
        <f t="shared" ref="J267" si="206">SUM(J263:J266)</f>
        <v>#DIV/0!</v>
      </c>
      <c r="K267" s="1297" t="e">
        <f t="shared" ref="K267:L267" si="207">SUM(K263:K266)</f>
        <v>#DIV/0!</v>
      </c>
      <c r="L267" s="1297" t="e">
        <f t="shared" si="207"/>
        <v>#DIV/0!</v>
      </c>
      <c r="M267" s="1297" t="e">
        <f t="shared" ref="M267" si="208">SUM(M263:M266)</f>
        <v>#DIV/0!</v>
      </c>
      <c r="N267" s="1356" t="e">
        <f t="shared" ref="N267" si="209">SUM(N263:N266)</f>
        <v>#DIV/0!</v>
      </c>
      <c r="O267" s="1339" t="e">
        <f t="shared" si="198"/>
        <v>#DIV/0!</v>
      </c>
    </row>
    <row r="268" spans="1:15" x14ac:dyDescent="0.25">
      <c r="A268" s="1357">
        <v>7</v>
      </c>
      <c r="B268" s="1317" t="s">
        <v>192</v>
      </c>
      <c r="C268" s="1318"/>
      <c r="D268" s="1358" t="e">
        <f>D262-D267</f>
        <v>#DIV/0!</v>
      </c>
      <c r="E268" s="1298" t="e">
        <f t="shared" ref="E268" si="210">E262-E267</f>
        <v>#DIV/0!</v>
      </c>
      <c r="F268" s="1298" t="e">
        <f t="shared" ref="F268" si="211">F262-F267</f>
        <v>#DIV/0!</v>
      </c>
      <c r="G268" s="1298" t="e">
        <f t="shared" ref="G268" si="212">G262-G267</f>
        <v>#DIV/0!</v>
      </c>
      <c r="H268" s="1298" t="e">
        <f t="shared" ref="H268" si="213">H262-H267</f>
        <v>#DIV/0!</v>
      </c>
      <c r="I268" s="1298" t="e">
        <f t="shared" ref="I268" si="214">I262-I267</f>
        <v>#DIV/0!</v>
      </c>
      <c r="J268" s="1298" t="e">
        <f t="shared" ref="J268" si="215">J262-J267</f>
        <v>#DIV/0!</v>
      </c>
      <c r="K268" s="1298" t="e">
        <f t="shared" ref="K268:L268" si="216">K262-K267</f>
        <v>#DIV/0!</v>
      </c>
      <c r="L268" s="1298" t="e">
        <f t="shared" si="216"/>
        <v>#DIV/0!</v>
      </c>
      <c r="M268" s="1298" t="e">
        <f t="shared" ref="M268:N268" si="217">M262-M267</f>
        <v>#DIV/0!</v>
      </c>
      <c r="N268" s="1298" t="e">
        <f t="shared" si="217"/>
        <v>#DIV/0!</v>
      </c>
      <c r="O268" s="1339" t="e">
        <f t="shared" si="198"/>
        <v>#DIV/0!</v>
      </c>
    </row>
    <row r="269" spans="1:15" x14ac:dyDescent="0.25">
      <c r="A269" s="1279">
        <v>8</v>
      </c>
      <c r="B269" s="1279" t="s">
        <v>942</v>
      </c>
      <c r="C269" s="1299"/>
      <c r="D269" s="1334" t="e">
        <f>'5C'!D$190*(D256/D$933)</f>
        <v>#DIV/0!</v>
      </c>
      <c r="E269" s="1300"/>
      <c r="F269" s="1301"/>
      <c r="G269" s="1301"/>
      <c r="H269" s="1301"/>
      <c r="I269" s="1301"/>
      <c r="J269" s="1301"/>
      <c r="K269" s="1301"/>
      <c r="L269" s="1301"/>
      <c r="M269" s="1301"/>
      <c r="N269" s="1301" t="s">
        <v>367</v>
      </c>
      <c r="O269" s="1299"/>
    </row>
    <row r="270" spans="1:15" x14ac:dyDescent="0.25">
      <c r="A270" s="1277">
        <v>9</v>
      </c>
      <c r="B270" s="1277" t="s">
        <v>943</v>
      </c>
      <c r="C270" s="1278"/>
      <c r="D270" s="1292" t="e">
        <f>('5C'!$I$190-'5C'!$D$190)*(D256/D$933)</f>
        <v>#DIV/0!</v>
      </c>
      <c r="E270" s="1300"/>
      <c r="F270" s="1301"/>
      <c r="G270" s="1301"/>
      <c r="H270" s="1301"/>
      <c r="I270" s="1301"/>
      <c r="J270" s="1301"/>
      <c r="K270" s="1301"/>
      <c r="L270" s="1301"/>
      <c r="M270" s="1301"/>
      <c r="N270" s="1301" t="s">
        <v>367</v>
      </c>
      <c r="O270" s="1299"/>
    </row>
    <row r="271" spans="1:15" x14ac:dyDescent="0.25">
      <c r="A271" s="1277">
        <v>10</v>
      </c>
      <c r="B271" s="1277" t="s">
        <v>193</v>
      </c>
      <c r="C271" s="1278"/>
      <c r="D271" s="1291"/>
      <c r="E271" s="1302"/>
      <c r="F271" s="1303"/>
      <c r="G271" s="1303"/>
      <c r="H271" s="1303"/>
      <c r="I271" s="1303"/>
      <c r="J271" s="1303"/>
      <c r="K271" s="1303"/>
      <c r="L271" s="1303"/>
      <c r="M271" s="1303"/>
      <c r="N271" s="1303"/>
      <c r="O271" s="1299"/>
    </row>
    <row r="272" spans="1:15" x14ac:dyDescent="0.25">
      <c r="A272" s="1279"/>
      <c r="B272" s="1279" t="s">
        <v>194</v>
      </c>
      <c r="C272" s="1280"/>
      <c r="D272" s="1302" t="e">
        <f>SUM(D268:D270)</f>
        <v>#DIV/0!</v>
      </c>
      <c r="E272" s="1302"/>
      <c r="F272" s="1303"/>
      <c r="G272" s="1303"/>
      <c r="H272" s="1303"/>
      <c r="I272" s="1303"/>
      <c r="J272" s="1303"/>
      <c r="K272" s="1303"/>
      <c r="L272" s="1303"/>
      <c r="M272" s="1303"/>
      <c r="N272" s="1303"/>
      <c r="O272" s="1299"/>
    </row>
    <row r="273" spans="1:15" x14ac:dyDescent="0.25">
      <c r="A273" s="1277">
        <v>11</v>
      </c>
      <c r="B273" s="1277" t="s">
        <v>944</v>
      </c>
      <c r="C273" s="1278"/>
      <c r="D273" s="1292">
        <f>IF(D$950&lt;&gt;0,D$950*(D256/D$933),0)</f>
        <v>0</v>
      </c>
      <c r="E273" s="1302"/>
      <c r="F273" s="1303"/>
      <c r="G273" s="1303"/>
      <c r="H273" s="1303"/>
      <c r="I273" s="1303"/>
      <c r="J273" s="1303"/>
      <c r="K273" s="1303"/>
      <c r="L273" s="1303"/>
      <c r="M273" s="1303"/>
      <c r="N273" s="1303"/>
      <c r="O273" s="1299"/>
    </row>
    <row r="274" spans="1:15" x14ac:dyDescent="0.25">
      <c r="A274" s="1277">
        <v>12</v>
      </c>
      <c r="B274" s="1277" t="s">
        <v>945</v>
      </c>
      <c r="C274" s="1278"/>
      <c r="D274" s="1292">
        <f>IF(D$951&lt;&gt;0,D$951*(D256/D$933),0)</f>
        <v>0</v>
      </c>
      <c r="E274" s="1302"/>
      <c r="F274" s="1303"/>
      <c r="G274" s="1303"/>
      <c r="H274" s="1303"/>
      <c r="I274" s="1303"/>
      <c r="J274" s="1303"/>
      <c r="K274" s="1303"/>
      <c r="L274" s="1303"/>
      <c r="M274" s="1303"/>
      <c r="N274" s="1303"/>
      <c r="O274" s="1299"/>
    </row>
    <row r="275" spans="1:15" x14ac:dyDescent="0.25">
      <c r="A275" s="1277">
        <v>13</v>
      </c>
      <c r="B275" s="1277" t="s">
        <v>195</v>
      </c>
      <c r="C275" s="1278"/>
      <c r="D275" s="1291" t="e">
        <f>D272+D273+D274</f>
        <v>#DIV/0!</v>
      </c>
      <c r="E275" s="1302"/>
      <c r="F275" s="1303"/>
      <c r="G275" s="1303"/>
      <c r="H275" s="1303"/>
      <c r="I275" s="1303"/>
      <c r="J275" s="1303"/>
      <c r="K275" s="1303"/>
      <c r="L275" s="1303"/>
      <c r="M275" s="1303"/>
      <c r="N275" s="1303"/>
      <c r="O275" s="1299"/>
    </row>
    <row r="276" spans="1:15" x14ac:dyDescent="0.25">
      <c r="A276" s="1278" t="s">
        <v>419</v>
      </c>
      <c r="B276" s="1278"/>
      <c r="C276" s="239"/>
      <c r="D276" s="246"/>
      <c r="E276" s="1270"/>
      <c r="F276" s="1270"/>
      <c r="G276" s="1270"/>
      <c r="H276" s="1270"/>
      <c r="I276" s="1270"/>
      <c r="J276" s="1271"/>
      <c r="K276" s="1271"/>
      <c r="L276" s="1271"/>
      <c r="M276" s="1271"/>
      <c r="N276" s="1271"/>
    </row>
    <row r="277" spans="1:15" x14ac:dyDescent="0.25">
      <c r="A277" s="1280" t="s">
        <v>953</v>
      </c>
      <c r="B277" s="1280"/>
      <c r="D277" s="247"/>
      <c r="E277" s="247"/>
      <c r="F277" s="247"/>
      <c r="G277" s="247"/>
      <c r="H277" s="247"/>
      <c r="I277" s="247"/>
      <c r="J277" s="248"/>
      <c r="K277" s="248"/>
      <c r="L277" s="248"/>
      <c r="M277" s="248"/>
      <c r="N277" s="248"/>
    </row>
    <row r="278" spans="1:15" x14ac:dyDescent="0.25">
      <c r="A278" s="1280" t="s">
        <v>955</v>
      </c>
      <c r="B278" s="1280"/>
      <c r="D278" s="247"/>
      <c r="E278" s="247"/>
      <c r="F278" s="247"/>
      <c r="G278" s="247"/>
      <c r="H278" s="247"/>
      <c r="I278" s="247"/>
      <c r="J278" s="248"/>
      <c r="K278" s="248"/>
      <c r="L278" s="248"/>
      <c r="M278" s="248"/>
      <c r="N278" s="248"/>
    </row>
    <row r="279" spans="1:15" x14ac:dyDescent="0.25">
      <c r="A279" s="1280" t="s">
        <v>954</v>
      </c>
      <c r="B279" s="1280"/>
      <c r="D279" s="247"/>
      <c r="E279" s="247"/>
      <c r="F279" s="247"/>
      <c r="G279" s="247"/>
      <c r="H279" s="247"/>
      <c r="I279" s="247"/>
      <c r="J279" s="248"/>
      <c r="K279" s="248"/>
      <c r="L279" s="248"/>
      <c r="M279" s="248"/>
      <c r="N279" s="248"/>
    </row>
    <row r="280" spans="1:15" x14ac:dyDescent="0.25">
      <c r="A280" s="1280" t="s">
        <v>949</v>
      </c>
      <c r="B280" s="1280"/>
      <c r="D280" s="247"/>
      <c r="E280" s="247"/>
      <c r="F280" s="247"/>
      <c r="G280" s="247"/>
      <c r="H280" s="247"/>
      <c r="I280" s="247"/>
      <c r="J280" s="248"/>
      <c r="K280" s="248"/>
      <c r="L280" s="248"/>
      <c r="M280" s="248"/>
      <c r="N280" s="248"/>
    </row>
    <row r="281" spans="1:15" x14ac:dyDescent="0.25">
      <c r="A281" s="1280" t="s">
        <v>946</v>
      </c>
      <c r="B281" s="1280"/>
      <c r="D281" s="247"/>
      <c r="E281" s="247"/>
      <c r="F281" s="247"/>
      <c r="G281" s="247"/>
      <c r="H281" s="247"/>
      <c r="I281" s="247"/>
      <c r="J281" s="248"/>
      <c r="K281" s="248"/>
      <c r="L281" s="248"/>
      <c r="M281" s="248"/>
      <c r="N281" s="248"/>
    </row>
    <row r="282" spans="1:15" x14ac:dyDescent="0.25">
      <c r="A282" s="1280" t="s">
        <v>947</v>
      </c>
      <c r="B282" s="1280"/>
      <c r="D282" s="247"/>
      <c r="E282" s="247"/>
      <c r="F282" s="247"/>
      <c r="G282" s="247"/>
      <c r="H282" s="247"/>
      <c r="I282" s="247"/>
      <c r="J282" s="248"/>
      <c r="K282" s="248"/>
      <c r="L282" s="248"/>
      <c r="M282" s="248"/>
      <c r="N282" s="248"/>
    </row>
    <row r="283" spans="1:15" x14ac:dyDescent="0.25">
      <c r="A283" s="1280" t="s">
        <v>948</v>
      </c>
      <c r="B283" s="1280"/>
      <c r="D283" s="247"/>
      <c r="E283" s="247"/>
      <c r="F283" s="247"/>
      <c r="G283" s="247"/>
      <c r="H283" s="247"/>
      <c r="I283" s="247"/>
      <c r="J283" s="248"/>
      <c r="K283" s="248"/>
      <c r="L283" s="248"/>
      <c r="M283" s="248"/>
      <c r="N283" s="248"/>
    </row>
    <row r="284" spans="1:15" x14ac:dyDescent="0.25">
      <c r="A284" s="1280" t="s">
        <v>950</v>
      </c>
      <c r="B284" s="1280"/>
      <c r="D284" s="247"/>
      <c r="E284" s="247"/>
      <c r="F284" s="247"/>
      <c r="G284" s="247"/>
      <c r="H284" s="247"/>
      <c r="I284" s="247"/>
      <c r="J284" s="248"/>
      <c r="K284" s="248"/>
      <c r="L284" s="248"/>
      <c r="M284" s="248"/>
      <c r="N284" s="248"/>
    </row>
    <row r="285" spans="1:15" x14ac:dyDescent="0.25">
      <c r="A285" s="1280" t="s">
        <v>951</v>
      </c>
      <c r="B285" s="1280"/>
      <c r="D285" s="247"/>
      <c r="E285" s="247"/>
      <c r="F285" s="247"/>
      <c r="G285" s="247"/>
      <c r="H285" s="247"/>
      <c r="I285" s="247"/>
      <c r="J285" s="248"/>
      <c r="K285" s="248"/>
      <c r="L285" s="248"/>
      <c r="M285" s="248"/>
      <c r="N285" s="248"/>
    </row>
    <row r="286" spans="1:15" x14ac:dyDescent="0.25">
      <c r="B286" s="1280" t="s">
        <v>952</v>
      </c>
      <c r="D286" s="247"/>
      <c r="E286" s="247"/>
      <c r="F286" s="247"/>
      <c r="G286" s="247"/>
      <c r="H286" s="247"/>
      <c r="I286" s="247"/>
      <c r="J286" s="248"/>
      <c r="K286" s="248"/>
      <c r="L286" s="248"/>
      <c r="M286" s="248"/>
      <c r="N286" s="248"/>
    </row>
    <row r="287" spans="1:15" x14ac:dyDescent="0.25">
      <c r="D287" s="247"/>
      <c r="E287" s="247"/>
      <c r="F287" s="247"/>
      <c r="G287" s="247"/>
      <c r="H287" s="247"/>
      <c r="I287" s="247"/>
      <c r="J287" s="248"/>
      <c r="K287" s="248"/>
      <c r="L287" s="248"/>
      <c r="M287" s="248"/>
      <c r="N287" s="248"/>
    </row>
    <row r="288" spans="1:15" x14ac:dyDescent="0.25">
      <c r="A288" s="232" t="s">
        <v>422</v>
      </c>
      <c r="D288" s="247"/>
      <c r="E288" s="247"/>
      <c r="F288" s="247"/>
      <c r="G288" s="247"/>
      <c r="H288" s="247"/>
      <c r="I288" s="247"/>
      <c r="J288" s="248"/>
      <c r="K288" s="248"/>
      <c r="L288" s="248"/>
      <c r="M288" s="248"/>
      <c r="N288" s="248"/>
    </row>
    <row r="289" spans="1:15" x14ac:dyDescent="0.25">
      <c r="D289" s="247"/>
      <c r="E289" s="247"/>
      <c r="F289" s="247"/>
      <c r="G289" s="247"/>
      <c r="H289" s="247" t="s">
        <v>367</v>
      </c>
      <c r="I289" s="247"/>
      <c r="K289" s="248"/>
      <c r="L289" s="248"/>
      <c r="M289" s="248"/>
      <c r="N289" s="248" t="s">
        <v>367</v>
      </c>
    </row>
    <row r="290" spans="1:15" ht="17.399999999999999" x14ac:dyDescent="0.3">
      <c r="A290" s="1"/>
      <c r="B290" s="1272"/>
      <c r="C290" s="784"/>
      <c r="D290" s="784"/>
      <c r="E290" s="784"/>
      <c r="F290" s="784"/>
      <c r="G290" s="784"/>
      <c r="H290" s="784"/>
      <c r="I290" s="784"/>
      <c r="J290" s="785"/>
      <c r="K290" s="785"/>
      <c r="L290" s="785"/>
      <c r="M290" s="785"/>
      <c r="N290" s="487" t="s">
        <v>841</v>
      </c>
    </row>
    <row r="291" spans="1:15" ht="17.399999999999999" x14ac:dyDescent="0.3">
      <c r="A291" s="1" t="s">
        <v>182</v>
      </c>
      <c r="B291" s="1272"/>
      <c r="C291" s="784"/>
      <c r="D291" s="784"/>
      <c r="E291" s="784"/>
      <c r="F291" s="784"/>
      <c r="G291" s="784"/>
      <c r="H291" s="784"/>
      <c r="I291" s="784"/>
      <c r="J291" s="785"/>
      <c r="K291" s="785"/>
      <c r="L291" s="785"/>
      <c r="M291" s="785"/>
      <c r="N291" s="784"/>
    </row>
    <row r="292" spans="1:15" ht="17.399999999999999" x14ac:dyDescent="0.3">
      <c r="A292" s="786" t="s">
        <v>857</v>
      </c>
      <c r="B292" s="1273"/>
      <c r="C292" s="787"/>
      <c r="D292" s="789"/>
      <c r="E292" s="789"/>
      <c r="F292" s="789"/>
      <c r="G292" s="789"/>
      <c r="H292" s="789"/>
      <c r="I292" s="789"/>
      <c r="J292" s="790"/>
      <c r="K292" s="790"/>
      <c r="L292" s="790"/>
      <c r="M292" s="790"/>
      <c r="N292" s="790"/>
    </row>
    <row r="293" spans="1:15" x14ac:dyDescent="0.25">
      <c r="D293" s="247"/>
      <c r="E293" s="247"/>
      <c r="F293" s="247"/>
      <c r="G293" s="247"/>
      <c r="H293" s="247"/>
      <c r="I293" s="247"/>
      <c r="J293" s="248"/>
      <c r="K293" s="248"/>
      <c r="L293" s="248"/>
      <c r="M293" s="248"/>
      <c r="N293" s="248"/>
    </row>
    <row r="294" spans="1:15" x14ac:dyDescent="0.25">
      <c r="B294" s="1274" t="s">
        <v>363</v>
      </c>
      <c r="F294" s="232" t="s">
        <v>451</v>
      </c>
      <c r="H294" s="232" t="s">
        <v>367</v>
      </c>
      <c r="J294" s="233"/>
      <c r="M294" s="783" t="s">
        <v>365</v>
      </c>
    </row>
    <row r="295" spans="1:15" x14ac:dyDescent="0.25">
      <c r="C295" s="212" t="str">
        <f>'1_1A'!$B$7</f>
        <v>Enter Hospital Name Here</v>
      </c>
      <c r="G295" s="212" t="str">
        <f>'1_1A'!$H$7</f>
        <v>Enter Provider Number Here</v>
      </c>
      <c r="J295" s="233"/>
      <c r="K295" s="233"/>
      <c r="L295" s="233"/>
      <c r="M295" s="233"/>
      <c r="N295" s="1269" t="str">
        <f>'1_1A'!$P$7</f>
        <v>Enter FYE Here</v>
      </c>
    </row>
    <row r="296" spans="1:15" x14ac:dyDescent="0.25">
      <c r="D296" s="247"/>
      <c r="E296" s="247"/>
      <c r="F296" s="247"/>
      <c r="G296" s="247"/>
      <c r="H296" s="247"/>
      <c r="I296" s="247"/>
      <c r="J296" s="248"/>
      <c r="K296" s="248"/>
      <c r="L296" s="248"/>
      <c r="M296" s="248"/>
      <c r="N296" s="248"/>
    </row>
    <row r="297" spans="1:15" x14ac:dyDescent="0.25">
      <c r="A297" s="1340"/>
      <c r="B297" s="1341"/>
      <c r="C297" s="1342"/>
      <c r="D297" s="1359"/>
      <c r="E297" s="1360"/>
      <c r="F297" s="1360"/>
      <c r="G297" s="1360"/>
      <c r="H297" s="1360"/>
      <c r="I297" s="1360"/>
      <c r="J297" s="1361"/>
      <c r="K297" s="1361"/>
      <c r="L297" s="1361"/>
      <c r="M297" s="1361"/>
      <c r="N297" s="1362"/>
      <c r="O297" s="1299"/>
    </row>
    <row r="298" spans="1:15" x14ac:dyDescent="0.25">
      <c r="A298" s="1344"/>
      <c r="B298" s="1279"/>
      <c r="C298" s="1299"/>
      <c r="D298" s="1323" t="s">
        <v>183</v>
      </c>
      <c r="E298" s="1363"/>
      <c r="F298" s="1363"/>
      <c r="G298" s="1363"/>
      <c r="H298" s="1363"/>
      <c r="I298" s="1363"/>
      <c r="J298" s="1364"/>
      <c r="K298" s="1364"/>
      <c r="L298" s="1364"/>
      <c r="M298" s="1364"/>
      <c r="N298" s="1365"/>
      <c r="O298" s="1299"/>
    </row>
    <row r="299" spans="1:15" x14ac:dyDescent="0.25">
      <c r="A299" s="1344"/>
      <c r="B299" s="1282" t="s">
        <v>184</v>
      </c>
      <c r="C299" s="1345"/>
      <c r="D299" s="1324"/>
      <c r="E299" s="1305"/>
      <c r="F299" s="1305"/>
      <c r="G299" s="1305"/>
      <c r="H299" s="1305"/>
      <c r="I299" s="1305"/>
      <c r="J299" s="1306"/>
      <c r="K299" s="1306"/>
      <c r="L299" s="1306"/>
      <c r="M299" s="1306"/>
      <c r="N299" s="1366"/>
      <c r="O299" s="1299"/>
    </row>
    <row r="300" spans="1:15" x14ac:dyDescent="0.25">
      <c r="A300" s="1344"/>
      <c r="B300" s="1282" t="s">
        <v>185</v>
      </c>
      <c r="C300" s="1345"/>
      <c r="D300" s="1325" t="s">
        <v>379</v>
      </c>
      <c r="E300" s="1322"/>
      <c r="F300" s="1304"/>
      <c r="G300" s="1322"/>
      <c r="H300" s="1304"/>
      <c r="I300" s="1326" t="s">
        <v>367</v>
      </c>
      <c r="J300" s="1327"/>
      <c r="K300" s="1283" t="s">
        <v>367</v>
      </c>
      <c r="L300" s="1284"/>
      <c r="M300" s="1285"/>
      <c r="N300" s="1349"/>
      <c r="O300" s="1299"/>
    </row>
    <row r="301" spans="1:15" x14ac:dyDescent="0.25">
      <c r="A301" s="1344"/>
      <c r="B301" s="1279"/>
      <c r="C301" s="1299"/>
      <c r="D301" s="1328" t="s">
        <v>686</v>
      </c>
      <c r="E301" s="1329" t="s">
        <v>374</v>
      </c>
      <c r="F301" s="1363"/>
      <c r="G301" s="1329" t="s">
        <v>375</v>
      </c>
      <c r="H301" s="1363"/>
      <c r="I301" s="1329" t="s">
        <v>376</v>
      </c>
      <c r="J301" s="1364"/>
      <c r="K301" s="1282" t="s">
        <v>936</v>
      </c>
      <c r="L301" s="1346"/>
      <c r="M301" s="1287" t="s">
        <v>186</v>
      </c>
      <c r="N301" s="1312"/>
      <c r="O301" s="1299"/>
    </row>
    <row r="302" spans="1:15" x14ac:dyDescent="0.25">
      <c r="A302" s="1344"/>
      <c r="B302" s="1279"/>
      <c r="C302" s="1299"/>
      <c r="D302" s="1328" t="s">
        <v>117</v>
      </c>
      <c r="E302" s="1325" t="s">
        <v>97</v>
      </c>
      <c r="F302" s="1325" t="s">
        <v>98</v>
      </c>
      <c r="G302" s="1325" t="s">
        <v>97</v>
      </c>
      <c r="H302" s="1325" t="s">
        <v>98</v>
      </c>
      <c r="I302" s="1325" t="s">
        <v>97</v>
      </c>
      <c r="J302" s="1330" t="s">
        <v>98</v>
      </c>
      <c r="K302" s="1288" t="s">
        <v>97</v>
      </c>
      <c r="L302" s="1289" t="s">
        <v>98</v>
      </c>
      <c r="M302" s="1288" t="s">
        <v>97</v>
      </c>
      <c r="N302" s="1314" t="s">
        <v>98</v>
      </c>
      <c r="O302" s="1299"/>
    </row>
    <row r="303" spans="1:15" x14ac:dyDescent="0.25">
      <c r="A303" s="1344"/>
      <c r="B303" s="1279"/>
      <c r="C303" s="1299"/>
      <c r="D303" s="1328" t="s">
        <v>384</v>
      </c>
      <c r="E303" s="1328" t="s">
        <v>385</v>
      </c>
      <c r="F303" s="1328" t="s">
        <v>386</v>
      </c>
      <c r="G303" s="1328" t="s">
        <v>387</v>
      </c>
      <c r="H303" s="1328" t="s">
        <v>388</v>
      </c>
      <c r="I303" s="1328" t="s">
        <v>389</v>
      </c>
      <c r="J303" s="1331" t="s">
        <v>390</v>
      </c>
      <c r="K303" s="1290" t="s">
        <v>391</v>
      </c>
      <c r="L303" s="1290">
        <v>9</v>
      </c>
      <c r="M303" s="1290">
        <v>10</v>
      </c>
      <c r="N303" s="1350">
        <v>11</v>
      </c>
      <c r="O303" s="1299"/>
    </row>
    <row r="304" spans="1:15" x14ac:dyDescent="0.25">
      <c r="A304" s="1351">
        <v>1</v>
      </c>
      <c r="B304" s="1277" t="s">
        <v>937</v>
      </c>
      <c r="C304" s="1278"/>
      <c r="D304" s="1291">
        <f>'7'!$K$166</f>
        <v>0</v>
      </c>
      <c r="E304" s="1292"/>
      <c r="F304" s="1292"/>
      <c r="G304" s="1292"/>
      <c r="H304" s="1292"/>
      <c r="I304" s="1292"/>
      <c r="J304" s="1292"/>
      <c r="K304" s="1292"/>
      <c r="L304" s="1292"/>
      <c r="M304" s="1292"/>
      <c r="N304" s="1352"/>
      <c r="O304" s="1339" t="str">
        <f t="shared" ref="O304:O310" si="218">IF(OR(D304-SUM(E304:N304)&lt;-10,D304-SUM(E304:N304)&gt;10), "ERROR", "")</f>
        <v/>
      </c>
    </row>
    <row r="305" spans="1:15" x14ac:dyDescent="0.25">
      <c r="A305" s="1353" t="s">
        <v>933</v>
      </c>
      <c r="B305" s="1277" t="s">
        <v>959</v>
      </c>
      <c r="C305" s="1278"/>
      <c r="D305" s="1291">
        <f t="shared" ref="D305:D306" si="219">SUM(E305:N305)</f>
        <v>0</v>
      </c>
      <c r="E305" s="1292"/>
      <c r="F305" s="1292"/>
      <c r="G305" s="1292"/>
      <c r="H305" s="1292"/>
      <c r="I305" s="1292"/>
      <c r="J305" s="1292"/>
      <c r="K305" s="1292"/>
      <c r="L305" s="1292"/>
      <c r="M305" s="1292"/>
      <c r="N305" s="1352"/>
      <c r="O305" s="1339" t="str">
        <f t="shared" si="218"/>
        <v/>
      </c>
    </row>
    <row r="306" spans="1:15" x14ac:dyDescent="0.25">
      <c r="A306" s="1353" t="s">
        <v>934</v>
      </c>
      <c r="B306" s="1277" t="s">
        <v>935</v>
      </c>
      <c r="C306" s="1278"/>
      <c r="D306" s="1291">
        <f t="shared" si="219"/>
        <v>0</v>
      </c>
      <c r="E306" s="1292">
        <f>SUM(E304:E305)</f>
        <v>0</v>
      </c>
      <c r="F306" s="1292">
        <f t="shared" ref="F306" si="220">SUM(F304:F305)</f>
        <v>0</v>
      </c>
      <c r="G306" s="1292">
        <f t="shared" ref="G306" si="221">SUM(G304:G305)</f>
        <v>0</v>
      </c>
      <c r="H306" s="1292">
        <f t="shared" ref="H306" si="222">SUM(H304:H305)</f>
        <v>0</v>
      </c>
      <c r="I306" s="1292">
        <f t="shared" ref="I306" si="223">SUM(I304:I305)</f>
        <v>0</v>
      </c>
      <c r="J306" s="1292">
        <f t="shared" ref="J306" si="224">SUM(J304:J305)</f>
        <v>0</v>
      </c>
      <c r="K306" s="1292">
        <f t="shared" ref="K306:L306" si="225">SUM(K304:K305)</f>
        <v>0</v>
      </c>
      <c r="L306" s="1292">
        <f t="shared" si="225"/>
        <v>0</v>
      </c>
      <c r="M306" s="1292">
        <f t="shared" ref="M306" si="226">SUM(M304:M305)</f>
        <v>0</v>
      </c>
      <c r="N306" s="1352">
        <f t="shared" ref="N306" si="227">SUM(N304:N305)</f>
        <v>0</v>
      </c>
      <c r="O306" s="1339" t="str">
        <f t="shared" si="218"/>
        <v/>
      </c>
    </row>
    <row r="307" spans="1:15" x14ac:dyDescent="0.25">
      <c r="A307" s="1351">
        <v>2</v>
      </c>
      <c r="B307" s="1277" t="s">
        <v>188</v>
      </c>
      <c r="C307" s="1278"/>
      <c r="D307" s="1291">
        <f>SUM(E307:N307)</f>
        <v>0</v>
      </c>
      <c r="E307" s="1292"/>
      <c r="F307" s="1292"/>
      <c r="G307" s="1292"/>
      <c r="H307" s="1292"/>
      <c r="I307" s="1292"/>
      <c r="J307" s="1292"/>
      <c r="K307" s="1292"/>
      <c r="L307" s="1292"/>
      <c r="M307" s="1292"/>
      <c r="N307" s="1352"/>
      <c r="O307" s="1339" t="str">
        <f t="shared" si="218"/>
        <v/>
      </c>
    </row>
    <row r="308" spans="1:15" x14ac:dyDescent="0.25">
      <c r="A308" s="1351">
        <v>3</v>
      </c>
      <c r="B308" s="1277" t="s">
        <v>189</v>
      </c>
      <c r="C308" s="1278"/>
      <c r="D308" s="1291">
        <f>SUM(E308:N308)</f>
        <v>0</v>
      </c>
      <c r="E308" s="1354"/>
      <c r="F308" s="1292"/>
      <c r="G308" s="1292"/>
      <c r="H308" s="1292"/>
      <c r="I308" s="1292"/>
      <c r="J308" s="1292"/>
      <c r="K308" s="1292"/>
      <c r="L308" s="1292"/>
      <c r="M308" s="1292"/>
      <c r="N308" s="1352"/>
      <c r="O308" s="1339" t="str">
        <f t="shared" si="218"/>
        <v/>
      </c>
    </row>
    <row r="309" spans="1:15" x14ac:dyDescent="0.25">
      <c r="A309" s="1351">
        <v>4</v>
      </c>
      <c r="B309" s="1277" t="s">
        <v>190</v>
      </c>
      <c r="C309" s="1278"/>
      <c r="D309" s="1291">
        <f>SUM(E309:N309)</f>
        <v>0</v>
      </c>
      <c r="E309" s="1293"/>
      <c r="F309" s="1292"/>
      <c r="G309" s="1292"/>
      <c r="H309" s="1292"/>
      <c r="I309" s="1292"/>
      <c r="J309" s="1292"/>
      <c r="K309" s="1292"/>
      <c r="L309" s="1292"/>
      <c r="M309" s="1292"/>
      <c r="N309" s="1352"/>
      <c r="O309" s="1339" t="str">
        <f t="shared" si="218"/>
        <v/>
      </c>
    </row>
    <row r="310" spans="1:15" x14ac:dyDescent="0.25">
      <c r="A310" s="1351">
        <v>5</v>
      </c>
      <c r="B310" s="1277" t="s">
        <v>191</v>
      </c>
      <c r="C310" s="1278"/>
      <c r="D310" s="1291">
        <f>D306-D307-D308-D309</f>
        <v>0</v>
      </c>
      <c r="E310" s="1291">
        <f t="shared" ref="E310" si="228">E306-E307-E308-E309</f>
        <v>0</v>
      </c>
      <c r="F310" s="1291">
        <f t="shared" ref="F310" si="229">F306-F307-F308-F309</f>
        <v>0</v>
      </c>
      <c r="G310" s="1291">
        <f t="shared" ref="G310" si="230">G306-G307-G308-G309</f>
        <v>0</v>
      </c>
      <c r="H310" s="1291">
        <f t="shared" ref="H310" si="231">H306-H307-H308-H309</f>
        <v>0</v>
      </c>
      <c r="I310" s="1291">
        <f t="shared" ref="I310" si="232">I306-I307-I308-I309</f>
        <v>0</v>
      </c>
      <c r="J310" s="1291">
        <f t="shared" ref="J310" si="233">J306-J307-J308-J309</f>
        <v>0</v>
      </c>
      <c r="K310" s="1291">
        <f t="shared" ref="K310" si="234">K306-K307-K308-K309</f>
        <v>0</v>
      </c>
      <c r="L310" s="1291">
        <f t="shared" ref="L310" si="235">L306-L307-L308-L309</f>
        <v>0</v>
      </c>
      <c r="M310" s="1291">
        <f t="shared" ref="M310" si="236">M306-M307-M308-M309</f>
        <v>0</v>
      </c>
      <c r="N310" s="1298">
        <f t="shared" ref="N310" si="237">N306-N307-N308-N309</f>
        <v>0</v>
      </c>
      <c r="O310" s="1339" t="str">
        <f t="shared" si="218"/>
        <v/>
      </c>
    </row>
    <row r="311" spans="1:15" x14ac:dyDescent="0.25">
      <c r="A311" s="1351">
        <v>6</v>
      </c>
      <c r="B311" s="1277" t="s">
        <v>938</v>
      </c>
      <c r="C311" s="1278"/>
      <c r="D311" s="1295">
        <f>'7A'!L$176</f>
        <v>0</v>
      </c>
      <c r="E311" s="1296">
        <f t="shared" ref="E311:N311" si="238">IF($D311&gt;0, ROUND($D311*E$304/$D$304,0), 0)</f>
        <v>0</v>
      </c>
      <c r="F311" s="1296">
        <f t="shared" si="238"/>
        <v>0</v>
      </c>
      <c r="G311" s="1296">
        <f t="shared" si="238"/>
        <v>0</v>
      </c>
      <c r="H311" s="1296">
        <f t="shared" si="238"/>
        <v>0</v>
      </c>
      <c r="I311" s="1296">
        <f t="shared" si="238"/>
        <v>0</v>
      </c>
      <c r="J311" s="1296">
        <f t="shared" si="238"/>
        <v>0</v>
      </c>
      <c r="K311" s="1296">
        <f t="shared" si="238"/>
        <v>0</v>
      </c>
      <c r="L311" s="1296">
        <f t="shared" si="238"/>
        <v>0</v>
      </c>
      <c r="M311" s="1296">
        <f t="shared" si="238"/>
        <v>0</v>
      </c>
      <c r="N311" s="1296">
        <f t="shared" si="238"/>
        <v>0</v>
      </c>
      <c r="O311" s="1339" t="str">
        <f t="shared" ref="O311:O316" si="239">IF(OR(D311-SUM(E311:N311)&lt;-10,D311-SUM(E311:N311)&gt;10), "ERROR", "")</f>
        <v/>
      </c>
    </row>
    <row r="312" spans="1:15" x14ac:dyDescent="0.25">
      <c r="A312" s="1353" t="s">
        <v>675</v>
      </c>
      <c r="B312" s="1277" t="s">
        <v>939</v>
      </c>
      <c r="C312" s="1278"/>
      <c r="D312" s="1297"/>
      <c r="E312" s="1384">
        <f>IF(AND($D312&gt;0,SUM($E305:$N305)&gt;0),ROUND($D312*(E305/$D305),0),IF(AND($D312&gt;0,SUM($E304:$N304)&gt;0),ROUND($D312*(E304/$D304),0),0))</f>
        <v>0</v>
      </c>
      <c r="F312" s="1384">
        <f t="shared" ref="F312:N312" si="240">IF(AND($D312&gt;0,SUM($E305:$N305)&gt;0),ROUND($D312*(F305/$D305),0),IF(AND($D312&gt;0,SUM($E304:$N304)&gt;0),ROUND($D312*(F304/$D304),0),0))</f>
        <v>0</v>
      </c>
      <c r="G312" s="1384">
        <f t="shared" si="240"/>
        <v>0</v>
      </c>
      <c r="H312" s="1384">
        <f t="shared" si="240"/>
        <v>0</v>
      </c>
      <c r="I312" s="1384">
        <f t="shared" si="240"/>
        <v>0</v>
      </c>
      <c r="J312" s="1384">
        <f t="shared" si="240"/>
        <v>0</v>
      </c>
      <c r="K312" s="1384">
        <f t="shared" si="240"/>
        <v>0</v>
      </c>
      <c r="L312" s="1384">
        <f t="shared" si="240"/>
        <v>0</v>
      </c>
      <c r="M312" s="1384">
        <f t="shared" si="240"/>
        <v>0</v>
      </c>
      <c r="N312" s="1384">
        <f t="shared" si="240"/>
        <v>0</v>
      </c>
      <c r="O312" s="1339" t="str">
        <f t="shared" si="239"/>
        <v/>
      </c>
    </row>
    <row r="313" spans="1:15" x14ac:dyDescent="0.25">
      <c r="A313" s="1353" t="s">
        <v>676</v>
      </c>
      <c r="B313" s="1277" t="s">
        <v>940</v>
      </c>
      <c r="C313" s="1278"/>
      <c r="D313" s="1297" t="e">
        <f>'5C'!D$190*(D306/D$935)</f>
        <v>#DIV/0!</v>
      </c>
      <c r="E313" s="1296" t="e">
        <f>IF($D313&lt;&gt;0, ROUND($D313*E306/$D306,0), 0)</f>
        <v>#DIV/0!</v>
      </c>
      <c r="F313" s="1296" t="e">
        <f t="shared" ref="F313:N313" si="241">IF($D313&lt;&gt;0, ROUND($D313*F306/$D306,0), 0)</f>
        <v>#DIV/0!</v>
      </c>
      <c r="G313" s="1296" t="e">
        <f t="shared" si="241"/>
        <v>#DIV/0!</v>
      </c>
      <c r="H313" s="1296" t="e">
        <f t="shared" si="241"/>
        <v>#DIV/0!</v>
      </c>
      <c r="I313" s="1296" t="e">
        <f t="shared" si="241"/>
        <v>#DIV/0!</v>
      </c>
      <c r="J313" s="1296" t="e">
        <f t="shared" si="241"/>
        <v>#DIV/0!</v>
      </c>
      <c r="K313" s="1296" t="e">
        <f t="shared" si="241"/>
        <v>#DIV/0!</v>
      </c>
      <c r="L313" s="1296" t="e">
        <f t="shared" si="241"/>
        <v>#DIV/0!</v>
      </c>
      <c r="M313" s="1296" t="e">
        <f t="shared" si="241"/>
        <v>#DIV/0!</v>
      </c>
      <c r="N313" s="1296" t="e">
        <f t="shared" si="241"/>
        <v>#DIV/0!</v>
      </c>
      <c r="O313" s="1339" t="e">
        <f t="shared" si="239"/>
        <v>#DIV/0!</v>
      </c>
    </row>
    <row r="314" spans="1:15" x14ac:dyDescent="0.25">
      <c r="A314" s="1353" t="s">
        <v>202</v>
      </c>
      <c r="B314" s="1277" t="s">
        <v>941</v>
      </c>
      <c r="C314" s="1278"/>
      <c r="D314" s="1297"/>
      <c r="E314" s="1296">
        <f>IF($D314&lt;&gt;0, ROUND($D314*E306/$D306,0), 0)</f>
        <v>0</v>
      </c>
      <c r="F314" s="1296">
        <f t="shared" ref="F314:N314" si="242">IF($D314&lt;&gt;0, ROUND($D314*F306/$D306,0), 0)</f>
        <v>0</v>
      </c>
      <c r="G314" s="1296">
        <f t="shared" si="242"/>
        <v>0</v>
      </c>
      <c r="H314" s="1296">
        <f t="shared" si="242"/>
        <v>0</v>
      </c>
      <c r="I314" s="1296">
        <f t="shared" si="242"/>
        <v>0</v>
      </c>
      <c r="J314" s="1296">
        <f t="shared" si="242"/>
        <v>0</v>
      </c>
      <c r="K314" s="1296">
        <f t="shared" si="242"/>
        <v>0</v>
      </c>
      <c r="L314" s="1296">
        <f t="shared" si="242"/>
        <v>0</v>
      </c>
      <c r="M314" s="1296">
        <f t="shared" si="242"/>
        <v>0</v>
      </c>
      <c r="N314" s="1296">
        <f t="shared" si="242"/>
        <v>0</v>
      </c>
      <c r="O314" s="1339" t="str">
        <f t="shared" si="239"/>
        <v/>
      </c>
    </row>
    <row r="315" spans="1:15" x14ac:dyDescent="0.25">
      <c r="A315" s="1353" t="s">
        <v>203</v>
      </c>
      <c r="B315" s="1277" t="s">
        <v>931</v>
      </c>
      <c r="C315" s="1278"/>
      <c r="D315" s="1297" t="e">
        <f>SUM(D311:D314)</f>
        <v>#DIV/0!</v>
      </c>
      <c r="E315" s="1297" t="e">
        <f>SUM(E311:E314)</f>
        <v>#DIV/0!</v>
      </c>
      <c r="F315" s="1297" t="e">
        <f t="shared" ref="F315" si="243">SUM(F311:F314)</f>
        <v>#DIV/0!</v>
      </c>
      <c r="G315" s="1297" t="e">
        <f t="shared" ref="G315" si="244">SUM(G311:G314)</f>
        <v>#DIV/0!</v>
      </c>
      <c r="H315" s="1297" t="e">
        <f t="shared" ref="H315" si="245">SUM(H311:H314)</f>
        <v>#DIV/0!</v>
      </c>
      <c r="I315" s="1297" t="e">
        <f t="shared" ref="I315" si="246">SUM(I311:I314)</f>
        <v>#DIV/0!</v>
      </c>
      <c r="J315" s="1297" t="e">
        <f t="shared" ref="J315" si="247">SUM(J311:J314)</f>
        <v>#DIV/0!</v>
      </c>
      <c r="K315" s="1297" t="e">
        <f t="shared" ref="K315:L315" si="248">SUM(K311:K314)</f>
        <v>#DIV/0!</v>
      </c>
      <c r="L315" s="1297" t="e">
        <f t="shared" si="248"/>
        <v>#DIV/0!</v>
      </c>
      <c r="M315" s="1297" t="e">
        <f t="shared" ref="M315" si="249">SUM(M311:M314)</f>
        <v>#DIV/0!</v>
      </c>
      <c r="N315" s="1356" t="e">
        <f t="shared" ref="N315" si="250">SUM(N311:N314)</f>
        <v>#DIV/0!</v>
      </c>
      <c r="O315" s="1339" t="e">
        <f t="shared" si="239"/>
        <v>#DIV/0!</v>
      </c>
    </row>
    <row r="316" spans="1:15" x14ac:dyDescent="0.25">
      <c r="A316" s="1357">
        <v>7</v>
      </c>
      <c r="B316" s="1317" t="s">
        <v>192</v>
      </c>
      <c r="C316" s="1318"/>
      <c r="D316" s="1358" t="e">
        <f>D310-D315</f>
        <v>#DIV/0!</v>
      </c>
      <c r="E316" s="1298" t="e">
        <f t="shared" ref="E316" si="251">E310-E315</f>
        <v>#DIV/0!</v>
      </c>
      <c r="F316" s="1298" t="e">
        <f t="shared" ref="F316" si="252">F310-F315</f>
        <v>#DIV/0!</v>
      </c>
      <c r="G316" s="1298" t="e">
        <f t="shared" ref="G316" si="253">G310-G315</f>
        <v>#DIV/0!</v>
      </c>
      <c r="H316" s="1298" t="e">
        <f t="shared" ref="H316" si="254">H310-H315</f>
        <v>#DIV/0!</v>
      </c>
      <c r="I316" s="1298" t="e">
        <f t="shared" ref="I316" si="255">I310-I315</f>
        <v>#DIV/0!</v>
      </c>
      <c r="J316" s="1298" t="e">
        <f t="shared" ref="J316" si="256">J310-J315</f>
        <v>#DIV/0!</v>
      </c>
      <c r="K316" s="1298" t="e">
        <f t="shared" ref="K316:L316" si="257">K310-K315</f>
        <v>#DIV/0!</v>
      </c>
      <c r="L316" s="1298" t="e">
        <f t="shared" si="257"/>
        <v>#DIV/0!</v>
      </c>
      <c r="M316" s="1298" t="e">
        <f t="shared" ref="M316:N316" si="258">M310-M315</f>
        <v>#DIV/0!</v>
      </c>
      <c r="N316" s="1298" t="e">
        <f t="shared" si="258"/>
        <v>#DIV/0!</v>
      </c>
      <c r="O316" s="1339" t="e">
        <f t="shared" si="239"/>
        <v>#DIV/0!</v>
      </c>
    </row>
    <row r="317" spans="1:15" x14ac:dyDescent="0.25">
      <c r="A317" s="1279">
        <v>8</v>
      </c>
      <c r="B317" s="1279" t="s">
        <v>942</v>
      </c>
      <c r="C317" s="1299"/>
      <c r="D317" s="1334" t="e">
        <f>'5C'!D$190*(D304/D$933)</f>
        <v>#DIV/0!</v>
      </c>
      <c r="E317" s="1300"/>
      <c r="F317" s="1301"/>
      <c r="G317" s="1301"/>
      <c r="H317" s="1301"/>
      <c r="I317" s="1301"/>
      <c r="J317" s="1301"/>
      <c r="K317" s="1301"/>
      <c r="L317" s="1301"/>
      <c r="M317" s="1301"/>
      <c r="N317" s="1301" t="s">
        <v>367</v>
      </c>
      <c r="O317" s="1299"/>
    </row>
    <row r="318" spans="1:15" x14ac:dyDescent="0.25">
      <c r="A318" s="1277">
        <v>9</v>
      </c>
      <c r="B318" s="1277" t="s">
        <v>943</v>
      </c>
      <c r="C318" s="1278"/>
      <c r="D318" s="1292" t="e">
        <f>('5C'!$I$190-'5C'!$D$190)*(D304/D$933)</f>
        <v>#DIV/0!</v>
      </c>
      <c r="E318" s="1300"/>
      <c r="F318" s="1301"/>
      <c r="G318" s="1301"/>
      <c r="H318" s="1301"/>
      <c r="I318" s="1301"/>
      <c r="J318" s="1301"/>
      <c r="K318" s="1301"/>
      <c r="L318" s="1301"/>
      <c r="M318" s="1301"/>
      <c r="N318" s="1301" t="s">
        <v>367</v>
      </c>
      <c r="O318" s="1299"/>
    </row>
    <row r="319" spans="1:15" x14ac:dyDescent="0.25">
      <c r="A319" s="1277">
        <v>10</v>
      </c>
      <c r="B319" s="1277" t="s">
        <v>193</v>
      </c>
      <c r="C319" s="1278"/>
      <c r="D319" s="1291"/>
      <c r="E319" s="1302"/>
      <c r="F319" s="1303"/>
      <c r="G319" s="1303"/>
      <c r="H319" s="1303"/>
      <c r="I319" s="1303"/>
      <c r="J319" s="1303"/>
      <c r="K319" s="1303"/>
      <c r="L319" s="1303"/>
      <c r="M319" s="1303"/>
      <c r="N319" s="1303"/>
      <c r="O319" s="1299"/>
    </row>
    <row r="320" spans="1:15" x14ac:dyDescent="0.25">
      <c r="A320" s="1279"/>
      <c r="B320" s="1279" t="s">
        <v>194</v>
      </c>
      <c r="C320" s="1280"/>
      <c r="D320" s="1302" t="e">
        <f>SUM(D316:D318)</f>
        <v>#DIV/0!</v>
      </c>
      <c r="E320" s="1302"/>
      <c r="F320" s="1303"/>
      <c r="G320" s="1303"/>
      <c r="H320" s="1303"/>
      <c r="I320" s="1303"/>
      <c r="J320" s="1303"/>
      <c r="K320" s="1303"/>
      <c r="L320" s="1303"/>
      <c r="M320" s="1303"/>
      <c r="N320" s="1303"/>
      <c r="O320" s="1299"/>
    </row>
    <row r="321" spans="1:15" x14ac:dyDescent="0.25">
      <c r="A321" s="1277">
        <v>11</v>
      </c>
      <c r="B321" s="1277" t="s">
        <v>944</v>
      </c>
      <c r="C321" s="1278"/>
      <c r="D321" s="1292">
        <f>IF(D$950&lt;&gt;0,D$950*(D304/D$933),0)</f>
        <v>0</v>
      </c>
      <c r="E321" s="1302"/>
      <c r="F321" s="1303"/>
      <c r="G321" s="1303"/>
      <c r="H321" s="1303"/>
      <c r="I321" s="1303"/>
      <c r="J321" s="1303"/>
      <c r="K321" s="1303"/>
      <c r="L321" s="1303"/>
      <c r="M321" s="1303"/>
      <c r="N321" s="1303"/>
      <c r="O321" s="1299"/>
    </row>
    <row r="322" spans="1:15" x14ac:dyDescent="0.25">
      <c r="A322" s="1277">
        <v>12</v>
      </c>
      <c r="B322" s="1277" t="s">
        <v>945</v>
      </c>
      <c r="C322" s="1278"/>
      <c r="D322" s="1292">
        <f>IF(D$951&lt;&gt;0,D$951*(D304/D$933),0)</f>
        <v>0</v>
      </c>
      <c r="E322" s="1302"/>
      <c r="F322" s="1303"/>
      <c r="G322" s="1303"/>
      <c r="H322" s="1303"/>
      <c r="I322" s="1303"/>
      <c r="J322" s="1303"/>
      <c r="K322" s="1303"/>
      <c r="L322" s="1303"/>
      <c r="M322" s="1303"/>
      <c r="N322" s="1303"/>
      <c r="O322" s="1299"/>
    </row>
    <row r="323" spans="1:15" x14ac:dyDescent="0.25">
      <c r="A323" s="1277">
        <v>13</v>
      </c>
      <c r="B323" s="1277" t="s">
        <v>195</v>
      </c>
      <c r="C323" s="1278"/>
      <c r="D323" s="1291" t="e">
        <f>D320+D321+D322</f>
        <v>#DIV/0!</v>
      </c>
      <c r="E323" s="1302"/>
      <c r="F323" s="1303"/>
      <c r="G323" s="1303"/>
      <c r="H323" s="1303"/>
      <c r="I323" s="1303"/>
      <c r="J323" s="1303"/>
      <c r="K323" s="1303"/>
      <c r="L323" s="1303"/>
      <c r="M323" s="1303"/>
      <c r="N323" s="1303"/>
      <c r="O323" s="1299"/>
    </row>
    <row r="324" spans="1:15" x14ac:dyDescent="0.25">
      <c r="A324" s="1278" t="s">
        <v>419</v>
      </c>
      <c r="B324" s="1278"/>
      <c r="C324" s="239"/>
      <c r="D324" s="246"/>
      <c r="E324" s="1270"/>
      <c r="F324" s="1270"/>
      <c r="G324" s="1270"/>
      <c r="H324" s="1270"/>
      <c r="I324" s="1270"/>
      <c r="J324" s="1271"/>
      <c r="K324" s="1271"/>
      <c r="L324" s="1271"/>
      <c r="M324" s="1271"/>
      <c r="N324" s="1271"/>
    </row>
    <row r="325" spans="1:15" x14ac:dyDescent="0.25">
      <c r="A325" s="1280" t="s">
        <v>953</v>
      </c>
      <c r="B325" s="1280"/>
      <c r="D325" s="247"/>
      <c r="E325" s="247"/>
      <c r="F325" s="247"/>
      <c r="G325" s="247"/>
      <c r="H325" s="247"/>
      <c r="I325" s="247"/>
      <c r="J325" s="248"/>
      <c r="K325" s="248"/>
      <c r="L325" s="248"/>
      <c r="M325" s="248"/>
      <c r="N325" s="248"/>
    </row>
    <row r="326" spans="1:15" x14ac:dyDescent="0.25">
      <c r="A326" s="1280" t="s">
        <v>955</v>
      </c>
      <c r="B326" s="1280"/>
      <c r="D326" s="247"/>
      <c r="E326" s="247"/>
      <c r="F326" s="247"/>
      <c r="G326" s="247"/>
      <c r="H326" s="247"/>
      <c r="I326" s="247"/>
      <c r="J326" s="248"/>
      <c r="K326" s="248"/>
      <c r="L326" s="248"/>
      <c r="M326" s="248"/>
      <c r="N326" s="248"/>
    </row>
    <row r="327" spans="1:15" x14ac:dyDescent="0.25">
      <c r="A327" s="1280" t="s">
        <v>954</v>
      </c>
      <c r="B327" s="1280"/>
      <c r="D327" s="247"/>
      <c r="E327" s="247"/>
      <c r="F327" s="247"/>
      <c r="G327" s="247"/>
      <c r="H327" s="247"/>
      <c r="I327" s="247"/>
      <c r="J327" s="248"/>
      <c r="K327" s="248"/>
      <c r="L327" s="248"/>
      <c r="M327" s="248"/>
      <c r="N327" s="248"/>
    </row>
    <row r="328" spans="1:15" x14ac:dyDescent="0.25">
      <c r="A328" s="1280" t="s">
        <v>949</v>
      </c>
      <c r="B328" s="1280"/>
      <c r="D328" s="247"/>
      <c r="E328" s="247"/>
      <c r="F328" s="247"/>
      <c r="G328" s="247"/>
      <c r="H328" s="247"/>
      <c r="I328" s="247"/>
      <c r="J328" s="248"/>
      <c r="K328" s="248"/>
      <c r="L328" s="248"/>
      <c r="M328" s="248"/>
      <c r="N328" s="248"/>
    </row>
    <row r="329" spans="1:15" x14ac:dyDescent="0.25">
      <c r="A329" s="1280" t="s">
        <v>946</v>
      </c>
      <c r="B329" s="1280"/>
      <c r="D329" s="247"/>
      <c r="E329" s="247"/>
      <c r="F329" s="247"/>
      <c r="G329" s="247"/>
      <c r="H329" s="247"/>
      <c r="I329" s="247"/>
      <c r="J329" s="248"/>
      <c r="K329" s="248"/>
      <c r="L329" s="248"/>
      <c r="M329" s="248"/>
      <c r="N329" s="248"/>
    </row>
    <row r="330" spans="1:15" x14ac:dyDescent="0.25">
      <c r="A330" s="1280" t="s">
        <v>947</v>
      </c>
      <c r="B330" s="1280"/>
      <c r="D330" s="247"/>
      <c r="E330" s="247"/>
      <c r="F330" s="247"/>
      <c r="G330" s="247"/>
      <c r="H330" s="247"/>
      <c r="I330" s="247"/>
      <c r="J330" s="248"/>
      <c r="K330" s="248"/>
      <c r="L330" s="248"/>
      <c r="M330" s="248"/>
      <c r="N330" s="248"/>
    </row>
    <row r="331" spans="1:15" x14ac:dyDescent="0.25">
      <c r="A331" s="1280" t="s">
        <v>948</v>
      </c>
      <c r="B331" s="1280"/>
      <c r="D331" s="247"/>
      <c r="E331" s="247"/>
      <c r="F331" s="247"/>
      <c r="G331" s="247"/>
      <c r="H331" s="247"/>
      <c r="I331" s="247"/>
      <c r="J331" s="248"/>
      <c r="K331" s="248"/>
      <c r="L331" s="248"/>
      <c r="M331" s="248"/>
      <c r="N331" s="248"/>
    </row>
    <row r="332" spans="1:15" x14ac:dyDescent="0.25">
      <c r="A332" s="1280" t="s">
        <v>950</v>
      </c>
      <c r="B332" s="1280"/>
      <c r="D332" s="247"/>
      <c r="E332" s="247"/>
      <c r="F332" s="247"/>
      <c r="G332" s="247"/>
      <c r="H332" s="247"/>
      <c r="I332" s="247"/>
      <c r="J332" s="248"/>
      <c r="K332" s="248"/>
      <c r="L332" s="248"/>
      <c r="M332" s="248"/>
      <c r="N332" s="248"/>
    </row>
    <row r="333" spans="1:15" x14ac:dyDescent="0.25">
      <c r="A333" s="1280" t="s">
        <v>951</v>
      </c>
      <c r="B333" s="1280"/>
      <c r="D333" s="247"/>
      <c r="E333" s="247"/>
      <c r="F333" s="247"/>
      <c r="G333" s="247"/>
      <c r="H333" s="247"/>
      <c r="I333" s="247"/>
      <c r="J333" s="248"/>
      <c r="K333" s="248"/>
      <c r="L333" s="248"/>
      <c r="M333" s="248"/>
      <c r="N333" s="248"/>
    </row>
    <row r="334" spans="1:15" x14ac:dyDescent="0.25">
      <c r="B334" s="1280" t="s">
        <v>952</v>
      </c>
      <c r="D334" s="247"/>
      <c r="E334" s="247"/>
      <c r="F334" s="247"/>
      <c r="G334" s="247"/>
      <c r="H334" s="247"/>
      <c r="I334" s="247"/>
      <c r="J334" s="248"/>
      <c r="K334" s="248"/>
      <c r="L334" s="248"/>
      <c r="M334" s="248"/>
      <c r="N334" s="248"/>
    </row>
    <row r="335" spans="1:15" x14ac:dyDescent="0.25">
      <c r="D335" s="247"/>
      <c r="E335" s="247"/>
      <c r="F335" s="247"/>
      <c r="G335" s="247"/>
      <c r="H335" s="247"/>
      <c r="I335" s="247"/>
      <c r="J335" s="248"/>
      <c r="K335" s="248"/>
      <c r="L335" s="248"/>
      <c r="M335" s="248"/>
      <c r="N335" s="248"/>
    </row>
    <row r="336" spans="1:15" x14ac:dyDescent="0.25">
      <c r="A336" s="232" t="s">
        <v>422</v>
      </c>
      <c r="D336" s="247"/>
      <c r="E336" s="247"/>
      <c r="F336" s="247"/>
      <c r="G336" s="247"/>
      <c r="H336" s="247"/>
      <c r="I336" s="247"/>
      <c r="J336" s="248"/>
      <c r="K336" s="248"/>
      <c r="L336" s="248"/>
      <c r="M336" s="248"/>
      <c r="N336" s="248"/>
    </row>
    <row r="337" spans="1:15" x14ac:dyDescent="0.25">
      <c r="D337" s="247"/>
      <c r="E337" s="247"/>
      <c r="F337" s="247"/>
      <c r="G337" s="247"/>
      <c r="H337" s="247" t="s">
        <v>367</v>
      </c>
      <c r="I337" s="247"/>
      <c r="K337" s="248"/>
      <c r="L337" s="248"/>
      <c r="M337" s="248"/>
      <c r="N337" s="248" t="s">
        <v>367</v>
      </c>
    </row>
    <row r="338" spans="1:15" ht="17.399999999999999" x14ac:dyDescent="0.3">
      <c r="A338" s="1"/>
      <c r="B338" s="1272"/>
      <c r="C338" s="784"/>
      <c r="D338" s="784"/>
      <c r="E338" s="784"/>
      <c r="F338" s="784"/>
      <c r="G338" s="784"/>
      <c r="H338" s="784"/>
      <c r="I338" s="784"/>
      <c r="J338" s="785"/>
      <c r="K338" s="785"/>
      <c r="L338" s="785"/>
      <c r="M338" s="785"/>
      <c r="N338" s="487" t="s">
        <v>842</v>
      </c>
    </row>
    <row r="339" spans="1:15" ht="17.399999999999999" x14ac:dyDescent="0.3">
      <c r="A339" s="1" t="s">
        <v>182</v>
      </c>
      <c r="B339" s="1272"/>
      <c r="C339" s="784"/>
      <c r="D339" s="784"/>
      <c r="E339" s="784"/>
      <c r="F339" s="784"/>
      <c r="G339" s="784"/>
      <c r="H339" s="784"/>
      <c r="I339" s="784"/>
      <c r="J339" s="785"/>
      <c r="K339" s="785"/>
      <c r="L339" s="785"/>
      <c r="M339" s="785"/>
      <c r="N339" s="784"/>
    </row>
    <row r="340" spans="1:15" ht="17.399999999999999" x14ac:dyDescent="0.3">
      <c r="A340" s="786" t="s">
        <v>858</v>
      </c>
      <c r="B340" s="1273"/>
      <c r="C340" s="787"/>
      <c r="D340" s="789"/>
      <c r="E340" s="789"/>
      <c r="F340" s="789"/>
      <c r="G340" s="789"/>
      <c r="H340" s="789"/>
      <c r="I340" s="789"/>
      <c r="J340" s="790"/>
      <c r="K340" s="790"/>
      <c r="L340" s="790"/>
      <c r="M340" s="790"/>
      <c r="N340" s="790"/>
    </row>
    <row r="341" spans="1:15" x14ac:dyDescent="0.25">
      <c r="D341" s="247"/>
      <c r="E341" s="247"/>
      <c r="F341" s="247"/>
      <c r="G341" s="247"/>
      <c r="H341" s="247"/>
      <c r="I341" s="247"/>
      <c r="J341" s="248"/>
      <c r="K341" s="248"/>
      <c r="L341" s="248"/>
      <c r="M341" s="248"/>
      <c r="N341" s="248"/>
    </row>
    <row r="342" spans="1:15" x14ac:dyDescent="0.25">
      <c r="B342" s="1274" t="s">
        <v>363</v>
      </c>
      <c r="F342" s="232" t="s">
        <v>451</v>
      </c>
      <c r="H342" s="232" t="s">
        <v>367</v>
      </c>
      <c r="J342" s="233"/>
      <c r="M342" s="783" t="s">
        <v>365</v>
      </c>
    </row>
    <row r="343" spans="1:15" x14ac:dyDescent="0.25">
      <c r="C343" s="212" t="str">
        <f>'1_1A'!$B$7</f>
        <v>Enter Hospital Name Here</v>
      </c>
      <c r="G343" s="212" t="str">
        <f>'1_1A'!$H$7</f>
        <v>Enter Provider Number Here</v>
      </c>
      <c r="J343" s="233"/>
      <c r="K343" s="233"/>
      <c r="L343" s="233"/>
      <c r="M343" s="233"/>
      <c r="N343" s="1269" t="str">
        <f>'1_1A'!$P$7</f>
        <v>Enter FYE Here</v>
      </c>
    </row>
    <row r="344" spans="1:15" x14ac:dyDescent="0.25">
      <c r="D344" s="247"/>
      <c r="E344" s="247"/>
      <c r="F344" s="247"/>
      <c r="G344" s="247"/>
      <c r="H344" s="247"/>
      <c r="I344" s="247"/>
      <c r="J344" s="248"/>
      <c r="K344" s="248"/>
      <c r="L344" s="248"/>
      <c r="M344" s="248"/>
      <c r="N344" s="248"/>
    </row>
    <row r="345" spans="1:15" x14ac:dyDescent="0.25">
      <c r="A345" s="1340"/>
      <c r="B345" s="1341"/>
      <c r="C345" s="1342"/>
      <c r="D345" s="1359"/>
      <c r="E345" s="1360"/>
      <c r="F345" s="1360"/>
      <c r="G345" s="1360"/>
      <c r="H345" s="1360"/>
      <c r="I345" s="1360"/>
      <c r="J345" s="1361"/>
      <c r="K345" s="1361"/>
      <c r="L345" s="1361"/>
      <c r="M345" s="1361"/>
      <c r="N345" s="1362"/>
      <c r="O345" s="1299"/>
    </row>
    <row r="346" spans="1:15" x14ac:dyDescent="0.25">
      <c r="A346" s="1344"/>
      <c r="B346" s="1279"/>
      <c r="C346" s="1299"/>
      <c r="D346" s="1323" t="s">
        <v>183</v>
      </c>
      <c r="E346" s="1363"/>
      <c r="F346" s="1363"/>
      <c r="G346" s="1363"/>
      <c r="H346" s="1363"/>
      <c r="I346" s="1363"/>
      <c r="J346" s="1364"/>
      <c r="K346" s="1364"/>
      <c r="L346" s="1364"/>
      <c r="M346" s="1364"/>
      <c r="N346" s="1365"/>
      <c r="O346" s="1299"/>
    </row>
    <row r="347" spans="1:15" x14ac:dyDescent="0.25">
      <c r="A347" s="1344"/>
      <c r="B347" s="1282" t="s">
        <v>184</v>
      </c>
      <c r="C347" s="1345"/>
      <c r="D347" s="1324"/>
      <c r="E347" s="1305"/>
      <c r="F347" s="1305"/>
      <c r="G347" s="1305"/>
      <c r="H347" s="1305"/>
      <c r="I347" s="1305"/>
      <c r="J347" s="1306"/>
      <c r="K347" s="1306"/>
      <c r="L347" s="1306"/>
      <c r="M347" s="1306"/>
      <c r="N347" s="1366"/>
      <c r="O347" s="1299"/>
    </row>
    <row r="348" spans="1:15" x14ac:dyDescent="0.25">
      <c r="A348" s="1344"/>
      <c r="B348" s="1282" t="s">
        <v>185</v>
      </c>
      <c r="C348" s="1345"/>
      <c r="D348" s="1325" t="s">
        <v>379</v>
      </c>
      <c r="E348" s="1322"/>
      <c r="F348" s="1304"/>
      <c r="G348" s="1322"/>
      <c r="H348" s="1304"/>
      <c r="I348" s="1326" t="s">
        <v>367</v>
      </c>
      <c r="J348" s="1327"/>
      <c r="K348" s="1283" t="s">
        <v>367</v>
      </c>
      <c r="L348" s="1284"/>
      <c r="M348" s="1285"/>
      <c r="N348" s="1349"/>
      <c r="O348" s="1299"/>
    </row>
    <row r="349" spans="1:15" x14ac:dyDescent="0.25">
      <c r="A349" s="1344"/>
      <c r="B349" s="1279"/>
      <c r="C349" s="1299"/>
      <c r="D349" s="1328" t="s">
        <v>377</v>
      </c>
      <c r="E349" s="1329" t="s">
        <v>374</v>
      </c>
      <c r="F349" s="1363"/>
      <c r="G349" s="1329" t="s">
        <v>375</v>
      </c>
      <c r="H349" s="1363"/>
      <c r="I349" s="1329" t="s">
        <v>376</v>
      </c>
      <c r="J349" s="1364"/>
      <c r="K349" s="1282" t="s">
        <v>936</v>
      </c>
      <c r="L349" s="1346"/>
      <c r="M349" s="1287" t="s">
        <v>186</v>
      </c>
      <c r="N349" s="1312"/>
      <c r="O349" s="1299"/>
    </row>
    <row r="350" spans="1:15" x14ac:dyDescent="0.25">
      <c r="A350" s="1344"/>
      <c r="B350" s="1279"/>
      <c r="C350" s="1299"/>
      <c r="D350" s="1328" t="s">
        <v>786</v>
      </c>
      <c r="E350" s="1325" t="s">
        <v>97</v>
      </c>
      <c r="F350" s="1325" t="s">
        <v>98</v>
      </c>
      <c r="G350" s="1325" t="s">
        <v>97</v>
      </c>
      <c r="H350" s="1325" t="s">
        <v>98</v>
      </c>
      <c r="I350" s="1325" t="s">
        <v>97</v>
      </c>
      <c r="J350" s="1330" t="s">
        <v>98</v>
      </c>
      <c r="K350" s="1288" t="s">
        <v>97</v>
      </c>
      <c r="L350" s="1289" t="s">
        <v>98</v>
      </c>
      <c r="M350" s="1288" t="s">
        <v>97</v>
      </c>
      <c r="N350" s="1314" t="s">
        <v>98</v>
      </c>
      <c r="O350" s="1299"/>
    </row>
    <row r="351" spans="1:15" x14ac:dyDescent="0.25">
      <c r="A351" s="1344"/>
      <c r="B351" s="1279"/>
      <c r="C351" s="1299"/>
      <c r="D351" s="1328" t="s">
        <v>384</v>
      </c>
      <c r="E351" s="1328" t="s">
        <v>385</v>
      </c>
      <c r="F351" s="1328" t="s">
        <v>386</v>
      </c>
      <c r="G351" s="1328" t="s">
        <v>387</v>
      </c>
      <c r="H351" s="1328" t="s">
        <v>388</v>
      </c>
      <c r="I351" s="1328" t="s">
        <v>389</v>
      </c>
      <c r="J351" s="1331" t="s">
        <v>390</v>
      </c>
      <c r="K351" s="1290" t="s">
        <v>391</v>
      </c>
      <c r="L351" s="1290">
        <v>9</v>
      </c>
      <c r="M351" s="1290">
        <v>10</v>
      </c>
      <c r="N351" s="1350">
        <v>11</v>
      </c>
      <c r="O351" s="1299"/>
    </row>
    <row r="352" spans="1:15" x14ac:dyDescent="0.25">
      <c r="A352" s="1351">
        <v>1</v>
      </c>
      <c r="B352" s="1277" t="s">
        <v>937</v>
      </c>
      <c r="C352" s="1278"/>
      <c r="D352" s="1291">
        <f>'7'!$D$336</f>
        <v>0</v>
      </c>
      <c r="E352" s="1292"/>
      <c r="F352" s="1292"/>
      <c r="G352" s="1292"/>
      <c r="H352" s="1292"/>
      <c r="I352" s="1292"/>
      <c r="J352" s="1292"/>
      <c r="K352" s="1292"/>
      <c r="L352" s="1292"/>
      <c r="M352" s="1292"/>
      <c r="N352" s="1352"/>
      <c r="O352" s="1339" t="str">
        <f t="shared" ref="O352:O358" si="259">IF(OR(D352-SUM(E352:N352)&lt;-10,D352-SUM(E352:N352)&gt;10), "ERROR", "")</f>
        <v/>
      </c>
    </row>
    <row r="353" spans="1:15" x14ac:dyDescent="0.25">
      <c r="A353" s="1353" t="s">
        <v>933</v>
      </c>
      <c r="B353" s="1277" t="s">
        <v>959</v>
      </c>
      <c r="C353" s="1278"/>
      <c r="D353" s="1291">
        <f t="shared" ref="D353:D354" si="260">SUM(E353:N353)</f>
        <v>0</v>
      </c>
      <c r="E353" s="1292"/>
      <c r="F353" s="1292"/>
      <c r="G353" s="1292"/>
      <c r="H353" s="1292"/>
      <c r="I353" s="1292"/>
      <c r="J353" s="1292"/>
      <c r="K353" s="1292"/>
      <c r="L353" s="1292"/>
      <c r="M353" s="1292"/>
      <c r="N353" s="1352"/>
      <c r="O353" s="1339" t="str">
        <f t="shared" si="259"/>
        <v/>
      </c>
    </row>
    <row r="354" spans="1:15" x14ac:dyDescent="0.25">
      <c r="A354" s="1353" t="s">
        <v>934</v>
      </c>
      <c r="B354" s="1277" t="s">
        <v>935</v>
      </c>
      <c r="C354" s="1278"/>
      <c r="D354" s="1291">
        <f t="shared" si="260"/>
        <v>0</v>
      </c>
      <c r="E354" s="1292">
        <f>SUM(E352:E353)</f>
        <v>0</v>
      </c>
      <c r="F354" s="1292">
        <f t="shared" ref="F354" si="261">SUM(F352:F353)</f>
        <v>0</v>
      </c>
      <c r="G354" s="1292">
        <f t="shared" ref="G354" si="262">SUM(G352:G353)</f>
        <v>0</v>
      </c>
      <c r="H354" s="1292">
        <f t="shared" ref="H354" si="263">SUM(H352:H353)</f>
        <v>0</v>
      </c>
      <c r="I354" s="1292">
        <f t="shared" ref="I354" si="264">SUM(I352:I353)</f>
        <v>0</v>
      </c>
      <c r="J354" s="1292">
        <f t="shared" ref="J354" si="265">SUM(J352:J353)</f>
        <v>0</v>
      </c>
      <c r="K354" s="1292">
        <f t="shared" ref="K354:L354" si="266">SUM(K352:K353)</f>
        <v>0</v>
      </c>
      <c r="L354" s="1292">
        <f t="shared" si="266"/>
        <v>0</v>
      </c>
      <c r="M354" s="1292">
        <f t="shared" ref="M354" si="267">SUM(M352:M353)</f>
        <v>0</v>
      </c>
      <c r="N354" s="1352">
        <f t="shared" ref="N354" si="268">SUM(N352:N353)</f>
        <v>0</v>
      </c>
      <c r="O354" s="1339" t="str">
        <f t="shared" si="259"/>
        <v/>
      </c>
    </row>
    <row r="355" spans="1:15" x14ac:dyDescent="0.25">
      <c r="A355" s="1351">
        <v>2</v>
      </c>
      <c r="B355" s="1277" t="s">
        <v>188</v>
      </c>
      <c r="C355" s="1278"/>
      <c r="D355" s="1291">
        <f>SUM(E355:N355)</f>
        <v>0</v>
      </c>
      <c r="E355" s="1292"/>
      <c r="F355" s="1292"/>
      <c r="G355" s="1292"/>
      <c r="H355" s="1292"/>
      <c r="I355" s="1292"/>
      <c r="J355" s="1292"/>
      <c r="K355" s="1292"/>
      <c r="L355" s="1292"/>
      <c r="M355" s="1292"/>
      <c r="N355" s="1352"/>
      <c r="O355" s="1339" t="str">
        <f t="shared" si="259"/>
        <v/>
      </c>
    </row>
    <row r="356" spans="1:15" x14ac:dyDescent="0.25">
      <c r="A356" s="1351">
        <v>3</v>
      </c>
      <c r="B356" s="1277" t="s">
        <v>189</v>
      </c>
      <c r="C356" s="1278"/>
      <c r="D356" s="1291">
        <f>SUM(E356:N356)</f>
        <v>0</v>
      </c>
      <c r="E356" s="1354"/>
      <c r="F356" s="1292"/>
      <c r="G356" s="1292"/>
      <c r="H356" s="1292"/>
      <c r="I356" s="1292"/>
      <c r="J356" s="1292"/>
      <c r="K356" s="1292"/>
      <c r="L356" s="1292"/>
      <c r="M356" s="1292"/>
      <c r="N356" s="1352"/>
      <c r="O356" s="1339" t="str">
        <f t="shared" si="259"/>
        <v/>
      </c>
    </row>
    <row r="357" spans="1:15" x14ac:dyDescent="0.25">
      <c r="A357" s="1351">
        <v>4</v>
      </c>
      <c r="B357" s="1277" t="s">
        <v>190</v>
      </c>
      <c r="C357" s="1278"/>
      <c r="D357" s="1291">
        <f>SUM(E357:N357)</f>
        <v>0</v>
      </c>
      <c r="E357" s="1293"/>
      <c r="F357" s="1292"/>
      <c r="G357" s="1292"/>
      <c r="H357" s="1292"/>
      <c r="I357" s="1292"/>
      <c r="J357" s="1292"/>
      <c r="K357" s="1292"/>
      <c r="L357" s="1292"/>
      <c r="M357" s="1292"/>
      <c r="N357" s="1352"/>
      <c r="O357" s="1339" t="str">
        <f t="shared" si="259"/>
        <v/>
      </c>
    </row>
    <row r="358" spans="1:15" x14ac:dyDescent="0.25">
      <c r="A358" s="1351">
        <v>5</v>
      </c>
      <c r="B358" s="1277" t="s">
        <v>191</v>
      </c>
      <c r="C358" s="1278"/>
      <c r="D358" s="1291">
        <f>D354-D355-D356-D357</f>
        <v>0</v>
      </c>
      <c r="E358" s="1291">
        <f t="shared" ref="E358" si="269">E354-E355-E356-E357</f>
        <v>0</v>
      </c>
      <c r="F358" s="1291">
        <f t="shared" ref="F358" si="270">F354-F355-F356-F357</f>
        <v>0</v>
      </c>
      <c r="G358" s="1291">
        <f t="shared" ref="G358" si="271">G354-G355-G356-G357</f>
        <v>0</v>
      </c>
      <c r="H358" s="1291">
        <f t="shared" ref="H358" si="272">H354-H355-H356-H357</f>
        <v>0</v>
      </c>
      <c r="I358" s="1291">
        <f t="shared" ref="I358" si="273">I354-I355-I356-I357</f>
        <v>0</v>
      </c>
      <c r="J358" s="1291">
        <f t="shared" ref="J358" si="274">J354-J355-J356-J357</f>
        <v>0</v>
      </c>
      <c r="K358" s="1291">
        <f t="shared" ref="K358" si="275">K354-K355-K356-K357</f>
        <v>0</v>
      </c>
      <c r="L358" s="1291">
        <f t="shared" ref="L358" si="276">L354-L355-L356-L357</f>
        <v>0</v>
      </c>
      <c r="M358" s="1291">
        <f t="shared" ref="M358" si="277">M354-M355-M356-M357</f>
        <v>0</v>
      </c>
      <c r="N358" s="1298">
        <f t="shared" ref="N358" si="278">N354-N355-N356-N357</f>
        <v>0</v>
      </c>
      <c r="O358" s="1339" t="str">
        <f t="shared" si="259"/>
        <v/>
      </c>
    </row>
    <row r="359" spans="1:15" x14ac:dyDescent="0.25">
      <c r="A359" s="1351">
        <v>6</v>
      </c>
      <c r="B359" s="1277" t="s">
        <v>938</v>
      </c>
      <c r="C359" s="1278"/>
      <c r="D359" s="1295">
        <f>'7A'!E$360</f>
        <v>0</v>
      </c>
      <c r="E359" s="1296">
        <f t="shared" ref="E359:N359" si="279">IF($D359&gt;0, ROUND($D359*E$352/$D$352,0), 0)</f>
        <v>0</v>
      </c>
      <c r="F359" s="1296">
        <f t="shared" si="279"/>
        <v>0</v>
      </c>
      <c r="G359" s="1296">
        <f t="shared" si="279"/>
        <v>0</v>
      </c>
      <c r="H359" s="1296">
        <f t="shared" si="279"/>
        <v>0</v>
      </c>
      <c r="I359" s="1296">
        <f t="shared" si="279"/>
        <v>0</v>
      </c>
      <c r="J359" s="1296">
        <f t="shared" si="279"/>
        <v>0</v>
      </c>
      <c r="K359" s="1296">
        <f t="shared" si="279"/>
        <v>0</v>
      </c>
      <c r="L359" s="1296">
        <f t="shared" si="279"/>
        <v>0</v>
      </c>
      <c r="M359" s="1296">
        <f t="shared" si="279"/>
        <v>0</v>
      </c>
      <c r="N359" s="1296">
        <f t="shared" si="279"/>
        <v>0</v>
      </c>
      <c r="O359" s="1339" t="str">
        <f t="shared" ref="O359:O364" si="280">IF(OR(D359-SUM(E359:N359)&lt;-10,D359-SUM(E359:N359)&gt;10), "ERROR", "")</f>
        <v/>
      </c>
    </row>
    <row r="360" spans="1:15" x14ac:dyDescent="0.25">
      <c r="A360" s="1353" t="s">
        <v>675</v>
      </c>
      <c r="B360" s="1277" t="s">
        <v>939</v>
      </c>
      <c r="C360" s="1278"/>
      <c r="D360" s="1297"/>
      <c r="E360" s="1384">
        <f>IF(AND($D360&gt;0,SUM($E353:$N353)&gt;0),ROUND($D360*(E353/$D353),0),IF(AND($D360&gt;0,SUM($E352:$N352)&gt;0),ROUND($D360*(E352/$D352),0),0))</f>
        <v>0</v>
      </c>
      <c r="F360" s="1384">
        <f t="shared" ref="F360:N360" si="281">IF(AND($D360&gt;0,SUM($E353:$N353)&gt;0),ROUND($D360*(F353/$D353),0),IF(AND($D360&gt;0,SUM($E352:$N352)&gt;0),ROUND($D360*(F352/$D352),0),0))</f>
        <v>0</v>
      </c>
      <c r="G360" s="1384">
        <f t="shared" si="281"/>
        <v>0</v>
      </c>
      <c r="H360" s="1384">
        <f t="shared" si="281"/>
        <v>0</v>
      </c>
      <c r="I360" s="1384">
        <f t="shared" si="281"/>
        <v>0</v>
      </c>
      <c r="J360" s="1384">
        <f t="shared" si="281"/>
        <v>0</v>
      </c>
      <c r="K360" s="1384">
        <f t="shared" si="281"/>
        <v>0</v>
      </c>
      <c r="L360" s="1384">
        <f t="shared" si="281"/>
        <v>0</v>
      </c>
      <c r="M360" s="1384">
        <f t="shared" si="281"/>
        <v>0</v>
      </c>
      <c r="N360" s="1384">
        <f t="shared" si="281"/>
        <v>0</v>
      </c>
      <c r="O360" s="1339" t="str">
        <f t="shared" si="280"/>
        <v/>
      </c>
    </row>
    <row r="361" spans="1:15" x14ac:dyDescent="0.25">
      <c r="A361" s="1353" t="s">
        <v>676</v>
      </c>
      <c r="B361" s="1277" t="s">
        <v>940</v>
      </c>
      <c r="C361" s="1278"/>
      <c r="D361" s="1297" t="e">
        <f>'5C'!D$190*(D354/D$935)</f>
        <v>#DIV/0!</v>
      </c>
      <c r="E361" s="1296" t="e">
        <f>IF($D361&lt;&gt;0, ROUND($D361*E354/$D354,0), 0)</f>
        <v>#DIV/0!</v>
      </c>
      <c r="F361" s="1296" t="e">
        <f t="shared" ref="F361:N361" si="282">IF($D361&lt;&gt;0, ROUND($D361*F354/$D354,0), 0)</f>
        <v>#DIV/0!</v>
      </c>
      <c r="G361" s="1296" t="e">
        <f t="shared" si="282"/>
        <v>#DIV/0!</v>
      </c>
      <c r="H361" s="1296" t="e">
        <f t="shared" si="282"/>
        <v>#DIV/0!</v>
      </c>
      <c r="I361" s="1296" t="e">
        <f t="shared" si="282"/>
        <v>#DIV/0!</v>
      </c>
      <c r="J361" s="1296" t="e">
        <f t="shared" si="282"/>
        <v>#DIV/0!</v>
      </c>
      <c r="K361" s="1296" t="e">
        <f t="shared" si="282"/>
        <v>#DIV/0!</v>
      </c>
      <c r="L361" s="1296" t="e">
        <f t="shared" si="282"/>
        <v>#DIV/0!</v>
      </c>
      <c r="M361" s="1296" t="e">
        <f t="shared" si="282"/>
        <v>#DIV/0!</v>
      </c>
      <c r="N361" s="1296" t="e">
        <f t="shared" si="282"/>
        <v>#DIV/0!</v>
      </c>
      <c r="O361" s="1339" t="e">
        <f t="shared" si="280"/>
        <v>#DIV/0!</v>
      </c>
    </row>
    <row r="362" spans="1:15" x14ac:dyDescent="0.25">
      <c r="A362" s="1353" t="s">
        <v>202</v>
      </c>
      <c r="B362" s="1277" t="s">
        <v>941</v>
      </c>
      <c r="C362" s="1278"/>
      <c r="D362" s="1297"/>
      <c r="E362" s="1296">
        <f>IF($D362&lt;&gt;0, ROUND($D362*E354/$D354,0), 0)</f>
        <v>0</v>
      </c>
      <c r="F362" s="1296">
        <f t="shared" ref="F362:N362" si="283">IF($D362&lt;&gt;0, ROUND($D362*F354/$D354,0), 0)</f>
        <v>0</v>
      </c>
      <c r="G362" s="1296">
        <f t="shared" si="283"/>
        <v>0</v>
      </c>
      <c r="H362" s="1296">
        <f t="shared" si="283"/>
        <v>0</v>
      </c>
      <c r="I362" s="1296">
        <f t="shared" si="283"/>
        <v>0</v>
      </c>
      <c r="J362" s="1296">
        <f t="shared" si="283"/>
        <v>0</v>
      </c>
      <c r="K362" s="1296">
        <f t="shared" si="283"/>
        <v>0</v>
      </c>
      <c r="L362" s="1296">
        <f t="shared" si="283"/>
        <v>0</v>
      </c>
      <c r="M362" s="1296">
        <f t="shared" si="283"/>
        <v>0</v>
      </c>
      <c r="N362" s="1296">
        <f t="shared" si="283"/>
        <v>0</v>
      </c>
      <c r="O362" s="1339" t="str">
        <f t="shared" si="280"/>
        <v/>
      </c>
    </row>
    <row r="363" spans="1:15" x14ac:dyDescent="0.25">
      <c r="A363" s="1353" t="s">
        <v>203</v>
      </c>
      <c r="B363" s="1277" t="s">
        <v>931</v>
      </c>
      <c r="C363" s="1278"/>
      <c r="D363" s="1297" t="e">
        <f>SUM(D359:D362)</f>
        <v>#DIV/0!</v>
      </c>
      <c r="E363" s="1297" t="e">
        <f>SUM(E359:E362)</f>
        <v>#DIV/0!</v>
      </c>
      <c r="F363" s="1297" t="e">
        <f t="shared" ref="F363" si="284">SUM(F359:F362)</f>
        <v>#DIV/0!</v>
      </c>
      <c r="G363" s="1297" t="e">
        <f t="shared" ref="G363" si="285">SUM(G359:G362)</f>
        <v>#DIV/0!</v>
      </c>
      <c r="H363" s="1297" t="e">
        <f t="shared" ref="H363" si="286">SUM(H359:H362)</f>
        <v>#DIV/0!</v>
      </c>
      <c r="I363" s="1297" t="e">
        <f t="shared" ref="I363" si="287">SUM(I359:I362)</f>
        <v>#DIV/0!</v>
      </c>
      <c r="J363" s="1297" t="e">
        <f t="shared" ref="J363" si="288">SUM(J359:J362)</f>
        <v>#DIV/0!</v>
      </c>
      <c r="K363" s="1297" t="e">
        <f t="shared" ref="K363:L363" si="289">SUM(K359:K362)</f>
        <v>#DIV/0!</v>
      </c>
      <c r="L363" s="1297" t="e">
        <f t="shared" si="289"/>
        <v>#DIV/0!</v>
      </c>
      <c r="M363" s="1297" t="e">
        <f t="shared" ref="M363" si="290">SUM(M359:M362)</f>
        <v>#DIV/0!</v>
      </c>
      <c r="N363" s="1356" t="e">
        <f t="shared" ref="N363" si="291">SUM(N359:N362)</f>
        <v>#DIV/0!</v>
      </c>
      <c r="O363" s="1339" t="e">
        <f t="shared" si="280"/>
        <v>#DIV/0!</v>
      </c>
    </row>
    <row r="364" spans="1:15" x14ac:dyDescent="0.25">
      <c r="A364" s="1357">
        <v>7</v>
      </c>
      <c r="B364" s="1317" t="s">
        <v>192</v>
      </c>
      <c r="C364" s="1318"/>
      <c r="D364" s="1358" t="e">
        <f>D358-D363</f>
        <v>#DIV/0!</v>
      </c>
      <c r="E364" s="1298" t="e">
        <f t="shared" ref="E364" si="292">E358-E363</f>
        <v>#DIV/0!</v>
      </c>
      <c r="F364" s="1298" t="e">
        <f t="shared" ref="F364" si="293">F358-F363</f>
        <v>#DIV/0!</v>
      </c>
      <c r="G364" s="1298" t="e">
        <f t="shared" ref="G364" si="294">G358-G363</f>
        <v>#DIV/0!</v>
      </c>
      <c r="H364" s="1298" t="e">
        <f t="shared" ref="H364" si="295">H358-H363</f>
        <v>#DIV/0!</v>
      </c>
      <c r="I364" s="1298" t="e">
        <f t="shared" ref="I364" si="296">I358-I363</f>
        <v>#DIV/0!</v>
      </c>
      <c r="J364" s="1298" t="e">
        <f t="shared" ref="J364" si="297">J358-J363</f>
        <v>#DIV/0!</v>
      </c>
      <c r="K364" s="1298" t="e">
        <f t="shared" ref="K364:L364" si="298">K358-K363</f>
        <v>#DIV/0!</v>
      </c>
      <c r="L364" s="1298" t="e">
        <f t="shared" si="298"/>
        <v>#DIV/0!</v>
      </c>
      <c r="M364" s="1298" t="e">
        <f t="shared" ref="M364:N364" si="299">M358-M363</f>
        <v>#DIV/0!</v>
      </c>
      <c r="N364" s="1298" t="e">
        <f t="shared" si="299"/>
        <v>#DIV/0!</v>
      </c>
      <c r="O364" s="1339" t="e">
        <f t="shared" si="280"/>
        <v>#DIV/0!</v>
      </c>
    </row>
    <row r="365" spans="1:15" x14ac:dyDescent="0.25">
      <c r="A365" s="1279">
        <v>8</v>
      </c>
      <c r="B365" s="1279" t="s">
        <v>942</v>
      </c>
      <c r="C365" s="1299"/>
      <c r="D365" s="1334" t="e">
        <f>'5C'!D$190*(D352/D$933)</f>
        <v>#DIV/0!</v>
      </c>
      <c r="E365" s="1300"/>
      <c r="F365" s="1301"/>
      <c r="G365" s="1301"/>
      <c r="H365" s="1301"/>
      <c r="I365" s="1301"/>
      <c r="J365" s="1301"/>
      <c r="K365" s="1301"/>
      <c r="L365" s="1301"/>
      <c r="M365" s="1301"/>
      <c r="N365" s="1301" t="s">
        <v>367</v>
      </c>
      <c r="O365" s="1299"/>
    </row>
    <row r="366" spans="1:15" x14ac:dyDescent="0.25">
      <c r="A366" s="1277">
        <v>9</v>
      </c>
      <c r="B366" s="1277" t="s">
        <v>943</v>
      </c>
      <c r="C366" s="1278"/>
      <c r="D366" s="1292" t="e">
        <f>('5C'!$I$190-'5C'!$D$190)*(D352/D$933)</f>
        <v>#DIV/0!</v>
      </c>
      <c r="E366" s="1300"/>
      <c r="F366" s="1301"/>
      <c r="G366" s="1301"/>
      <c r="H366" s="1301"/>
      <c r="I366" s="1301"/>
      <c r="J366" s="1301"/>
      <c r="K366" s="1301"/>
      <c r="L366" s="1301"/>
      <c r="M366" s="1301"/>
      <c r="N366" s="1301" t="s">
        <v>367</v>
      </c>
      <c r="O366" s="1299"/>
    </row>
    <row r="367" spans="1:15" x14ac:dyDescent="0.25">
      <c r="A367" s="1277">
        <v>10</v>
      </c>
      <c r="B367" s="1277" t="s">
        <v>193</v>
      </c>
      <c r="C367" s="1278"/>
      <c r="D367" s="1291"/>
      <c r="E367" s="1302"/>
      <c r="F367" s="1303"/>
      <c r="G367" s="1303"/>
      <c r="H367" s="1303"/>
      <c r="I367" s="1303"/>
      <c r="J367" s="1303"/>
      <c r="K367" s="1303"/>
      <c r="L367" s="1303"/>
      <c r="M367" s="1303"/>
      <c r="N367" s="1303"/>
      <c r="O367" s="1299"/>
    </row>
    <row r="368" spans="1:15" x14ac:dyDescent="0.25">
      <c r="A368" s="1279"/>
      <c r="B368" s="1279" t="s">
        <v>194</v>
      </c>
      <c r="C368" s="1280"/>
      <c r="D368" s="1302" t="e">
        <f>SUM(D364:D366)</f>
        <v>#DIV/0!</v>
      </c>
      <c r="E368" s="1302"/>
      <c r="F368" s="1303"/>
      <c r="G368" s="1303"/>
      <c r="H368" s="1303"/>
      <c r="I368" s="1303"/>
      <c r="J368" s="1303"/>
      <c r="K368" s="1303"/>
      <c r="L368" s="1303"/>
      <c r="M368" s="1303"/>
      <c r="N368" s="1303"/>
      <c r="O368" s="1299"/>
    </row>
    <row r="369" spans="1:15" x14ac:dyDescent="0.25">
      <c r="A369" s="1277">
        <v>11</v>
      </c>
      <c r="B369" s="1277" t="s">
        <v>944</v>
      </c>
      <c r="C369" s="1278"/>
      <c r="D369" s="1292">
        <f>IF(D$950&lt;&gt;0,D$950*(D352/D$933),0)</f>
        <v>0</v>
      </c>
      <c r="E369" s="1302"/>
      <c r="F369" s="1303"/>
      <c r="G369" s="1303"/>
      <c r="H369" s="1303"/>
      <c r="I369" s="1303"/>
      <c r="J369" s="1303"/>
      <c r="K369" s="1303"/>
      <c r="L369" s="1303"/>
      <c r="M369" s="1303"/>
      <c r="N369" s="1303"/>
      <c r="O369" s="1299"/>
    </row>
    <row r="370" spans="1:15" x14ac:dyDescent="0.25">
      <c r="A370" s="1277">
        <v>12</v>
      </c>
      <c r="B370" s="1277" t="s">
        <v>945</v>
      </c>
      <c r="C370" s="1278"/>
      <c r="D370" s="1292">
        <f>IF(D$951&lt;&gt;0,D$951*(D352/D$933),0)</f>
        <v>0</v>
      </c>
      <c r="E370" s="1302"/>
      <c r="F370" s="1303"/>
      <c r="G370" s="1303"/>
      <c r="H370" s="1303"/>
      <c r="I370" s="1303"/>
      <c r="J370" s="1303"/>
      <c r="K370" s="1303"/>
      <c r="L370" s="1303"/>
      <c r="M370" s="1303"/>
      <c r="N370" s="1303"/>
      <c r="O370" s="1299"/>
    </row>
    <row r="371" spans="1:15" x14ac:dyDescent="0.25">
      <c r="A371" s="1277">
        <v>13</v>
      </c>
      <c r="B371" s="1277" t="s">
        <v>195</v>
      </c>
      <c r="C371" s="1278"/>
      <c r="D371" s="1291" t="e">
        <f>D368+D369+D370</f>
        <v>#DIV/0!</v>
      </c>
      <c r="E371" s="1302"/>
      <c r="F371" s="1303"/>
      <c r="G371" s="1303"/>
      <c r="H371" s="1303"/>
      <c r="I371" s="1303"/>
      <c r="J371" s="1303"/>
      <c r="K371" s="1303"/>
      <c r="L371" s="1303"/>
      <c r="M371" s="1303"/>
      <c r="N371" s="1303"/>
      <c r="O371" s="1299"/>
    </row>
    <row r="372" spans="1:15" x14ac:dyDescent="0.25">
      <c r="A372" s="1278" t="s">
        <v>419</v>
      </c>
      <c r="B372" s="1278"/>
      <c r="C372" s="239"/>
      <c r="D372" s="246"/>
      <c r="E372" s="1270"/>
      <c r="F372" s="1270"/>
      <c r="G372" s="1270"/>
      <c r="H372" s="1270"/>
      <c r="I372" s="1270"/>
      <c r="J372" s="1271"/>
      <c r="K372" s="1271"/>
      <c r="L372" s="1271"/>
      <c r="M372" s="1271"/>
      <c r="N372" s="1271"/>
    </row>
    <row r="373" spans="1:15" x14ac:dyDescent="0.25">
      <c r="A373" s="1280" t="s">
        <v>953</v>
      </c>
      <c r="B373" s="1280"/>
      <c r="D373" s="247"/>
      <c r="E373" s="247"/>
      <c r="F373" s="247"/>
      <c r="G373" s="247"/>
      <c r="H373" s="247"/>
      <c r="I373" s="247"/>
      <c r="J373" s="248"/>
      <c r="K373" s="248"/>
      <c r="L373" s="248"/>
      <c r="M373" s="248"/>
      <c r="N373" s="248"/>
    </row>
    <row r="374" spans="1:15" x14ac:dyDescent="0.25">
      <c r="A374" s="1280" t="s">
        <v>955</v>
      </c>
      <c r="B374" s="1280"/>
      <c r="D374" s="247"/>
      <c r="E374" s="247"/>
      <c r="F374" s="247"/>
      <c r="G374" s="247"/>
      <c r="H374" s="247"/>
      <c r="I374" s="247"/>
      <c r="J374" s="248"/>
      <c r="K374" s="248"/>
      <c r="L374" s="248"/>
      <c r="M374" s="248"/>
      <c r="N374" s="248"/>
    </row>
    <row r="375" spans="1:15" x14ac:dyDescent="0.25">
      <c r="A375" s="1280" t="s">
        <v>954</v>
      </c>
      <c r="B375" s="1280"/>
      <c r="D375" s="247"/>
      <c r="E375" s="247"/>
      <c r="F375" s="247"/>
      <c r="G375" s="247"/>
      <c r="H375" s="247"/>
      <c r="I375" s="247"/>
      <c r="J375" s="248"/>
      <c r="K375" s="248"/>
      <c r="L375" s="248"/>
      <c r="M375" s="248"/>
      <c r="N375" s="248"/>
    </row>
    <row r="376" spans="1:15" x14ac:dyDescent="0.25">
      <c r="A376" s="1280" t="s">
        <v>949</v>
      </c>
      <c r="B376" s="1280"/>
      <c r="D376" s="247"/>
      <c r="E376" s="247"/>
      <c r="F376" s="247"/>
      <c r="G376" s="247"/>
      <c r="H376" s="247"/>
      <c r="I376" s="247"/>
      <c r="J376" s="248"/>
      <c r="K376" s="248"/>
      <c r="L376" s="248"/>
      <c r="M376" s="248"/>
      <c r="N376" s="248"/>
    </row>
    <row r="377" spans="1:15" x14ac:dyDescent="0.25">
      <c r="A377" s="1280" t="s">
        <v>946</v>
      </c>
      <c r="B377" s="1280"/>
      <c r="D377" s="247"/>
      <c r="E377" s="247"/>
      <c r="F377" s="247"/>
      <c r="G377" s="247"/>
      <c r="H377" s="247"/>
      <c r="I377" s="247"/>
      <c r="J377" s="248"/>
      <c r="K377" s="248"/>
      <c r="L377" s="248"/>
      <c r="M377" s="248"/>
      <c r="N377" s="248"/>
    </row>
    <row r="378" spans="1:15" x14ac:dyDescent="0.25">
      <c r="A378" s="1280" t="s">
        <v>947</v>
      </c>
      <c r="B378" s="1280"/>
      <c r="D378" s="247"/>
      <c r="E378" s="247"/>
      <c r="F378" s="247"/>
      <c r="G378" s="247"/>
      <c r="H378" s="247"/>
      <c r="I378" s="247"/>
      <c r="J378" s="248"/>
      <c r="K378" s="248"/>
      <c r="L378" s="248"/>
      <c r="M378" s="248"/>
      <c r="N378" s="248"/>
    </row>
    <row r="379" spans="1:15" x14ac:dyDescent="0.25">
      <c r="A379" s="1280" t="s">
        <v>948</v>
      </c>
      <c r="B379" s="1280"/>
      <c r="D379" s="247"/>
      <c r="E379" s="247"/>
      <c r="F379" s="247"/>
      <c r="G379" s="247"/>
      <c r="H379" s="247"/>
      <c r="I379" s="247"/>
      <c r="J379" s="248"/>
      <c r="K379" s="248"/>
      <c r="L379" s="248"/>
      <c r="M379" s="248"/>
      <c r="N379" s="248"/>
    </row>
    <row r="380" spans="1:15" x14ac:dyDescent="0.25">
      <c r="A380" s="1280" t="s">
        <v>950</v>
      </c>
      <c r="B380" s="1280"/>
      <c r="D380" s="247"/>
      <c r="E380" s="247"/>
      <c r="F380" s="247"/>
      <c r="G380" s="247"/>
      <c r="H380" s="247"/>
      <c r="I380" s="247"/>
      <c r="J380" s="248"/>
      <c r="K380" s="248"/>
      <c r="L380" s="248"/>
      <c r="M380" s="248"/>
      <c r="N380" s="248"/>
    </row>
    <row r="381" spans="1:15" x14ac:dyDescent="0.25">
      <c r="A381" s="1280" t="s">
        <v>951</v>
      </c>
      <c r="B381" s="1280"/>
      <c r="D381" s="247"/>
      <c r="E381" s="247"/>
      <c r="F381" s="247"/>
      <c r="G381" s="247"/>
      <c r="H381" s="247"/>
      <c r="I381" s="247"/>
      <c r="J381" s="248"/>
      <c r="K381" s="248"/>
      <c r="L381" s="248"/>
      <c r="M381" s="248"/>
      <c r="N381" s="248"/>
    </row>
    <row r="382" spans="1:15" x14ac:dyDescent="0.25">
      <c r="B382" s="1280" t="s">
        <v>952</v>
      </c>
      <c r="D382" s="247"/>
      <c r="E382" s="247"/>
      <c r="F382" s="247"/>
      <c r="G382" s="247"/>
      <c r="H382" s="247"/>
      <c r="I382" s="247"/>
      <c r="J382" s="248"/>
      <c r="K382" s="248"/>
      <c r="L382" s="248"/>
      <c r="M382" s="248"/>
      <c r="N382" s="248"/>
    </row>
    <row r="383" spans="1:15" x14ac:dyDescent="0.25">
      <c r="D383" s="247"/>
      <c r="E383" s="247"/>
      <c r="F383" s="247"/>
      <c r="G383" s="247"/>
      <c r="H383" s="247"/>
      <c r="I383" s="247"/>
      <c r="J383" s="248"/>
      <c r="K383" s="248"/>
      <c r="L383" s="248"/>
      <c r="M383" s="248"/>
      <c r="N383" s="248"/>
    </row>
    <row r="384" spans="1:15" x14ac:dyDescent="0.25">
      <c r="A384" s="232" t="s">
        <v>422</v>
      </c>
      <c r="D384" s="247"/>
      <c r="E384" s="247"/>
      <c r="F384" s="247"/>
      <c r="G384" s="247"/>
      <c r="H384" s="247"/>
      <c r="I384" s="247"/>
      <c r="J384" s="248"/>
      <c r="K384" s="248"/>
      <c r="L384" s="248"/>
      <c r="M384" s="248"/>
      <c r="N384" s="248"/>
    </row>
    <row r="385" spans="1:15" x14ac:dyDescent="0.25">
      <c r="D385" s="247"/>
      <c r="E385" s="247"/>
      <c r="F385" s="247"/>
      <c r="G385" s="247"/>
      <c r="H385" s="247" t="s">
        <v>367</v>
      </c>
      <c r="I385" s="247"/>
      <c r="K385" s="248"/>
      <c r="L385" s="248"/>
      <c r="M385" s="248"/>
      <c r="N385" s="248" t="s">
        <v>367</v>
      </c>
    </row>
    <row r="386" spans="1:15" ht="17.399999999999999" x14ac:dyDescent="0.3">
      <c r="A386" s="1"/>
      <c r="B386" s="1272"/>
      <c r="C386" s="784"/>
      <c r="D386" s="784"/>
      <c r="E386" s="784"/>
      <c r="F386" s="784"/>
      <c r="G386" s="784"/>
      <c r="H386" s="784"/>
      <c r="I386" s="784"/>
      <c r="J386" s="785"/>
      <c r="K386" s="785"/>
      <c r="L386" s="785"/>
      <c r="M386" s="785"/>
      <c r="N386" s="487" t="s">
        <v>843</v>
      </c>
    </row>
    <row r="387" spans="1:15" ht="17.399999999999999" x14ac:dyDescent="0.3">
      <c r="A387" s="1" t="s">
        <v>182</v>
      </c>
      <c r="B387" s="1272"/>
      <c r="C387" s="784"/>
      <c r="D387" s="784"/>
      <c r="E387" s="784"/>
      <c r="F387" s="784"/>
      <c r="G387" s="784"/>
      <c r="H387" s="784"/>
      <c r="I387" s="784"/>
      <c r="J387" s="785"/>
      <c r="K387" s="785"/>
      <c r="L387" s="785"/>
      <c r="M387" s="785"/>
      <c r="N387" s="784"/>
    </row>
    <row r="388" spans="1:15" ht="17.399999999999999" x14ac:dyDescent="0.3">
      <c r="A388" s="786" t="s">
        <v>859</v>
      </c>
      <c r="B388" s="1273"/>
      <c r="C388" s="787"/>
      <c r="D388" s="789"/>
      <c r="E388" s="789"/>
      <c r="F388" s="789"/>
      <c r="G388" s="789"/>
      <c r="H388" s="789"/>
      <c r="I388" s="789"/>
      <c r="J388" s="790"/>
      <c r="K388" s="790"/>
      <c r="L388" s="790"/>
      <c r="M388" s="790"/>
      <c r="N388" s="790"/>
    </row>
    <row r="389" spans="1:15" x14ac:dyDescent="0.25">
      <c r="D389" s="247"/>
      <c r="E389" s="247"/>
      <c r="F389" s="247"/>
      <c r="G389" s="247"/>
      <c r="H389" s="247"/>
      <c r="I389" s="247"/>
      <c r="J389" s="248"/>
      <c r="K389" s="248"/>
      <c r="L389" s="248"/>
      <c r="M389" s="248"/>
      <c r="N389" s="248"/>
    </row>
    <row r="390" spans="1:15" x14ac:dyDescent="0.25">
      <c r="B390" s="1274" t="s">
        <v>363</v>
      </c>
      <c r="F390" s="232" t="s">
        <v>451</v>
      </c>
      <c r="H390" s="232" t="s">
        <v>367</v>
      </c>
      <c r="J390" s="233"/>
      <c r="M390" s="783" t="s">
        <v>365</v>
      </c>
    </row>
    <row r="391" spans="1:15" x14ac:dyDescent="0.25">
      <c r="C391" s="212" t="str">
        <f>'1_1A'!$B$7</f>
        <v>Enter Hospital Name Here</v>
      </c>
      <c r="G391" s="212" t="str">
        <f>'1_1A'!$H$7</f>
        <v>Enter Provider Number Here</v>
      </c>
      <c r="J391" s="233"/>
      <c r="K391" s="233"/>
      <c r="L391" s="233"/>
      <c r="M391" s="233"/>
      <c r="N391" s="1269" t="str">
        <f>'1_1A'!$P$7</f>
        <v>Enter FYE Here</v>
      </c>
    </row>
    <row r="392" spans="1:15" x14ac:dyDescent="0.25">
      <c r="D392" s="247"/>
      <c r="E392" s="247"/>
      <c r="F392" s="247"/>
      <c r="G392" s="247"/>
      <c r="H392" s="247"/>
      <c r="I392" s="247"/>
      <c r="J392" s="248"/>
      <c r="K392" s="248"/>
      <c r="L392" s="248"/>
      <c r="M392" s="248"/>
      <c r="N392" s="248"/>
    </row>
    <row r="393" spans="1:15" x14ac:dyDescent="0.25">
      <c r="A393" s="1340"/>
      <c r="B393" s="1341"/>
      <c r="C393" s="1342"/>
      <c r="D393" s="1359"/>
      <c r="E393" s="1360"/>
      <c r="F393" s="1360"/>
      <c r="G393" s="1360"/>
      <c r="H393" s="1360"/>
      <c r="I393" s="1360"/>
      <c r="J393" s="1361"/>
      <c r="K393" s="1361"/>
      <c r="L393" s="1361"/>
      <c r="M393" s="1361"/>
      <c r="N393" s="1362"/>
      <c r="O393" s="1299"/>
    </row>
    <row r="394" spans="1:15" x14ac:dyDescent="0.25">
      <c r="A394" s="1344"/>
      <c r="B394" s="1279"/>
      <c r="C394" s="1299"/>
      <c r="D394" s="1323" t="s">
        <v>183</v>
      </c>
      <c r="E394" s="1363"/>
      <c r="F394" s="1363"/>
      <c r="G394" s="1363"/>
      <c r="H394" s="1363"/>
      <c r="I394" s="1363"/>
      <c r="J394" s="1364"/>
      <c r="K394" s="1364"/>
      <c r="L394" s="1364"/>
      <c r="M394" s="1364"/>
      <c r="N394" s="1365"/>
      <c r="O394" s="1299"/>
    </row>
    <row r="395" spans="1:15" x14ac:dyDescent="0.25">
      <c r="A395" s="1344"/>
      <c r="B395" s="1282" t="s">
        <v>184</v>
      </c>
      <c r="C395" s="1345"/>
      <c r="D395" s="1324"/>
      <c r="E395" s="1305"/>
      <c r="F395" s="1305"/>
      <c r="G395" s="1305"/>
      <c r="H395" s="1305"/>
      <c r="I395" s="1305"/>
      <c r="J395" s="1306"/>
      <c r="K395" s="1306"/>
      <c r="L395" s="1306"/>
      <c r="M395" s="1306"/>
      <c r="N395" s="1366"/>
      <c r="O395" s="1299"/>
    </row>
    <row r="396" spans="1:15" x14ac:dyDescent="0.25">
      <c r="A396" s="1344"/>
      <c r="B396" s="1282" t="s">
        <v>185</v>
      </c>
      <c r="C396" s="1345"/>
      <c r="D396" s="1325"/>
      <c r="E396" s="1322"/>
      <c r="F396" s="1304"/>
      <c r="G396" s="1322"/>
      <c r="H396" s="1304"/>
      <c r="I396" s="1326" t="s">
        <v>367</v>
      </c>
      <c r="J396" s="1327"/>
      <c r="K396" s="1283" t="s">
        <v>367</v>
      </c>
      <c r="L396" s="1284"/>
      <c r="M396" s="1285"/>
      <c r="N396" s="1349"/>
      <c r="O396" s="1299"/>
    </row>
    <row r="397" spans="1:15" x14ac:dyDescent="0.25">
      <c r="A397" s="1344"/>
      <c r="B397" s="1279"/>
      <c r="C397" s="1299"/>
      <c r="D397" s="1328" t="s">
        <v>379</v>
      </c>
      <c r="E397" s="1329" t="s">
        <v>374</v>
      </c>
      <c r="F397" s="1363"/>
      <c r="G397" s="1329" t="s">
        <v>375</v>
      </c>
      <c r="H397" s="1363"/>
      <c r="I397" s="1329" t="s">
        <v>376</v>
      </c>
      <c r="J397" s="1364"/>
      <c r="K397" s="1282" t="s">
        <v>936</v>
      </c>
      <c r="L397" s="1346"/>
      <c r="M397" s="1287" t="s">
        <v>186</v>
      </c>
      <c r="N397" s="1312"/>
      <c r="O397" s="1299"/>
    </row>
    <row r="398" spans="1:15" x14ac:dyDescent="0.25">
      <c r="A398" s="1344"/>
      <c r="B398" s="1279"/>
      <c r="C398" s="1299"/>
      <c r="D398" s="1328" t="s">
        <v>787</v>
      </c>
      <c r="E398" s="1325" t="s">
        <v>97</v>
      </c>
      <c r="F398" s="1325" t="s">
        <v>98</v>
      </c>
      <c r="G398" s="1325" t="s">
        <v>97</v>
      </c>
      <c r="H398" s="1325" t="s">
        <v>98</v>
      </c>
      <c r="I398" s="1325" t="s">
        <v>97</v>
      </c>
      <c r="J398" s="1330" t="s">
        <v>98</v>
      </c>
      <c r="K398" s="1288" t="s">
        <v>97</v>
      </c>
      <c r="L398" s="1289" t="s">
        <v>98</v>
      </c>
      <c r="M398" s="1288" t="s">
        <v>97</v>
      </c>
      <c r="N398" s="1314" t="s">
        <v>98</v>
      </c>
      <c r="O398" s="1299"/>
    </row>
    <row r="399" spans="1:15" x14ac:dyDescent="0.25">
      <c r="A399" s="1344"/>
      <c r="B399" s="1279"/>
      <c r="C399" s="1299"/>
      <c r="D399" s="1328" t="s">
        <v>384</v>
      </c>
      <c r="E399" s="1328" t="s">
        <v>385</v>
      </c>
      <c r="F399" s="1328" t="s">
        <v>386</v>
      </c>
      <c r="G399" s="1328" t="s">
        <v>387</v>
      </c>
      <c r="H399" s="1328" t="s">
        <v>388</v>
      </c>
      <c r="I399" s="1328" t="s">
        <v>389</v>
      </c>
      <c r="J399" s="1331" t="s">
        <v>390</v>
      </c>
      <c r="K399" s="1290" t="s">
        <v>391</v>
      </c>
      <c r="L399" s="1290">
        <v>9</v>
      </c>
      <c r="M399" s="1290">
        <v>10</v>
      </c>
      <c r="N399" s="1350">
        <v>11</v>
      </c>
      <c r="O399" s="1299"/>
    </row>
    <row r="400" spans="1:15" x14ac:dyDescent="0.25">
      <c r="A400" s="1351">
        <v>1</v>
      </c>
      <c r="B400" s="1277" t="s">
        <v>937</v>
      </c>
      <c r="C400" s="1278"/>
      <c r="D400" s="1291">
        <f>'7'!$E$336</f>
        <v>0</v>
      </c>
      <c r="E400" s="1292"/>
      <c r="F400" s="1292"/>
      <c r="G400" s="1292"/>
      <c r="H400" s="1292"/>
      <c r="I400" s="1292"/>
      <c r="J400" s="1292"/>
      <c r="K400" s="1292"/>
      <c r="L400" s="1292"/>
      <c r="M400" s="1292"/>
      <c r="N400" s="1352"/>
      <c r="O400" s="1339" t="str">
        <f t="shared" ref="O400:O406" si="300">IF(OR(D400-SUM(E400:N400)&lt;-10,D400-SUM(E400:N400)&gt;10), "ERROR", "")</f>
        <v/>
      </c>
    </row>
    <row r="401" spans="1:15" x14ac:dyDescent="0.25">
      <c r="A401" s="1353" t="s">
        <v>933</v>
      </c>
      <c r="B401" s="1277" t="s">
        <v>959</v>
      </c>
      <c r="C401" s="1278"/>
      <c r="D401" s="1291">
        <f t="shared" ref="D401:D402" si="301">SUM(E401:N401)</f>
        <v>0</v>
      </c>
      <c r="E401" s="1292"/>
      <c r="F401" s="1292"/>
      <c r="G401" s="1292"/>
      <c r="H401" s="1292"/>
      <c r="I401" s="1292"/>
      <c r="J401" s="1292"/>
      <c r="K401" s="1292"/>
      <c r="L401" s="1292"/>
      <c r="M401" s="1292"/>
      <c r="N401" s="1352"/>
      <c r="O401" s="1339" t="str">
        <f t="shared" si="300"/>
        <v/>
      </c>
    </row>
    <row r="402" spans="1:15" x14ac:dyDescent="0.25">
      <c r="A402" s="1353" t="s">
        <v>934</v>
      </c>
      <c r="B402" s="1277" t="s">
        <v>935</v>
      </c>
      <c r="C402" s="1278"/>
      <c r="D402" s="1291">
        <f t="shared" si="301"/>
        <v>0</v>
      </c>
      <c r="E402" s="1292">
        <f>SUM(E400:E401)</f>
        <v>0</v>
      </c>
      <c r="F402" s="1292">
        <f t="shared" ref="F402" si="302">SUM(F400:F401)</f>
        <v>0</v>
      </c>
      <c r="G402" s="1292">
        <f t="shared" ref="G402" si="303">SUM(G400:G401)</f>
        <v>0</v>
      </c>
      <c r="H402" s="1292">
        <f t="shared" ref="H402" si="304">SUM(H400:H401)</f>
        <v>0</v>
      </c>
      <c r="I402" s="1292">
        <f t="shared" ref="I402" si="305">SUM(I400:I401)</f>
        <v>0</v>
      </c>
      <c r="J402" s="1292">
        <f t="shared" ref="J402" si="306">SUM(J400:J401)</f>
        <v>0</v>
      </c>
      <c r="K402" s="1292">
        <f t="shared" ref="K402:L402" si="307">SUM(K400:K401)</f>
        <v>0</v>
      </c>
      <c r="L402" s="1292">
        <f t="shared" si="307"/>
        <v>0</v>
      </c>
      <c r="M402" s="1292">
        <f t="shared" ref="M402" si="308">SUM(M400:M401)</f>
        <v>0</v>
      </c>
      <c r="N402" s="1352">
        <f t="shared" ref="N402" si="309">SUM(N400:N401)</f>
        <v>0</v>
      </c>
      <c r="O402" s="1339" t="str">
        <f t="shared" si="300"/>
        <v/>
      </c>
    </row>
    <row r="403" spans="1:15" x14ac:dyDescent="0.25">
      <c r="A403" s="1351">
        <v>2</v>
      </c>
      <c r="B403" s="1277" t="s">
        <v>188</v>
      </c>
      <c r="C403" s="1278"/>
      <c r="D403" s="1291">
        <f>SUM(E403:N403)</f>
        <v>0</v>
      </c>
      <c r="E403" s="1292"/>
      <c r="F403" s="1292"/>
      <c r="G403" s="1292"/>
      <c r="H403" s="1292"/>
      <c r="I403" s="1292"/>
      <c r="J403" s="1292"/>
      <c r="K403" s="1292"/>
      <c r="L403" s="1292"/>
      <c r="M403" s="1292"/>
      <c r="N403" s="1352"/>
      <c r="O403" s="1339" t="str">
        <f t="shared" si="300"/>
        <v/>
      </c>
    </row>
    <row r="404" spans="1:15" x14ac:dyDescent="0.25">
      <c r="A404" s="1351">
        <v>3</v>
      </c>
      <c r="B404" s="1277" t="s">
        <v>189</v>
      </c>
      <c r="C404" s="1278"/>
      <c r="D404" s="1291">
        <f>SUM(E404:N404)</f>
        <v>0</v>
      </c>
      <c r="E404" s="1354"/>
      <c r="F404" s="1292"/>
      <c r="G404" s="1292"/>
      <c r="H404" s="1292"/>
      <c r="I404" s="1292"/>
      <c r="J404" s="1292"/>
      <c r="K404" s="1292"/>
      <c r="L404" s="1292"/>
      <c r="M404" s="1292"/>
      <c r="N404" s="1352"/>
      <c r="O404" s="1339" t="str">
        <f t="shared" si="300"/>
        <v/>
      </c>
    </row>
    <row r="405" spans="1:15" x14ac:dyDescent="0.25">
      <c r="A405" s="1351">
        <v>4</v>
      </c>
      <c r="B405" s="1277" t="s">
        <v>190</v>
      </c>
      <c r="C405" s="1278"/>
      <c r="D405" s="1291">
        <f>SUM(E405:N405)</f>
        <v>0</v>
      </c>
      <c r="E405" s="1293"/>
      <c r="F405" s="1292"/>
      <c r="G405" s="1292"/>
      <c r="H405" s="1292"/>
      <c r="I405" s="1292"/>
      <c r="J405" s="1292"/>
      <c r="K405" s="1292"/>
      <c r="L405" s="1292"/>
      <c r="M405" s="1292"/>
      <c r="N405" s="1352"/>
      <c r="O405" s="1339" t="str">
        <f t="shared" si="300"/>
        <v/>
      </c>
    </row>
    <row r="406" spans="1:15" x14ac:dyDescent="0.25">
      <c r="A406" s="1351">
        <v>5</v>
      </c>
      <c r="B406" s="1277" t="s">
        <v>191</v>
      </c>
      <c r="C406" s="1278"/>
      <c r="D406" s="1291">
        <f>D402-D403-D404-D405</f>
        <v>0</v>
      </c>
      <c r="E406" s="1291">
        <f t="shared" ref="E406" si="310">E402-E403-E404-E405</f>
        <v>0</v>
      </c>
      <c r="F406" s="1291">
        <f t="shared" ref="F406" si="311">F402-F403-F404-F405</f>
        <v>0</v>
      </c>
      <c r="G406" s="1291">
        <f t="shared" ref="G406" si="312">G402-G403-G404-G405</f>
        <v>0</v>
      </c>
      <c r="H406" s="1291">
        <f t="shared" ref="H406" si="313">H402-H403-H404-H405</f>
        <v>0</v>
      </c>
      <c r="I406" s="1291">
        <f t="shared" ref="I406" si="314">I402-I403-I404-I405</f>
        <v>0</v>
      </c>
      <c r="J406" s="1291">
        <f t="shared" ref="J406" si="315">J402-J403-J404-J405</f>
        <v>0</v>
      </c>
      <c r="K406" s="1291">
        <f t="shared" ref="K406" si="316">K402-K403-K404-K405</f>
        <v>0</v>
      </c>
      <c r="L406" s="1291">
        <f t="shared" ref="L406" si="317">L402-L403-L404-L405</f>
        <v>0</v>
      </c>
      <c r="M406" s="1291">
        <f t="shared" ref="M406" si="318">M402-M403-M404-M405</f>
        <v>0</v>
      </c>
      <c r="N406" s="1298">
        <f t="shared" ref="N406" si="319">N402-N403-N404-N405</f>
        <v>0</v>
      </c>
      <c r="O406" s="1339" t="str">
        <f t="shared" si="300"/>
        <v/>
      </c>
    </row>
    <row r="407" spans="1:15" x14ac:dyDescent="0.25">
      <c r="A407" s="1351">
        <v>6</v>
      </c>
      <c r="B407" s="1277" t="s">
        <v>938</v>
      </c>
      <c r="C407" s="1278"/>
      <c r="D407" s="1295">
        <f>'7A'!F$360</f>
        <v>0</v>
      </c>
      <c r="E407" s="1296">
        <f t="shared" ref="E407:N407" si="320">IF($D407&gt;0, ROUND($D407*E$400/$D$400,0), 0)</f>
        <v>0</v>
      </c>
      <c r="F407" s="1296">
        <f t="shared" si="320"/>
        <v>0</v>
      </c>
      <c r="G407" s="1296">
        <f t="shared" si="320"/>
        <v>0</v>
      </c>
      <c r="H407" s="1296">
        <f t="shared" si="320"/>
        <v>0</v>
      </c>
      <c r="I407" s="1296">
        <f t="shared" si="320"/>
        <v>0</v>
      </c>
      <c r="J407" s="1296">
        <f t="shared" si="320"/>
        <v>0</v>
      </c>
      <c r="K407" s="1296">
        <f t="shared" si="320"/>
        <v>0</v>
      </c>
      <c r="L407" s="1296">
        <f t="shared" si="320"/>
        <v>0</v>
      </c>
      <c r="M407" s="1296">
        <f t="shared" si="320"/>
        <v>0</v>
      </c>
      <c r="N407" s="1296">
        <f t="shared" si="320"/>
        <v>0</v>
      </c>
      <c r="O407" s="1339" t="str">
        <f t="shared" ref="O407:O412" si="321">IF(OR(D407-SUM(E407:N407)&lt;-10,D407-SUM(E407:N407)&gt;10), "ERROR", "")</f>
        <v/>
      </c>
    </row>
    <row r="408" spans="1:15" x14ac:dyDescent="0.25">
      <c r="A408" s="1353" t="s">
        <v>675</v>
      </c>
      <c r="B408" s="1277" t="s">
        <v>939</v>
      </c>
      <c r="C408" s="1278"/>
      <c r="D408" s="1297"/>
      <c r="E408" s="1384">
        <f>IF(AND($D408&gt;0,SUM($E401:$N401)&gt;0),ROUND($D408*(E401/$D401),0),IF(AND($D408&gt;0,SUM($E400:$N400)&gt;0),ROUND($D408*(E400/$D400),0),0))</f>
        <v>0</v>
      </c>
      <c r="F408" s="1384">
        <f t="shared" ref="F408:N408" si="322">IF(AND($D408&gt;0,SUM($E401:$N401)&gt;0),ROUND($D408*(F401/$D401),0),IF(AND($D408&gt;0,SUM($E400:$N400)&gt;0),ROUND($D408*(F400/$D400),0),0))</f>
        <v>0</v>
      </c>
      <c r="G408" s="1384">
        <f t="shared" si="322"/>
        <v>0</v>
      </c>
      <c r="H408" s="1384">
        <f t="shared" si="322"/>
        <v>0</v>
      </c>
      <c r="I408" s="1384">
        <f t="shared" si="322"/>
        <v>0</v>
      </c>
      <c r="J408" s="1384">
        <f t="shared" si="322"/>
        <v>0</v>
      </c>
      <c r="K408" s="1384">
        <f t="shared" si="322"/>
        <v>0</v>
      </c>
      <c r="L408" s="1384">
        <f t="shared" si="322"/>
        <v>0</v>
      </c>
      <c r="M408" s="1384">
        <f t="shared" si="322"/>
        <v>0</v>
      </c>
      <c r="N408" s="1384">
        <f t="shared" si="322"/>
        <v>0</v>
      </c>
      <c r="O408" s="1339" t="str">
        <f t="shared" si="321"/>
        <v/>
      </c>
    </row>
    <row r="409" spans="1:15" x14ac:dyDescent="0.25">
      <c r="A409" s="1353" t="s">
        <v>676</v>
      </c>
      <c r="B409" s="1277" t="s">
        <v>940</v>
      </c>
      <c r="C409" s="1278"/>
      <c r="D409" s="1297" t="e">
        <f>'5C'!D$190*(D402/D$935)</f>
        <v>#DIV/0!</v>
      </c>
      <c r="E409" s="1296" t="e">
        <f>IF($D409&lt;&gt;0, ROUND($D409*E402/$D402,0), 0)</f>
        <v>#DIV/0!</v>
      </c>
      <c r="F409" s="1296" t="e">
        <f t="shared" ref="F409:N409" si="323">IF($D409&lt;&gt;0, ROUND($D409*F402/$D402,0), 0)</f>
        <v>#DIV/0!</v>
      </c>
      <c r="G409" s="1296" t="e">
        <f t="shared" si="323"/>
        <v>#DIV/0!</v>
      </c>
      <c r="H409" s="1296" t="e">
        <f t="shared" si="323"/>
        <v>#DIV/0!</v>
      </c>
      <c r="I409" s="1296" t="e">
        <f t="shared" si="323"/>
        <v>#DIV/0!</v>
      </c>
      <c r="J409" s="1296" t="e">
        <f t="shared" si="323"/>
        <v>#DIV/0!</v>
      </c>
      <c r="K409" s="1296" t="e">
        <f t="shared" si="323"/>
        <v>#DIV/0!</v>
      </c>
      <c r="L409" s="1296" t="e">
        <f t="shared" si="323"/>
        <v>#DIV/0!</v>
      </c>
      <c r="M409" s="1296" t="e">
        <f t="shared" si="323"/>
        <v>#DIV/0!</v>
      </c>
      <c r="N409" s="1296" t="e">
        <f t="shared" si="323"/>
        <v>#DIV/0!</v>
      </c>
      <c r="O409" s="1339" t="e">
        <f t="shared" si="321"/>
        <v>#DIV/0!</v>
      </c>
    </row>
    <row r="410" spans="1:15" x14ac:dyDescent="0.25">
      <c r="A410" s="1353" t="s">
        <v>202</v>
      </c>
      <c r="B410" s="1277" t="s">
        <v>941</v>
      </c>
      <c r="C410" s="1278"/>
      <c r="D410" s="1297"/>
      <c r="E410" s="1296">
        <f>IF($D410&lt;&gt;0, ROUND($D410*E402/$D402,0), 0)</f>
        <v>0</v>
      </c>
      <c r="F410" s="1296">
        <f t="shared" ref="F410:N410" si="324">IF($D410&lt;&gt;0, ROUND($D410*F402/$D402,0), 0)</f>
        <v>0</v>
      </c>
      <c r="G410" s="1296">
        <f t="shared" si="324"/>
        <v>0</v>
      </c>
      <c r="H410" s="1296">
        <f t="shared" si="324"/>
        <v>0</v>
      </c>
      <c r="I410" s="1296">
        <f t="shared" si="324"/>
        <v>0</v>
      </c>
      <c r="J410" s="1296">
        <f t="shared" si="324"/>
        <v>0</v>
      </c>
      <c r="K410" s="1296">
        <f t="shared" si="324"/>
        <v>0</v>
      </c>
      <c r="L410" s="1296">
        <f t="shared" si="324"/>
        <v>0</v>
      </c>
      <c r="M410" s="1296">
        <f t="shared" si="324"/>
        <v>0</v>
      </c>
      <c r="N410" s="1296">
        <f t="shared" si="324"/>
        <v>0</v>
      </c>
      <c r="O410" s="1339" t="str">
        <f t="shared" si="321"/>
        <v/>
      </c>
    </row>
    <row r="411" spans="1:15" x14ac:dyDescent="0.25">
      <c r="A411" s="1353" t="s">
        <v>203</v>
      </c>
      <c r="B411" s="1277" t="s">
        <v>931</v>
      </c>
      <c r="C411" s="1278"/>
      <c r="D411" s="1297" t="e">
        <f>SUM(D407:D410)</f>
        <v>#DIV/0!</v>
      </c>
      <c r="E411" s="1297" t="e">
        <f>SUM(E407:E410)</f>
        <v>#DIV/0!</v>
      </c>
      <c r="F411" s="1297" t="e">
        <f t="shared" ref="F411" si="325">SUM(F407:F410)</f>
        <v>#DIV/0!</v>
      </c>
      <c r="G411" s="1297" t="e">
        <f t="shared" ref="G411" si="326">SUM(G407:G410)</f>
        <v>#DIV/0!</v>
      </c>
      <c r="H411" s="1297" t="e">
        <f t="shared" ref="H411" si="327">SUM(H407:H410)</f>
        <v>#DIV/0!</v>
      </c>
      <c r="I411" s="1297" t="e">
        <f t="shared" ref="I411" si="328">SUM(I407:I410)</f>
        <v>#DIV/0!</v>
      </c>
      <c r="J411" s="1297" t="e">
        <f t="shared" ref="J411" si="329">SUM(J407:J410)</f>
        <v>#DIV/0!</v>
      </c>
      <c r="K411" s="1297" t="e">
        <f t="shared" ref="K411:L411" si="330">SUM(K407:K410)</f>
        <v>#DIV/0!</v>
      </c>
      <c r="L411" s="1297" t="e">
        <f t="shared" si="330"/>
        <v>#DIV/0!</v>
      </c>
      <c r="M411" s="1297" t="e">
        <f t="shared" ref="M411" si="331">SUM(M407:M410)</f>
        <v>#DIV/0!</v>
      </c>
      <c r="N411" s="1356" t="e">
        <f t="shared" ref="N411" si="332">SUM(N407:N410)</f>
        <v>#DIV/0!</v>
      </c>
      <c r="O411" s="1339" t="e">
        <f t="shared" si="321"/>
        <v>#DIV/0!</v>
      </c>
    </row>
    <row r="412" spans="1:15" x14ac:dyDescent="0.25">
      <c r="A412" s="1357">
        <v>7</v>
      </c>
      <c r="B412" s="1317" t="s">
        <v>192</v>
      </c>
      <c r="C412" s="1318"/>
      <c r="D412" s="1358" t="e">
        <f>D406-D411</f>
        <v>#DIV/0!</v>
      </c>
      <c r="E412" s="1298" t="e">
        <f t="shared" ref="E412" si="333">E406-E411</f>
        <v>#DIV/0!</v>
      </c>
      <c r="F412" s="1298" t="e">
        <f t="shared" ref="F412" si="334">F406-F411</f>
        <v>#DIV/0!</v>
      </c>
      <c r="G412" s="1298" t="e">
        <f t="shared" ref="G412" si="335">G406-G411</f>
        <v>#DIV/0!</v>
      </c>
      <c r="H412" s="1298" t="e">
        <f t="shared" ref="H412" si="336">H406-H411</f>
        <v>#DIV/0!</v>
      </c>
      <c r="I412" s="1298" t="e">
        <f t="shared" ref="I412" si="337">I406-I411</f>
        <v>#DIV/0!</v>
      </c>
      <c r="J412" s="1298" t="e">
        <f t="shared" ref="J412" si="338">J406-J411</f>
        <v>#DIV/0!</v>
      </c>
      <c r="K412" s="1298" t="e">
        <f t="shared" ref="K412:L412" si="339">K406-K411</f>
        <v>#DIV/0!</v>
      </c>
      <c r="L412" s="1298" t="e">
        <f t="shared" si="339"/>
        <v>#DIV/0!</v>
      </c>
      <c r="M412" s="1298" t="e">
        <f t="shared" ref="M412:N412" si="340">M406-M411</f>
        <v>#DIV/0!</v>
      </c>
      <c r="N412" s="1298" t="e">
        <f t="shared" si="340"/>
        <v>#DIV/0!</v>
      </c>
      <c r="O412" s="1339" t="e">
        <f t="shared" si="321"/>
        <v>#DIV/0!</v>
      </c>
    </row>
    <row r="413" spans="1:15" x14ac:dyDescent="0.25">
      <c r="A413" s="1279">
        <v>8</v>
      </c>
      <c r="B413" s="1279" t="s">
        <v>942</v>
      </c>
      <c r="C413" s="1299"/>
      <c r="D413" s="1334" t="e">
        <f>'5C'!D$190*(D400/D$933)</f>
        <v>#DIV/0!</v>
      </c>
      <c r="E413" s="1300"/>
      <c r="F413" s="1301"/>
      <c r="G413" s="1301"/>
      <c r="H413" s="1301"/>
      <c r="I413" s="1301"/>
      <c r="J413" s="1301"/>
      <c r="K413" s="1301"/>
      <c r="L413" s="1301"/>
      <c r="M413" s="1301"/>
      <c r="N413" s="1301" t="s">
        <v>367</v>
      </c>
      <c r="O413" s="1299"/>
    </row>
    <row r="414" spans="1:15" x14ac:dyDescent="0.25">
      <c r="A414" s="1277">
        <v>9</v>
      </c>
      <c r="B414" s="1277" t="s">
        <v>943</v>
      </c>
      <c r="C414" s="1278"/>
      <c r="D414" s="1292" t="e">
        <f>('5C'!$I$190-'5C'!$D$190)*(D400/D$933)</f>
        <v>#DIV/0!</v>
      </c>
      <c r="E414" s="1300"/>
      <c r="F414" s="1301"/>
      <c r="G414" s="1301"/>
      <c r="H414" s="1301"/>
      <c r="I414" s="1301"/>
      <c r="J414" s="1301"/>
      <c r="K414" s="1301"/>
      <c r="L414" s="1301"/>
      <c r="M414" s="1301"/>
      <c r="N414" s="1301" t="s">
        <v>367</v>
      </c>
      <c r="O414" s="1299"/>
    </row>
    <row r="415" spans="1:15" x14ac:dyDescent="0.25">
      <c r="A415" s="1277">
        <v>10</v>
      </c>
      <c r="B415" s="1277" t="s">
        <v>193</v>
      </c>
      <c r="C415" s="1278"/>
      <c r="D415" s="1291"/>
      <c r="E415" s="1302"/>
      <c r="F415" s="1303"/>
      <c r="G415" s="1303"/>
      <c r="H415" s="1303"/>
      <c r="I415" s="1303"/>
      <c r="J415" s="1303"/>
      <c r="K415" s="1303"/>
      <c r="L415" s="1303"/>
      <c r="M415" s="1303"/>
      <c r="N415" s="1303"/>
      <c r="O415" s="1299"/>
    </row>
    <row r="416" spans="1:15" x14ac:dyDescent="0.25">
      <c r="A416" s="1279"/>
      <c r="B416" s="1279" t="s">
        <v>194</v>
      </c>
      <c r="C416" s="1280"/>
      <c r="D416" s="1302" t="e">
        <f>SUM(D412:D414)</f>
        <v>#DIV/0!</v>
      </c>
      <c r="E416" s="1302"/>
      <c r="F416" s="1303"/>
      <c r="G416" s="1303"/>
      <c r="H416" s="1303"/>
      <c r="I416" s="1303"/>
      <c r="J416" s="1303"/>
      <c r="K416" s="1303"/>
      <c r="L416" s="1303"/>
      <c r="M416" s="1303"/>
      <c r="N416" s="1303"/>
      <c r="O416" s="1299"/>
    </row>
    <row r="417" spans="1:15" x14ac:dyDescent="0.25">
      <c r="A417" s="1277">
        <v>11</v>
      </c>
      <c r="B417" s="1277" t="s">
        <v>944</v>
      </c>
      <c r="C417" s="1278"/>
      <c r="D417" s="1292">
        <f>IF(D$950&lt;&gt;0,D$950*(D400/D$933),0)</f>
        <v>0</v>
      </c>
      <c r="E417" s="1302"/>
      <c r="F417" s="1303"/>
      <c r="G417" s="1303"/>
      <c r="H417" s="1303"/>
      <c r="I417" s="1303"/>
      <c r="J417" s="1303"/>
      <c r="K417" s="1303"/>
      <c r="L417" s="1303"/>
      <c r="M417" s="1303"/>
      <c r="N417" s="1303"/>
      <c r="O417" s="1299"/>
    </row>
    <row r="418" spans="1:15" x14ac:dyDescent="0.25">
      <c r="A418" s="1277">
        <v>12</v>
      </c>
      <c r="B418" s="1277" t="s">
        <v>945</v>
      </c>
      <c r="C418" s="1278"/>
      <c r="D418" s="1292">
        <f>IF(D$951&lt;&gt;0,D$951*(D400/D$933),0)</f>
        <v>0</v>
      </c>
      <c r="E418" s="1302"/>
      <c r="F418" s="1303"/>
      <c r="G418" s="1303"/>
      <c r="H418" s="1303"/>
      <c r="I418" s="1303"/>
      <c r="J418" s="1303"/>
      <c r="K418" s="1303"/>
      <c r="L418" s="1303"/>
      <c r="M418" s="1303"/>
      <c r="N418" s="1303"/>
      <c r="O418" s="1299"/>
    </row>
    <row r="419" spans="1:15" x14ac:dyDescent="0.25">
      <c r="A419" s="1277">
        <v>13</v>
      </c>
      <c r="B419" s="1277" t="s">
        <v>195</v>
      </c>
      <c r="C419" s="1278"/>
      <c r="D419" s="1291" t="e">
        <f>D416+D417+D418</f>
        <v>#DIV/0!</v>
      </c>
      <c r="E419" s="1302"/>
      <c r="F419" s="1303"/>
      <c r="G419" s="1303"/>
      <c r="H419" s="1303"/>
      <c r="I419" s="1303"/>
      <c r="J419" s="1303"/>
      <c r="K419" s="1303"/>
      <c r="L419" s="1303"/>
      <c r="M419" s="1303"/>
      <c r="N419" s="1303"/>
      <c r="O419" s="1299"/>
    </row>
    <row r="420" spans="1:15" x14ac:dyDescent="0.25">
      <c r="A420" s="1278" t="s">
        <v>419</v>
      </c>
      <c r="B420" s="1278"/>
      <c r="C420" s="239"/>
      <c r="D420" s="246"/>
      <c r="E420" s="1270"/>
      <c r="F420" s="1270"/>
      <c r="G420" s="1270"/>
      <c r="H420" s="1270"/>
      <c r="I420" s="1270"/>
      <c r="J420" s="1271"/>
      <c r="K420" s="1271"/>
      <c r="L420" s="1271"/>
      <c r="M420" s="1271"/>
      <c r="N420" s="1271"/>
    </row>
    <row r="421" spans="1:15" x14ac:dyDescent="0.25">
      <c r="A421" s="1280" t="s">
        <v>953</v>
      </c>
      <c r="B421" s="1280"/>
      <c r="D421" s="247"/>
      <c r="E421" s="247"/>
      <c r="F421" s="247"/>
      <c r="G421" s="247"/>
      <c r="H421" s="247"/>
      <c r="I421" s="247"/>
      <c r="J421" s="248"/>
      <c r="K421" s="248"/>
      <c r="L421" s="248"/>
      <c r="M421" s="248"/>
      <c r="N421" s="248"/>
    </row>
    <row r="422" spans="1:15" x14ac:dyDescent="0.25">
      <c r="A422" s="1280" t="s">
        <v>955</v>
      </c>
      <c r="B422" s="1280"/>
      <c r="D422" s="247"/>
      <c r="E422" s="247"/>
      <c r="F422" s="247"/>
      <c r="G422" s="247"/>
      <c r="H422" s="247"/>
      <c r="I422" s="247"/>
      <c r="J422" s="248"/>
      <c r="K422" s="248"/>
      <c r="L422" s="248"/>
      <c r="M422" s="248"/>
      <c r="N422" s="248"/>
    </row>
    <row r="423" spans="1:15" x14ac:dyDescent="0.25">
      <c r="A423" s="1280" t="s">
        <v>954</v>
      </c>
      <c r="B423" s="1280"/>
      <c r="D423" s="247"/>
      <c r="E423" s="247"/>
      <c r="F423" s="247"/>
      <c r="G423" s="247"/>
      <c r="H423" s="247"/>
      <c r="I423" s="247"/>
      <c r="J423" s="248"/>
      <c r="K423" s="248"/>
      <c r="L423" s="248"/>
      <c r="M423" s="248"/>
      <c r="N423" s="248"/>
    </row>
    <row r="424" spans="1:15" x14ac:dyDescent="0.25">
      <c r="A424" s="1280" t="s">
        <v>949</v>
      </c>
      <c r="B424" s="1280"/>
      <c r="D424" s="247"/>
      <c r="E424" s="247"/>
      <c r="F424" s="247"/>
      <c r="G424" s="247"/>
      <c r="H424" s="247"/>
      <c r="I424" s="247"/>
      <c r="J424" s="248"/>
      <c r="K424" s="248"/>
      <c r="L424" s="248"/>
      <c r="M424" s="248"/>
      <c r="N424" s="248"/>
    </row>
    <row r="425" spans="1:15" x14ac:dyDescent="0.25">
      <c r="A425" s="1280" t="s">
        <v>946</v>
      </c>
      <c r="B425" s="1280"/>
      <c r="D425" s="247"/>
      <c r="E425" s="247"/>
      <c r="F425" s="247"/>
      <c r="G425" s="247"/>
      <c r="H425" s="247"/>
      <c r="I425" s="247"/>
      <c r="J425" s="248"/>
      <c r="K425" s="248"/>
      <c r="L425" s="248"/>
      <c r="M425" s="248"/>
      <c r="N425" s="248"/>
    </row>
    <row r="426" spans="1:15" x14ac:dyDescent="0.25">
      <c r="A426" s="1280" t="s">
        <v>947</v>
      </c>
      <c r="B426" s="1280"/>
      <c r="D426" s="247"/>
      <c r="E426" s="247"/>
      <c r="F426" s="247"/>
      <c r="G426" s="247"/>
      <c r="H426" s="247"/>
      <c r="I426" s="247"/>
      <c r="J426" s="248"/>
      <c r="K426" s="248"/>
      <c r="L426" s="248"/>
      <c r="M426" s="248"/>
      <c r="N426" s="248"/>
    </row>
    <row r="427" spans="1:15" x14ac:dyDescent="0.25">
      <c r="A427" s="1280" t="s">
        <v>948</v>
      </c>
      <c r="B427" s="1280"/>
      <c r="D427" s="247"/>
      <c r="E427" s="247"/>
      <c r="F427" s="247"/>
      <c r="G427" s="247"/>
      <c r="H427" s="247"/>
      <c r="I427" s="247"/>
      <c r="J427" s="248"/>
      <c r="K427" s="248"/>
      <c r="L427" s="248"/>
      <c r="M427" s="248"/>
      <c r="N427" s="248"/>
    </row>
    <row r="428" spans="1:15" x14ac:dyDescent="0.25">
      <c r="A428" s="1280" t="s">
        <v>950</v>
      </c>
      <c r="B428" s="1280"/>
      <c r="D428" s="247"/>
      <c r="E428" s="247"/>
      <c r="F428" s="247"/>
      <c r="G428" s="247"/>
      <c r="H428" s="247"/>
      <c r="I428" s="247"/>
      <c r="J428" s="248"/>
      <c r="K428" s="248"/>
      <c r="L428" s="248"/>
      <c r="M428" s="248"/>
      <c r="N428" s="248"/>
    </row>
    <row r="429" spans="1:15" x14ac:dyDescent="0.25">
      <c r="A429" s="1280" t="s">
        <v>951</v>
      </c>
      <c r="B429" s="1280"/>
      <c r="D429" s="247"/>
      <c r="E429" s="247"/>
      <c r="F429" s="247"/>
      <c r="G429" s="247"/>
      <c r="H429" s="247"/>
      <c r="I429" s="247"/>
      <c r="J429" s="248"/>
      <c r="K429" s="248"/>
      <c r="L429" s="248"/>
      <c r="M429" s="248"/>
      <c r="N429" s="248"/>
    </row>
    <row r="430" spans="1:15" x14ac:dyDescent="0.25">
      <c r="B430" s="1280" t="s">
        <v>952</v>
      </c>
      <c r="D430" s="247"/>
      <c r="E430" s="247"/>
      <c r="F430" s="247"/>
      <c r="G430" s="247"/>
      <c r="H430" s="247"/>
      <c r="I430" s="247"/>
      <c r="J430" s="248"/>
      <c r="K430" s="248"/>
      <c r="L430" s="248"/>
      <c r="M430" s="248"/>
      <c r="N430" s="248"/>
    </row>
    <row r="431" spans="1:15" x14ac:dyDescent="0.25">
      <c r="D431" s="247"/>
      <c r="E431" s="247"/>
      <c r="F431" s="247"/>
      <c r="G431" s="247"/>
      <c r="H431" s="247"/>
      <c r="I431" s="247"/>
      <c r="J431" s="248"/>
      <c r="K431" s="248"/>
      <c r="L431" s="248"/>
      <c r="M431" s="248"/>
      <c r="N431" s="248"/>
    </row>
    <row r="432" spans="1:15" x14ac:dyDescent="0.25">
      <c r="A432" s="232" t="s">
        <v>422</v>
      </c>
      <c r="D432" s="247"/>
      <c r="E432" s="247"/>
      <c r="F432" s="247"/>
      <c r="G432" s="247"/>
      <c r="H432" s="247"/>
      <c r="I432" s="247"/>
      <c r="J432" s="248"/>
      <c r="K432" s="248"/>
      <c r="L432" s="248"/>
      <c r="M432" s="248"/>
      <c r="N432" s="248"/>
    </row>
    <row r="433" spans="1:15" x14ac:dyDescent="0.25">
      <c r="D433" s="247"/>
      <c r="E433" s="247"/>
      <c r="F433" s="247"/>
      <c r="G433" s="247"/>
      <c r="H433" s="247" t="s">
        <v>367</v>
      </c>
      <c r="I433" s="247"/>
      <c r="K433" s="248"/>
      <c r="L433" s="248"/>
      <c r="M433" s="248"/>
      <c r="N433" s="248" t="s">
        <v>367</v>
      </c>
    </row>
    <row r="434" spans="1:15" ht="17.399999999999999" x14ac:dyDescent="0.3">
      <c r="A434" s="1"/>
      <c r="B434" s="1272"/>
      <c r="C434" s="784"/>
      <c r="D434" s="784"/>
      <c r="E434" s="784"/>
      <c r="F434" s="784"/>
      <c r="G434" s="784"/>
      <c r="H434" s="784"/>
      <c r="I434" s="784"/>
      <c r="J434" s="785"/>
      <c r="K434" s="785"/>
      <c r="L434" s="785"/>
      <c r="M434" s="785"/>
      <c r="N434" s="487" t="s">
        <v>844</v>
      </c>
    </row>
    <row r="435" spans="1:15" ht="17.399999999999999" x14ac:dyDescent="0.3">
      <c r="A435" s="1" t="s">
        <v>182</v>
      </c>
      <c r="B435" s="1272"/>
      <c r="C435" s="784"/>
      <c r="D435" s="784"/>
      <c r="E435" s="784"/>
      <c r="F435" s="784"/>
      <c r="G435" s="784"/>
      <c r="H435" s="784"/>
      <c r="I435" s="784"/>
      <c r="J435" s="785"/>
      <c r="K435" s="785"/>
      <c r="L435" s="785"/>
      <c r="M435" s="785"/>
      <c r="N435" s="784"/>
    </row>
    <row r="436" spans="1:15" ht="17.399999999999999" x14ac:dyDescent="0.3">
      <c r="A436" s="786" t="s">
        <v>860</v>
      </c>
      <c r="B436" s="1273"/>
      <c r="C436" s="787"/>
      <c r="D436" s="789"/>
      <c r="E436" s="789"/>
      <c r="F436" s="789"/>
      <c r="G436" s="789"/>
      <c r="H436" s="789"/>
      <c r="I436" s="789"/>
      <c r="J436" s="790"/>
      <c r="K436" s="790"/>
      <c r="L436" s="790"/>
      <c r="M436" s="790"/>
      <c r="N436" s="790"/>
    </row>
    <row r="437" spans="1:15" x14ac:dyDescent="0.25">
      <c r="D437" s="247"/>
      <c r="E437" s="247"/>
      <c r="F437" s="247"/>
      <c r="G437" s="247"/>
      <c r="H437" s="247"/>
      <c r="I437" s="247"/>
      <c r="J437" s="248"/>
      <c r="K437" s="248"/>
      <c r="L437" s="248"/>
      <c r="M437" s="248"/>
      <c r="N437" s="248"/>
    </row>
    <row r="438" spans="1:15" x14ac:dyDescent="0.25">
      <c r="B438" s="1274" t="s">
        <v>363</v>
      </c>
      <c r="F438" s="232" t="s">
        <v>451</v>
      </c>
      <c r="H438" s="232" t="s">
        <v>367</v>
      </c>
      <c r="J438" s="233"/>
      <c r="M438" s="783" t="s">
        <v>365</v>
      </c>
    </row>
    <row r="439" spans="1:15" x14ac:dyDescent="0.25">
      <c r="C439" s="212" t="str">
        <f>'1_1A'!$B$7</f>
        <v>Enter Hospital Name Here</v>
      </c>
      <c r="G439" s="212" t="str">
        <f>'1_1A'!$H$7</f>
        <v>Enter Provider Number Here</v>
      </c>
      <c r="J439" s="233"/>
      <c r="K439" s="233"/>
      <c r="L439" s="233"/>
      <c r="M439" s="233"/>
      <c r="N439" s="1269" t="str">
        <f>'1_1A'!$P$7</f>
        <v>Enter FYE Here</v>
      </c>
    </row>
    <row r="440" spans="1:15" x14ac:dyDescent="0.25">
      <c r="D440" s="247"/>
      <c r="E440" s="247"/>
      <c r="F440" s="247"/>
      <c r="G440" s="247"/>
      <c r="H440" s="247"/>
      <c r="I440" s="247"/>
      <c r="J440" s="248"/>
      <c r="K440" s="248"/>
      <c r="L440" s="248"/>
      <c r="M440" s="248"/>
      <c r="N440" s="248"/>
    </row>
    <row r="441" spans="1:15" x14ac:dyDescent="0.25">
      <c r="A441" s="1340"/>
      <c r="B441" s="1341"/>
      <c r="C441" s="1342"/>
      <c r="D441" s="1359"/>
      <c r="E441" s="1360"/>
      <c r="F441" s="1360"/>
      <c r="G441" s="1360"/>
      <c r="H441" s="1360"/>
      <c r="I441" s="1360"/>
      <c r="J441" s="1361"/>
      <c r="K441" s="1361"/>
      <c r="L441" s="1361"/>
      <c r="M441" s="1361"/>
      <c r="N441" s="1362"/>
      <c r="O441" s="1299"/>
    </row>
    <row r="442" spans="1:15" x14ac:dyDescent="0.25">
      <c r="A442" s="1344"/>
      <c r="B442" s="1279"/>
      <c r="C442" s="1299"/>
      <c r="D442" s="1323" t="s">
        <v>183</v>
      </c>
      <c r="E442" s="1363"/>
      <c r="F442" s="1363"/>
      <c r="G442" s="1363"/>
      <c r="H442" s="1363"/>
      <c r="I442" s="1363"/>
      <c r="J442" s="1364"/>
      <c r="K442" s="1364"/>
      <c r="L442" s="1364"/>
      <c r="M442" s="1364"/>
      <c r="N442" s="1365"/>
      <c r="O442" s="1299"/>
    </row>
    <row r="443" spans="1:15" x14ac:dyDescent="0.25">
      <c r="A443" s="1344"/>
      <c r="B443" s="1282" t="s">
        <v>184</v>
      </c>
      <c r="C443" s="1345"/>
      <c r="D443" s="1324"/>
      <c r="E443" s="1305"/>
      <c r="F443" s="1305"/>
      <c r="G443" s="1305"/>
      <c r="H443" s="1305"/>
      <c r="I443" s="1305"/>
      <c r="J443" s="1306"/>
      <c r="K443" s="1306"/>
      <c r="L443" s="1306"/>
      <c r="M443" s="1306"/>
      <c r="N443" s="1366"/>
      <c r="O443" s="1299"/>
    </row>
    <row r="444" spans="1:15" x14ac:dyDescent="0.25">
      <c r="A444" s="1344"/>
      <c r="B444" s="1282" t="s">
        <v>185</v>
      </c>
      <c r="C444" s="1345"/>
      <c r="D444" s="1325" t="s">
        <v>379</v>
      </c>
      <c r="E444" s="1322"/>
      <c r="F444" s="1304"/>
      <c r="G444" s="1322"/>
      <c r="H444" s="1304"/>
      <c r="I444" s="1326" t="s">
        <v>367</v>
      </c>
      <c r="J444" s="1327"/>
      <c r="K444" s="1283" t="s">
        <v>367</v>
      </c>
      <c r="L444" s="1284"/>
      <c r="M444" s="1285"/>
      <c r="N444" s="1349"/>
      <c r="O444" s="1299"/>
    </row>
    <row r="445" spans="1:15" x14ac:dyDescent="0.25">
      <c r="A445" s="1344"/>
      <c r="B445" s="1279"/>
      <c r="C445" s="1299"/>
      <c r="D445" s="1328" t="s">
        <v>137</v>
      </c>
      <c r="E445" s="1329" t="s">
        <v>374</v>
      </c>
      <c r="F445" s="1363"/>
      <c r="G445" s="1329" t="s">
        <v>375</v>
      </c>
      <c r="H445" s="1363"/>
      <c r="I445" s="1329" t="s">
        <v>376</v>
      </c>
      <c r="J445" s="1364"/>
      <c r="K445" s="1282" t="s">
        <v>936</v>
      </c>
      <c r="L445" s="1346"/>
      <c r="M445" s="1287" t="s">
        <v>186</v>
      </c>
      <c r="N445" s="1312"/>
      <c r="O445" s="1299"/>
    </row>
    <row r="446" spans="1:15" x14ac:dyDescent="0.25">
      <c r="A446" s="1344"/>
      <c r="B446" s="1279"/>
      <c r="C446" s="1299"/>
      <c r="D446" s="1328" t="s">
        <v>140</v>
      </c>
      <c r="E446" s="1325" t="s">
        <v>97</v>
      </c>
      <c r="F446" s="1325" t="s">
        <v>98</v>
      </c>
      <c r="G446" s="1325" t="s">
        <v>97</v>
      </c>
      <c r="H446" s="1325" t="s">
        <v>98</v>
      </c>
      <c r="I446" s="1325" t="s">
        <v>97</v>
      </c>
      <c r="J446" s="1330" t="s">
        <v>98</v>
      </c>
      <c r="K446" s="1288" t="s">
        <v>97</v>
      </c>
      <c r="L446" s="1289" t="s">
        <v>98</v>
      </c>
      <c r="M446" s="1288" t="s">
        <v>97</v>
      </c>
      <c r="N446" s="1314" t="s">
        <v>98</v>
      </c>
      <c r="O446" s="1299"/>
    </row>
    <row r="447" spans="1:15" x14ac:dyDescent="0.25">
      <c r="A447" s="1344"/>
      <c r="B447" s="1279"/>
      <c r="C447" s="1299"/>
      <c r="D447" s="1328" t="s">
        <v>384</v>
      </c>
      <c r="E447" s="1328" t="s">
        <v>385</v>
      </c>
      <c r="F447" s="1328" t="s">
        <v>386</v>
      </c>
      <c r="G447" s="1328" t="s">
        <v>387</v>
      </c>
      <c r="H447" s="1328" t="s">
        <v>388</v>
      </c>
      <c r="I447" s="1328" t="s">
        <v>389</v>
      </c>
      <c r="J447" s="1331" t="s">
        <v>390</v>
      </c>
      <c r="K447" s="1290" t="s">
        <v>391</v>
      </c>
      <c r="L447" s="1290">
        <v>9</v>
      </c>
      <c r="M447" s="1290">
        <v>10</v>
      </c>
      <c r="N447" s="1350">
        <v>11</v>
      </c>
      <c r="O447" s="1299"/>
    </row>
    <row r="448" spans="1:15" x14ac:dyDescent="0.25">
      <c r="A448" s="1351">
        <v>1</v>
      </c>
      <c r="B448" s="1277" t="s">
        <v>937</v>
      </c>
      <c r="C448" s="1278"/>
      <c r="D448" s="1291">
        <f>'7'!$F$336</f>
        <v>0</v>
      </c>
      <c r="E448" s="1292"/>
      <c r="F448" s="1292"/>
      <c r="G448" s="1292"/>
      <c r="H448" s="1292"/>
      <c r="I448" s="1292"/>
      <c r="J448" s="1292"/>
      <c r="K448" s="1292"/>
      <c r="L448" s="1292"/>
      <c r="M448" s="1292"/>
      <c r="N448" s="1352"/>
      <c r="O448" s="1339" t="str">
        <f t="shared" ref="O448:O454" si="341">IF(OR(D448-SUM(E448:N448)&lt;-10,D448-SUM(E448:N448)&gt;10), "ERROR", "")</f>
        <v/>
      </c>
    </row>
    <row r="449" spans="1:15" x14ac:dyDescent="0.25">
      <c r="A449" s="1353" t="s">
        <v>933</v>
      </c>
      <c r="B449" s="1277" t="s">
        <v>959</v>
      </c>
      <c r="C449" s="1278"/>
      <c r="D449" s="1291">
        <f t="shared" ref="D449:D450" si="342">SUM(E449:N449)</f>
        <v>0</v>
      </c>
      <c r="E449" s="1292"/>
      <c r="F449" s="1292"/>
      <c r="G449" s="1292"/>
      <c r="H449" s="1292"/>
      <c r="I449" s="1292"/>
      <c r="J449" s="1292"/>
      <c r="K449" s="1292"/>
      <c r="L449" s="1292"/>
      <c r="M449" s="1292"/>
      <c r="N449" s="1352"/>
      <c r="O449" s="1339" t="str">
        <f t="shared" si="341"/>
        <v/>
      </c>
    </row>
    <row r="450" spans="1:15" x14ac:dyDescent="0.25">
      <c r="A450" s="1353" t="s">
        <v>934</v>
      </c>
      <c r="B450" s="1277" t="s">
        <v>935</v>
      </c>
      <c r="C450" s="1278"/>
      <c r="D450" s="1291">
        <f t="shared" si="342"/>
        <v>0</v>
      </c>
      <c r="E450" s="1292">
        <f>SUM(E448:E449)</f>
        <v>0</v>
      </c>
      <c r="F450" s="1292">
        <f t="shared" ref="F450" si="343">SUM(F448:F449)</f>
        <v>0</v>
      </c>
      <c r="G450" s="1292">
        <f t="shared" ref="G450" si="344">SUM(G448:G449)</f>
        <v>0</v>
      </c>
      <c r="H450" s="1292">
        <f t="shared" ref="H450" si="345">SUM(H448:H449)</f>
        <v>0</v>
      </c>
      <c r="I450" s="1292">
        <f t="shared" ref="I450" si="346">SUM(I448:I449)</f>
        <v>0</v>
      </c>
      <c r="J450" s="1292">
        <f t="shared" ref="J450" si="347">SUM(J448:J449)</f>
        <v>0</v>
      </c>
      <c r="K450" s="1292">
        <f t="shared" ref="K450:L450" si="348">SUM(K448:K449)</f>
        <v>0</v>
      </c>
      <c r="L450" s="1292">
        <f t="shared" si="348"/>
        <v>0</v>
      </c>
      <c r="M450" s="1292">
        <f t="shared" ref="M450" si="349">SUM(M448:M449)</f>
        <v>0</v>
      </c>
      <c r="N450" s="1352">
        <f t="shared" ref="N450" si="350">SUM(N448:N449)</f>
        <v>0</v>
      </c>
      <c r="O450" s="1339" t="str">
        <f t="shared" si="341"/>
        <v/>
      </c>
    </row>
    <row r="451" spans="1:15" x14ac:dyDescent="0.25">
      <c r="A451" s="1351">
        <v>2</v>
      </c>
      <c r="B451" s="1277" t="s">
        <v>188</v>
      </c>
      <c r="C451" s="1278"/>
      <c r="D451" s="1291">
        <f>SUM(E451:N451)</f>
        <v>0</v>
      </c>
      <c r="E451" s="1292"/>
      <c r="F451" s="1292"/>
      <c r="G451" s="1292"/>
      <c r="H451" s="1292"/>
      <c r="I451" s="1292"/>
      <c r="J451" s="1292"/>
      <c r="K451" s="1292"/>
      <c r="L451" s="1292"/>
      <c r="M451" s="1292"/>
      <c r="N451" s="1352"/>
      <c r="O451" s="1339" t="str">
        <f t="shared" si="341"/>
        <v/>
      </c>
    </row>
    <row r="452" spans="1:15" x14ac:dyDescent="0.25">
      <c r="A452" s="1351">
        <v>3</v>
      </c>
      <c r="B452" s="1277" t="s">
        <v>189</v>
      </c>
      <c r="C452" s="1278"/>
      <c r="D452" s="1291">
        <f>SUM(E452:N452)</f>
        <v>0</v>
      </c>
      <c r="E452" s="1354"/>
      <c r="F452" s="1292"/>
      <c r="G452" s="1292"/>
      <c r="H452" s="1292"/>
      <c r="I452" s="1292"/>
      <c r="J452" s="1292"/>
      <c r="K452" s="1292"/>
      <c r="L452" s="1292"/>
      <c r="M452" s="1292"/>
      <c r="N452" s="1352"/>
      <c r="O452" s="1339" t="str">
        <f t="shared" si="341"/>
        <v/>
      </c>
    </row>
    <row r="453" spans="1:15" x14ac:dyDescent="0.25">
      <c r="A453" s="1351">
        <v>4</v>
      </c>
      <c r="B453" s="1277" t="s">
        <v>190</v>
      </c>
      <c r="C453" s="1278"/>
      <c r="D453" s="1291">
        <f>SUM(E453:N453)</f>
        <v>0</v>
      </c>
      <c r="E453" s="1293"/>
      <c r="F453" s="1292"/>
      <c r="G453" s="1292"/>
      <c r="H453" s="1292"/>
      <c r="I453" s="1292"/>
      <c r="J453" s="1292"/>
      <c r="K453" s="1292"/>
      <c r="L453" s="1292"/>
      <c r="M453" s="1292"/>
      <c r="N453" s="1352"/>
      <c r="O453" s="1339" t="str">
        <f t="shared" si="341"/>
        <v/>
      </c>
    </row>
    <row r="454" spans="1:15" x14ac:dyDescent="0.25">
      <c r="A454" s="1351">
        <v>5</v>
      </c>
      <c r="B454" s="1277" t="s">
        <v>191</v>
      </c>
      <c r="C454" s="1278"/>
      <c r="D454" s="1291">
        <f>D450-D451-D452-D453</f>
        <v>0</v>
      </c>
      <c r="E454" s="1291">
        <f t="shared" ref="E454" si="351">E450-E451-E452-E453</f>
        <v>0</v>
      </c>
      <c r="F454" s="1291">
        <f t="shared" ref="F454" si="352">F450-F451-F452-F453</f>
        <v>0</v>
      </c>
      <c r="G454" s="1291">
        <f t="shared" ref="G454" si="353">G450-G451-G452-G453</f>
        <v>0</v>
      </c>
      <c r="H454" s="1291">
        <f t="shared" ref="H454" si="354">H450-H451-H452-H453</f>
        <v>0</v>
      </c>
      <c r="I454" s="1291">
        <f t="shared" ref="I454" si="355">I450-I451-I452-I453</f>
        <v>0</v>
      </c>
      <c r="J454" s="1291">
        <f t="shared" ref="J454" si="356">J450-J451-J452-J453</f>
        <v>0</v>
      </c>
      <c r="K454" s="1291">
        <f t="shared" ref="K454" si="357">K450-K451-K452-K453</f>
        <v>0</v>
      </c>
      <c r="L454" s="1291">
        <f t="shared" ref="L454" si="358">L450-L451-L452-L453</f>
        <v>0</v>
      </c>
      <c r="M454" s="1291">
        <f t="shared" ref="M454" si="359">M450-M451-M452-M453</f>
        <v>0</v>
      </c>
      <c r="N454" s="1298">
        <f t="shared" ref="N454" si="360">N450-N451-N452-N453</f>
        <v>0</v>
      </c>
      <c r="O454" s="1339" t="str">
        <f t="shared" si="341"/>
        <v/>
      </c>
    </row>
    <row r="455" spans="1:15" x14ac:dyDescent="0.25">
      <c r="A455" s="1351">
        <v>6</v>
      </c>
      <c r="B455" s="1277" t="s">
        <v>938</v>
      </c>
      <c r="C455" s="1278"/>
      <c r="D455" s="1295">
        <f>'7A'!G$360</f>
        <v>0</v>
      </c>
      <c r="E455" s="1296">
        <f t="shared" ref="E455:N455" si="361">IF($D455&gt;0, ROUND($D455*E$448/$D$448,0), 0)</f>
        <v>0</v>
      </c>
      <c r="F455" s="1296">
        <f t="shared" si="361"/>
        <v>0</v>
      </c>
      <c r="G455" s="1296">
        <f t="shared" si="361"/>
        <v>0</v>
      </c>
      <c r="H455" s="1296">
        <f t="shared" si="361"/>
        <v>0</v>
      </c>
      <c r="I455" s="1296">
        <f t="shared" si="361"/>
        <v>0</v>
      </c>
      <c r="J455" s="1296">
        <f t="shared" si="361"/>
        <v>0</v>
      </c>
      <c r="K455" s="1296">
        <f t="shared" si="361"/>
        <v>0</v>
      </c>
      <c r="L455" s="1296">
        <f t="shared" si="361"/>
        <v>0</v>
      </c>
      <c r="M455" s="1296">
        <f t="shared" si="361"/>
        <v>0</v>
      </c>
      <c r="N455" s="1296">
        <f t="shared" si="361"/>
        <v>0</v>
      </c>
      <c r="O455" s="1339" t="str">
        <f t="shared" ref="O455:O460" si="362">IF(OR(D455-SUM(E455:N455)&lt;-10,D455-SUM(E455:N455)&gt;10), "ERROR", "")</f>
        <v/>
      </c>
    </row>
    <row r="456" spans="1:15" x14ac:dyDescent="0.25">
      <c r="A456" s="1353" t="s">
        <v>675</v>
      </c>
      <c r="B456" s="1277" t="s">
        <v>939</v>
      </c>
      <c r="C456" s="1278"/>
      <c r="D456" s="1297"/>
      <c r="E456" s="1384">
        <f>IF(AND($D456&gt;0,SUM($E449:$N449)&gt;0),ROUND($D456*(E449/$D449),0),IF(AND($D456&gt;0,SUM($E448:$N448)&gt;0),ROUND($D456*(E448/$D448),0),0))</f>
        <v>0</v>
      </c>
      <c r="F456" s="1384">
        <f t="shared" ref="F456:N456" si="363">IF(AND($D456&gt;0,SUM($E449:$N449)&gt;0),ROUND($D456*(F449/$D449),0),IF(AND($D456&gt;0,SUM($E448:$N448)&gt;0),ROUND($D456*(F448/$D448),0),0))</f>
        <v>0</v>
      </c>
      <c r="G456" s="1384">
        <f t="shared" si="363"/>
        <v>0</v>
      </c>
      <c r="H456" s="1384">
        <f t="shared" si="363"/>
        <v>0</v>
      </c>
      <c r="I456" s="1384">
        <f t="shared" si="363"/>
        <v>0</v>
      </c>
      <c r="J456" s="1384">
        <f t="shared" si="363"/>
        <v>0</v>
      </c>
      <c r="K456" s="1384">
        <f t="shared" si="363"/>
        <v>0</v>
      </c>
      <c r="L456" s="1384">
        <f t="shared" si="363"/>
        <v>0</v>
      </c>
      <c r="M456" s="1384">
        <f t="shared" si="363"/>
        <v>0</v>
      </c>
      <c r="N456" s="1384">
        <f t="shared" si="363"/>
        <v>0</v>
      </c>
      <c r="O456" s="1339" t="str">
        <f t="shared" si="362"/>
        <v/>
      </c>
    </row>
    <row r="457" spans="1:15" x14ac:dyDescent="0.25">
      <c r="A457" s="1353" t="s">
        <v>676</v>
      </c>
      <c r="B457" s="1277" t="s">
        <v>940</v>
      </c>
      <c r="C457" s="1278"/>
      <c r="D457" s="1297" t="e">
        <f>'5C'!D$190*(D450/D$935)</f>
        <v>#DIV/0!</v>
      </c>
      <c r="E457" s="1296" t="e">
        <f>IF($D457&lt;&gt;0, ROUND($D457*E450/$D450,0), 0)</f>
        <v>#DIV/0!</v>
      </c>
      <c r="F457" s="1296" t="e">
        <f t="shared" ref="F457:N457" si="364">IF($D457&lt;&gt;0, ROUND($D457*F450/$D450,0), 0)</f>
        <v>#DIV/0!</v>
      </c>
      <c r="G457" s="1296" t="e">
        <f t="shared" si="364"/>
        <v>#DIV/0!</v>
      </c>
      <c r="H457" s="1296" t="e">
        <f t="shared" si="364"/>
        <v>#DIV/0!</v>
      </c>
      <c r="I457" s="1296" t="e">
        <f t="shared" si="364"/>
        <v>#DIV/0!</v>
      </c>
      <c r="J457" s="1296" t="e">
        <f t="shared" si="364"/>
        <v>#DIV/0!</v>
      </c>
      <c r="K457" s="1296" t="e">
        <f t="shared" si="364"/>
        <v>#DIV/0!</v>
      </c>
      <c r="L457" s="1296" t="e">
        <f t="shared" si="364"/>
        <v>#DIV/0!</v>
      </c>
      <c r="M457" s="1296" t="e">
        <f t="shared" si="364"/>
        <v>#DIV/0!</v>
      </c>
      <c r="N457" s="1296" t="e">
        <f t="shared" si="364"/>
        <v>#DIV/0!</v>
      </c>
      <c r="O457" s="1339" t="e">
        <f t="shared" si="362"/>
        <v>#DIV/0!</v>
      </c>
    </row>
    <row r="458" spans="1:15" x14ac:dyDescent="0.25">
      <c r="A458" s="1353" t="s">
        <v>202</v>
      </c>
      <c r="B458" s="1277" t="s">
        <v>941</v>
      </c>
      <c r="C458" s="1278"/>
      <c r="D458" s="1297"/>
      <c r="E458" s="1296">
        <f>IF($D458&lt;&gt;0, ROUND($D458*E450/$D450,0), 0)</f>
        <v>0</v>
      </c>
      <c r="F458" s="1296">
        <f t="shared" ref="F458:N458" si="365">IF($D458&lt;&gt;0, ROUND($D458*F450/$D450,0), 0)</f>
        <v>0</v>
      </c>
      <c r="G458" s="1296">
        <f t="shared" si="365"/>
        <v>0</v>
      </c>
      <c r="H458" s="1296">
        <f t="shared" si="365"/>
        <v>0</v>
      </c>
      <c r="I458" s="1296">
        <f t="shared" si="365"/>
        <v>0</v>
      </c>
      <c r="J458" s="1296">
        <f t="shared" si="365"/>
        <v>0</v>
      </c>
      <c r="K458" s="1296">
        <f t="shared" si="365"/>
        <v>0</v>
      </c>
      <c r="L458" s="1296">
        <f t="shared" si="365"/>
        <v>0</v>
      </c>
      <c r="M458" s="1296">
        <f t="shared" si="365"/>
        <v>0</v>
      </c>
      <c r="N458" s="1296">
        <f t="shared" si="365"/>
        <v>0</v>
      </c>
      <c r="O458" s="1339" t="str">
        <f t="shared" si="362"/>
        <v/>
      </c>
    </row>
    <row r="459" spans="1:15" x14ac:dyDescent="0.25">
      <c r="A459" s="1353" t="s">
        <v>203</v>
      </c>
      <c r="B459" s="1277" t="s">
        <v>931</v>
      </c>
      <c r="C459" s="1278"/>
      <c r="D459" s="1297" t="e">
        <f>SUM(D455:D458)</f>
        <v>#DIV/0!</v>
      </c>
      <c r="E459" s="1297" t="e">
        <f>SUM(E455:E458)</f>
        <v>#DIV/0!</v>
      </c>
      <c r="F459" s="1297" t="e">
        <f t="shared" ref="F459" si="366">SUM(F455:F458)</f>
        <v>#DIV/0!</v>
      </c>
      <c r="G459" s="1297" t="e">
        <f t="shared" ref="G459" si="367">SUM(G455:G458)</f>
        <v>#DIV/0!</v>
      </c>
      <c r="H459" s="1297" t="e">
        <f t="shared" ref="H459" si="368">SUM(H455:H458)</f>
        <v>#DIV/0!</v>
      </c>
      <c r="I459" s="1297" t="e">
        <f t="shared" ref="I459" si="369">SUM(I455:I458)</f>
        <v>#DIV/0!</v>
      </c>
      <c r="J459" s="1297" t="e">
        <f t="shared" ref="J459" si="370">SUM(J455:J458)</f>
        <v>#DIV/0!</v>
      </c>
      <c r="K459" s="1297" t="e">
        <f t="shared" ref="K459:L459" si="371">SUM(K455:K458)</f>
        <v>#DIV/0!</v>
      </c>
      <c r="L459" s="1297" t="e">
        <f t="shared" si="371"/>
        <v>#DIV/0!</v>
      </c>
      <c r="M459" s="1297" t="e">
        <f t="shared" ref="M459" si="372">SUM(M455:M458)</f>
        <v>#DIV/0!</v>
      </c>
      <c r="N459" s="1356" t="e">
        <f t="shared" ref="N459" si="373">SUM(N455:N458)</f>
        <v>#DIV/0!</v>
      </c>
      <c r="O459" s="1339" t="e">
        <f t="shared" si="362"/>
        <v>#DIV/0!</v>
      </c>
    </row>
    <row r="460" spans="1:15" x14ac:dyDescent="0.25">
      <c r="A460" s="1357">
        <v>7</v>
      </c>
      <c r="B460" s="1317" t="s">
        <v>192</v>
      </c>
      <c r="C460" s="1318"/>
      <c r="D460" s="1358" t="e">
        <f>D454-D459</f>
        <v>#DIV/0!</v>
      </c>
      <c r="E460" s="1298" t="e">
        <f t="shared" ref="E460" si="374">E454-E459</f>
        <v>#DIV/0!</v>
      </c>
      <c r="F460" s="1298" t="e">
        <f t="shared" ref="F460" si="375">F454-F459</f>
        <v>#DIV/0!</v>
      </c>
      <c r="G460" s="1298" t="e">
        <f t="shared" ref="G460" si="376">G454-G459</f>
        <v>#DIV/0!</v>
      </c>
      <c r="H460" s="1298" t="e">
        <f t="shared" ref="H460" si="377">H454-H459</f>
        <v>#DIV/0!</v>
      </c>
      <c r="I460" s="1298" t="e">
        <f t="shared" ref="I460" si="378">I454-I459</f>
        <v>#DIV/0!</v>
      </c>
      <c r="J460" s="1298" t="e">
        <f t="shared" ref="J460" si="379">J454-J459</f>
        <v>#DIV/0!</v>
      </c>
      <c r="K460" s="1298" t="e">
        <f t="shared" ref="K460:L460" si="380">K454-K459</f>
        <v>#DIV/0!</v>
      </c>
      <c r="L460" s="1298" t="e">
        <f t="shared" si="380"/>
        <v>#DIV/0!</v>
      </c>
      <c r="M460" s="1298" t="e">
        <f t="shared" ref="M460:N460" si="381">M454-M459</f>
        <v>#DIV/0!</v>
      </c>
      <c r="N460" s="1298" t="e">
        <f t="shared" si="381"/>
        <v>#DIV/0!</v>
      </c>
      <c r="O460" s="1339" t="e">
        <f t="shared" si="362"/>
        <v>#DIV/0!</v>
      </c>
    </row>
    <row r="461" spans="1:15" x14ac:dyDescent="0.25">
      <c r="A461" s="1279">
        <v>8</v>
      </c>
      <c r="B461" s="1279" t="s">
        <v>942</v>
      </c>
      <c r="C461" s="1299"/>
      <c r="D461" s="1334" t="e">
        <f>'5C'!D$190*(D448/D$933)</f>
        <v>#DIV/0!</v>
      </c>
      <c r="E461" s="1300"/>
      <c r="F461" s="1301"/>
      <c r="G461" s="1301"/>
      <c r="H461" s="1301"/>
      <c r="I461" s="1301"/>
      <c r="J461" s="1301"/>
      <c r="K461" s="1301"/>
      <c r="L461" s="1301"/>
      <c r="M461" s="1301"/>
      <c r="N461" s="1301" t="s">
        <v>367</v>
      </c>
      <c r="O461" s="1299"/>
    </row>
    <row r="462" spans="1:15" x14ac:dyDescent="0.25">
      <c r="A462" s="1277">
        <v>9</v>
      </c>
      <c r="B462" s="1277" t="s">
        <v>943</v>
      </c>
      <c r="C462" s="1278"/>
      <c r="D462" s="1292" t="e">
        <f>('5C'!$I$190-'5C'!$D$190)*(D448/D$933)</f>
        <v>#DIV/0!</v>
      </c>
      <c r="E462" s="1300"/>
      <c r="F462" s="1301"/>
      <c r="G462" s="1301"/>
      <c r="H462" s="1301"/>
      <c r="I462" s="1301"/>
      <c r="J462" s="1301"/>
      <c r="K462" s="1301"/>
      <c r="L462" s="1301"/>
      <c r="M462" s="1301"/>
      <c r="N462" s="1301" t="s">
        <v>367</v>
      </c>
      <c r="O462" s="1299"/>
    </row>
    <row r="463" spans="1:15" x14ac:dyDescent="0.25">
      <c r="A463" s="1277">
        <v>10</v>
      </c>
      <c r="B463" s="1277" t="s">
        <v>193</v>
      </c>
      <c r="C463" s="1278"/>
      <c r="D463" s="1291"/>
      <c r="E463" s="1302"/>
      <c r="F463" s="1303"/>
      <c r="G463" s="1303"/>
      <c r="H463" s="1303"/>
      <c r="I463" s="1303"/>
      <c r="J463" s="1303"/>
      <c r="K463" s="1303"/>
      <c r="L463" s="1303"/>
      <c r="M463" s="1303"/>
      <c r="N463" s="1303"/>
      <c r="O463" s="1299"/>
    </row>
    <row r="464" spans="1:15" x14ac:dyDescent="0.25">
      <c r="A464" s="1279"/>
      <c r="B464" s="1279" t="s">
        <v>194</v>
      </c>
      <c r="C464" s="1280"/>
      <c r="D464" s="1302" t="e">
        <f>SUM(D460:D462)</f>
        <v>#DIV/0!</v>
      </c>
      <c r="E464" s="1302"/>
      <c r="F464" s="1303"/>
      <c r="G464" s="1303"/>
      <c r="H464" s="1303"/>
      <c r="I464" s="1303"/>
      <c r="J464" s="1303"/>
      <c r="K464" s="1303"/>
      <c r="L464" s="1303"/>
      <c r="M464" s="1303"/>
      <c r="N464" s="1303"/>
      <c r="O464" s="1299"/>
    </row>
    <row r="465" spans="1:15" x14ac:dyDescent="0.25">
      <c r="A465" s="1277">
        <v>11</v>
      </c>
      <c r="B465" s="1277" t="s">
        <v>944</v>
      </c>
      <c r="C465" s="1278"/>
      <c r="D465" s="1292">
        <f>IF(D$950&lt;&gt;0,D$950*(D448/D$933),0)</f>
        <v>0</v>
      </c>
      <c r="E465" s="1302"/>
      <c r="F465" s="1303"/>
      <c r="G465" s="1303"/>
      <c r="H465" s="1303"/>
      <c r="I465" s="1303"/>
      <c r="J465" s="1303"/>
      <c r="K465" s="1303"/>
      <c r="L465" s="1303"/>
      <c r="M465" s="1303"/>
      <c r="N465" s="1303"/>
      <c r="O465" s="1299"/>
    </row>
    <row r="466" spans="1:15" x14ac:dyDescent="0.25">
      <c r="A466" s="1277">
        <v>12</v>
      </c>
      <c r="B466" s="1277" t="s">
        <v>945</v>
      </c>
      <c r="C466" s="1278"/>
      <c r="D466" s="1292">
        <f>IF(D$951&lt;&gt;0,D$951*(D448/D$933),0)</f>
        <v>0</v>
      </c>
      <c r="E466" s="1302"/>
      <c r="F466" s="1303"/>
      <c r="G466" s="1303"/>
      <c r="H466" s="1303"/>
      <c r="I466" s="1303"/>
      <c r="J466" s="1303"/>
      <c r="K466" s="1303"/>
      <c r="L466" s="1303"/>
      <c r="M466" s="1303"/>
      <c r="N466" s="1303"/>
      <c r="O466" s="1299"/>
    </row>
    <row r="467" spans="1:15" x14ac:dyDescent="0.25">
      <c r="A467" s="1277">
        <v>13</v>
      </c>
      <c r="B467" s="1277" t="s">
        <v>195</v>
      </c>
      <c r="C467" s="1278"/>
      <c r="D467" s="1291" t="e">
        <f>D464+D465+D466</f>
        <v>#DIV/0!</v>
      </c>
      <c r="E467" s="1302"/>
      <c r="F467" s="1303"/>
      <c r="G467" s="1303"/>
      <c r="H467" s="1303"/>
      <c r="I467" s="1303"/>
      <c r="J467" s="1303"/>
      <c r="K467" s="1303"/>
      <c r="L467" s="1303"/>
      <c r="M467" s="1303"/>
      <c r="N467" s="1303"/>
      <c r="O467" s="1299"/>
    </row>
    <row r="468" spans="1:15" x14ac:dyDescent="0.25">
      <c r="A468" s="1278" t="s">
        <v>419</v>
      </c>
      <c r="B468" s="1278"/>
      <c r="C468" s="239"/>
      <c r="D468" s="246"/>
      <c r="E468" s="1270"/>
      <c r="F468" s="1270"/>
      <c r="G468" s="1270"/>
      <c r="H468" s="1270"/>
      <c r="I468" s="1270"/>
      <c r="J468" s="1271"/>
      <c r="K468" s="1271"/>
      <c r="L468" s="1271"/>
      <c r="M468" s="1271"/>
      <c r="N468" s="1271"/>
    </row>
    <row r="469" spans="1:15" x14ac:dyDescent="0.25">
      <c r="A469" s="1280" t="s">
        <v>953</v>
      </c>
      <c r="B469" s="1280"/>
      <c r="D469" s="247"/>
      <c r="E469" s="247"/>
      <c r="F469" s="247"/>
      <c r="G469" s="247"/>
      <c r="H469" s="247"/>
      <c r="I469" s="247"/>
      <c r="J469" s="248"/>
      <c r="K469" s="248"/>
      <c r="L469" s="248"/>
      <c r="M469" s="248"/>
      <c r="N469" s="248"/>
    </row>
    <row r="470" spans="1:15" x14ac:dyDescent="0.25">
      <c r="A470" s="1280" t="s">
        <v>955</v>
      </c>
      <c r="B470" s="1280"/>
      <c r="D470" s="247"/>
      <c r="E470" s="247"/>
      <c r="F470" s="247"/>
      <c r="G470" s="247"/>
      <c r="H470" s="247"/>
      <c r="I470" s="247"/>
      <c r="J470" s="248"/>
      <c r="K470" s="248"/>
      <c r="L470" s="248"/>
      <c r="M470" s="248"/>
      <c r="N470" s="248"/>
    </row>
    <row r="471" spans="1:15" x14ac:dyDescent="0.25">
      <c r="A471" s="1280" t="s">
        <v>954</v>
      </c>
      <c r="B471" s="1280"/>
      <c r="D471" s="247"/>
      <c r="E471" s="247"/>
      <c r="F471" s="247"/>
      <c r="G471" s="247"/>
      <c r="H471" s="247"/>
      <c r="I471" s="247"/>
      <c r="J471" s="248"/>
      <c r="K471" s="248"/>
      <c r="L471" s="248"/>
      <c r="M471" s="248"/>
      <c r="N471" s="248"/>
    </row>
    <row r="472" spans="1:15" x14ac:dyDescent="0.25">
      <c r="A472" s="1280" t="s">
        <v>949</v>
      </c>
      <c r="B472" s="1280"/>
      <c r="D472" s="247"/>
      <c r="E472" s="247"/>
      <c r="F472" s="247"/>
      <c r="G472" s="247"/>
      <c r="H472" s="247"/>
      <c r="I472" s="247"/>
      <c r="J472" s="248"/>
      <c r="K472" s="248"/>
      <c r="L472" s="248"/>
      <c r="M472" s="248"/>
      <c r="N472" s="248"/>
    </row>
    <row r="473" spans="1:15" x14ac:dyDescent="0.25">
      <c r="A473" s="1280" t="s">
        <v>946</v>
      </c>
      <c r="B473" s="1280"/>
      <c r="D473" s="247"/>
      <c r="E473" s="247"/>
      <c r="F473" s="247"/>
      <c r="G473" s="247"/>
      <c r="H473" s="247"/>
      <c r="I473" s="247"/>
      <c r="J473" s="248"/>
      <c r="K473" s="248"/>
      <c r="L473" s="248"/>
      <c r="M473" s="248"/>
      <c r="N473" s="248"/>
    </row>
    <row r="474" spans="1:15" x14ac:dyDescent="0.25">
      <c r="A474" s="1280" t="s">
        <v>947</v>
      </c>
      <c r="B474" s="1280"/>
      <c r="D474" s="247"/>
      <c r="E474" s="247"/>
      <c r="F474" s="247"/>
      <c r="G474" s="247"/>
      <c r="H474" s="247"/>
      <c r="I474" s="247"/>
      <c r="J474" s="248"/>
      <c r="K474" s="248"/>
      <c r="L474" s="248"/>
      <c r="M474" s="248"/>
      <c r="N474" s="248"/>
    </row>
    <row r="475" spans="1:15" x14ac:dyDescent="0.25">
      <c r="A475" s="1280" t="s">
        <v>948</v>
      </c>
      <c r="B475" s="1280"/>
      <c r="D475" s="247"/>
      <c r="E475" s="247"/>
      <c r="F475" s="247"/>
      <c r="G475" s="247"/>
      <c r="H475" s="247"/>
      <c r="I475" s="247"/>
      <c r="J475" s="248"/>
      <c r="K475" s="248"/>
      <c r="L475" s="248"/>
      <c r="M475" s="248"/>
      <c r="N475" s="248"/>
    </row>
    <row r="476" spans="1:15" x14ac:dyDescent="0.25">
      <c r="A476" s="1280" t="s">
        <v>950</v>
      </c>
      <c r="B476" s="1280"/>
      <c r="D476" s="247"/>
      <c r="E476" s="247"/>
      <c r="F476" s="247"/>
      <c r="G476" s="247"/>
      <c r="H476" s="247"/>
      <c r="I476" s="247"/>
      <c r="J476" s="248"/>
      <c r="K476" s="248"/>
      <c r="L476" s="248"/>
      <c r="M476" s="248"/>
      <c r="N476" s="248"/>
    </row>
    <row r="477" spans="1:15" x14ac:dyDescent="0.25">
      <c r="A477" s="1280" t="s">
        <v>951</v>
      </c>
      <c r="B477" s="1280"/>
      <c r="D477" s="247"/>
      <c r="E477" s="247"/>
      <c r="F477" s="247"/>
      <c r="G477" s="247"/>
      <c r="H477" s="247"/>
      <c r="I477" s="247"/>
      <c r="J477" s="248"/>
      <c r="K477" s="248"/>
      <c r="L477" s="248"/>
      <c r="M477" s="248"/>
      <c r="N477" s="248"/>
    </row>
    <row r="478" spans="1:15" x14ac:dyDescent="0.25">
      <c r="B478" s="1280" t="s">
        <v>952</v>
      </c>
      <c r="D478" s="247"/>
      <c r="E478" s="247"/>
      <c r="F478" s="247"/>
      <c r="G478" s="247"/>
      <c r="H478" s="247"/>
      <c r="I478" s="247"/>
      <c r="J478" s="248"/>
      <c r="K478" s="248"/>
      <c r="L478" s="248"/>
      <c r="M478" s="248"/>
      <c r="N478" s="248"/>
    </row>
    <row r="479" spans="1:15" x14ac:dyDescent="0.25">
      <c r="D479" s="247"/>
      <c r="E479" s="247"/>
      <c r="F479" s="247"/>
      <c r="G479" s="247"/>
      <c r="H479" s="247"/>
      <c r="I479" s="247"/>
      <c r="J479" s="248"/>
      <c r="K479" s="248"/>
      <c r="L479" s="248"/>
      <c r="M479" s="248"/>
      <c r="N479" s="248"/>
    </row>
    <row r="480" spans="1:15" x14ac:dyDescent="0.25">
      <c r="A480" s="232" t="s">
        <v>422</v>
      </c>
      <c r="D480" s="247"/>
      <c r="E480" s="247"/>
      <c r="F480" s="247"/>
      <c r="G480" s="247"/>
      <c r="H480" s="247"/>
      <c r="I480" s="247"/>
      <c r="J480" s="248"/>
      <c r="K480" s="248"/>
      <c r="L480" s="248"/>
      <c r="M480" s="248"/>
      <c r="N480" s="248"/>
    </row>
    <row r="481" spans="1:15" x14ac:dyDescent="0.25">
      <c r="D481" s="247"/>
      <c r="E481" s="247"/>
      <c r="F481" s="247"/>
      <c r="G481" s="247"/>
      <c r="H481" s="247" t="s">
        <v>367</v>
      </c>
      <c r="I481" s="247"/>
      <c r="K481" s="248"/>
      <c r="L481" s="248"/>
      <c r="M481" s="248"/>
      <c r="N481" s="248" t="s">
        <v>367</v>
      </c>
    </row>
    <row r="482" spans="1:15" ht="17.399999999999999" x14ac:dyDescent="0.3">
      <c r="A482" s="1"/>
      <c r="B482" s="1272"/>
      <c r="C482" s="784"/>
      <c r="D482" s="784"/>
      <c r="E482" s="784"/>
      <c r="F482" s="784"/>
      <c r="G482" s="784"/>
      <c r="H482" s="784"/>
      <c r="I482" s="784"/>
      <c r="J482" s="785"/>
      <c r="K482" s="785"/>
      <c r="L482" s="785"/>
      <c r="M482" s="785"/>
      <c r="N482" s="487" t="s">
        <v>845</v>
      </c>
    </row>
    <row r="483" spans="1:15" ht="17.399999999999999" x14ac:dyDescent="0.3">
      <c r="A483" s="1" t="s">
        <v>182</v>
      </c>
      <c r="B483" s="1272"/>
      <c r="C483" s="784"/>
      <c r="D483" s="784"/>
      <c r="E483" s="784"/>
      <c r="F483" s="784"/>
      <c r="G483" s="784"/>
      <c r="H483" s="784"/>
      <c r="I483" s="784"/>
      <c r="J483" s="785"/>
      <c r="K483" s="785"/>
      <c r="L483" s="785"/>
      <c r="M483" s="785"/>
      <c r="N483" s="784"/>
    </row>
    <row r="484" spans="1:15" ht="17.399999999999999" x14ac:dyDescent="0.3">
      <c r="A484" s="786" t="s">
        <v>851</v>
      </c>
      <c r="B484" s="1273"/>
      <c r="C484" s="787"/>
      <c r="D484" s="789"/>
      <c r="E484" s="789"/>
      <c r="F484" s="789"/>
      <c r="G484" s="789"/>
      <c r="H484" s="789"/>
      <c r="I484" s="789"/>
      <c r="J484" s="790"/>
      <c r="K484" s="790"/>
      <c r="L484" s="790"/>
      <c r="M484" s="790"/>
      <c r="N484" s="790"/>
    </row>
    <row r="485" spans="1:15" x14ac:dyDescent="0.25">
      <c r="D485" s="247"/>
      <c r="E485" s="247"/>
      <c r="F485" s="247"/>
      <c r="G485" s="247"/>
      <c r="H485" s="247"/>
      <c r="I485" s="247"/>
      <c r="J485" s="248"/>
      <c r="K485" s="248"/>
      <c r="L485" s="248"/>
      <c r="M485" s="248"/>
      <c r="N485" s="248"/>
    </row>
    <row r="486" spans="1:15" x14ac:dyDescent="0.25">
      <c r="B486" s="1274" t="s">
        <v>363</v>
      </c>
      <c r="F486" s="232" t="s">
        <v>451</v>
      </c>
      <c r="H486" s="232" t="s">
        <v>367</v>
      </c>
      <c r="J486" s="233"/>
      <c r="M486" s="783" t="s">
        <v>365</v>
      </c>
    </row>
    <row r="487" spans="1:15" x14ac:dyDescent="0.25">
      <c r="C487" s="212" t="str">
        <f>'1_1A'!$B$7</f>
        <v>Enter Hospital Name Here</v>
      </c>
      <c r="G487" s="212" t="str">
        <f>'1_1A'!$H$7</f>
        <v>Enter Provider Number Here</v>
      </c>
      <c r="J487" s="233"/>
      <c r="K487" s="233"/>
      <c r="L487" s="233"/>
      <c r="M487" s="233"/>
      <c r="N487" s="1269" t="str">
        <f>'1_1A'!$P$7</f>
        <v>Enter FYE Here</v>
      </c>
    </row>
    <row r="488" spans="1:15" x14ac:dyDescent="0.25">
      <c r="D488" s="247"/>
      <c r="E488" s="247"/>
      <c r="F488" s="247"/>
      <c r="G488" s="247"/>
      <c r="H488" s="247"/>
      <c r="I488" s="247"/>
      <c r="J488" s="248"/>
      <c r="K488" s="248"/>
      <c r="L488" s="248"/>
      <c r="M488" s="248"/>
      <c r="N488" s="248"/>
    </row>
    <row r="489" spans="1:15" x14ac:dyDescent="0.25">
      <c r="A489" s="1340"/>
      <c r="B489" s="1341"/>
      <c r="C489" s="1342"/>
      <c r="D489" s="1359"/>
      <c r="E489" s="1360"/>
      <c r="F489" s="1360"/>
      <c r="G489" s="1360"/>
      <c r="H489" s="1360"/>
      <c r="I489" s="1360"/>
      <c r="J489" s="1361"/>
      <c r="K489" s="1361"/>
      <c r="L489" s="1361"/>
      <c r="M489" s="1361"/>
      <c r="N489" s="1362"/>
      <c r="O489" s="1299"/>
    </row>
    <row r="490" spans="1:15" x14ac:dyDescent="0.25">
      <c r="A490" s="1344"/>
      <c r="B490" s="1279"/>
      <c r="C490" s="1299"/>
      <c r="D490" s="1323" t="s">
        <v>183</v>
      </c>
      <c r="E490" s="1363"/>
      <c r="F490" s="1363"/>
      <c r="G490" s="1363"/>
      <c r="H490" s="1363"/>
      <c r="I490" s="1363"/>
      <c r="J490" s="1364"/>
      <c r="K490" s="1364"/>
      <c r="L490" s="1364"/>
      <c r="M490" s="1364"/>
      <c r="N490" s="1365"/>
      <c r="O490" s="1299"/>
    </row>
    <row r="491" spans="1:15" x14ac:dyDescent="0.25">
      <c r="A491" s="1344"/>
      <c r="B491" s="1282" t="s">
        <v>184</v>
      </c>
      <c r="C491" s="1345"/>
      <c r="D491" s="1324"/>
      <c r="E491" s="1305"/>
      <c r="F491" s="1305"/>
      <c r="G491" s="1305"/>
      <c r="H491" s="1305"/>
      <c r="I491" s="1305"/>
      <c r="J491" s="1306"/>
      <c r="K491" s="1306"/>
      <c r="L491" s="1306"/>
      <c r="M491" s="1306"/>
      <c r="N491" s="1366"/>
      <c r="O491" s="1299"/>
    </row>
    <row r="492" spans="1:15" x14ac:dyDescent="0.25">
      <c r="A492" s="1344"/>
      <c r="B492" s="1282" t="s">
        <v>185</v>
      </c>
      <c r="C492" s="1345"/>
      <c r="D492" s="1325"/>
      <c r="E492" s="1322"/>
      <c r="F492" s="1304"/>
      <c r="G492" s="1322"/>
      <c r="H492" s="1304"/>
      <c r="I492" s="1326" t="s">
        <v>367</v>
      </c>
      <c r="J492" s="1327"/>
      <c r="K492" s="1283" t="s">
        <v>367</v>
      </c>
      <c r="L492" s="1284"/>
      <c r="M492" s="1285"/>
      <c r="N492" s="1349"/>
      <c r="O492" s="1299"/>
    </row>
    <row r="493" spans="1:15" x14ac:dyDescent="0.25">
      <c r="A493" s="1344"/>
      <c r="B493" s="1279"/>
      <c r="C493" s="1299"/>
      <c r="D493" s="1328" t="s">
        <v>379</v>
      </c>
      <c r="E493" s="1329" t="s">
        <v>374</v>
      </c>
      <c r="F493" s="1363"/>
      <c r="G493" s="1329" t="s">
        <v>375</v>
      </c>
      <c r="H493" s="1363"/>
      <c r="I493" s="1329" t="s">
        <v>376</v>
      </c>
      <c r="J493" s="1364"/>
      <c r="K493" s="1282" t="s">
        <v>936</v>
      </c>
      <c r="L493" s="1346"/>
      <c r="M493" s="1287" t="s">
        <v>186</v>
      </c>
      <c r="N493" s="1312"/>
      <c r="O493" s="1299"/>
    </row>
    <row r="494" spans="1:15" x14ac:dyDescent="0.25">
      <c r="A494" s="1344"/>
      <c r="B494" s="1279"/>
      <c r="C494" s="1299"/>
      <c r="D494" s="1328" t="s">
        <v>541</v>
      </c>
      <c r="E494" s="1325" t="s">
        <v>97</v>
      </c>
      <c r="F494" s="1325" t="s">
        <v>98</v>
      </c>
      <c r="G494" s="1325" t="s">
        <v>97</v>
      </c>
      <c r="H494" s="1325" t="s">
        <v>98</v>
      </c>
      <c r="I494" s="1325" t="s">
        <v>97</v>
      </c>
      <c r="J494" s="1330" t="s">
        <v>98</v>
      </c>
      <c r="K494" s="1288" t="s">
        <v>97</v>
      </c>
      <c r="L494" s="1289" t="s">
        <v>98</v>
      </c>
      <c r="M494" s="1288" t="s">
        <v>97</v>
      </c>
      <c r="N494" s="1314" t="s">
        <v>98</v>
      </c>
      <c r="O494" s="1299"/>
    </row>
    <row r="495" spans="1:15" x14ac:dyDescent="0.25">
      <c r="A495" s="1344"/>
      <c r="B495" s="1279"/>
      <c r="C495" s="1299"/>
      <c r="D495" s="1328" t="s">
        <v>384</v>
      </c>
      <c r="E495" s="1328" t="s">
        <v>385</v>
      </c>
      <c r="F495" s="1328" t="s">
        <v>386</v>
      </c>
      <c r="G495" s="1328" t="s">
        <v>387</v>
      </c>
      <c r="H495" s="1328" t="s">
        <v>388</v>
      </c>
      <c r="I495" s="1328" t="s">
        <v>389</v>
      </c>
      <c r="J495" s="1331" t="s">
        <v>390</v>
      </c>
      <c r="K495" s="1290" t="s">
        <v>391</v>
      </c>
      <c r="L495" s="1290">
        <v>9</v>
      </c>
      <c r="M495" s="1290">
        <v>10</v>
      </c>
      <c r="N495" s="1350">
        <v>11</v>
      </c>
      <c r="O495" s="1299"/>
    </row>
    <row r="496" spans="1:15" x14ac:dyDescent="0.25">
      <c r="A496" s="1351">
        <v>1</v>
      </c>
      <c r="B496" s="1277" t="s">
        <v>937</v>
      </c>
      <c r="C496" s="1278"/>
      <c r="D496" s="1291">
        <f>'7'!$G$336+'7'!H336</f>
        <v>0</v>
      </c>
      <c r="E496" s="1292"/>
      <c r="F496" s="1292"/>
      <c r="G496" s="1292"/>
      <c r="H496" s="1292"/>
      <c r="I496" s="1292"/>
      <c r="J496" s="1292"/>
      <c r="K496" s="1292"/>
      <c r="L496" s="1292"/>
      <c r="M496" s="1292"/>
      <c r="N496" s="1352"/>
      <c r="O496" s="1339" t="str">
        <f t="shared" ref="O496:O502" si="382">IF(OR(D496-SUM(E496:N496)&lt;-10,D496-SUM(E496:N496)&gt;10), "ERROR", "")</f>
        <v/>
      </c>
    </row>
    <row r="497" spans="1:15" x14ac:dyDescent="0.25">
      <c r="A497" s="1353" t="s">
        <v>933</v>
      </c>
      <c r="B497" s="1277" t="s">
        <v>959</v>
      </c>
      <c r="C497" s="1278"/>
      <c r="D497" s="1291">
        <f t="shared" ref="D497:D498" si="383">SUM(E497:N497)</f>
        <v>0</v>
      </c>
      <c r="E497" s="1292"/>
      <c r="F497" s="1292"/>
      <c r="G497" s="1292"/>
      <c r="H497" s="1292"/>
      <c r="I497" s="1292"/>
      <c r="J497" s="1292"/>
      <c r="K497" s="1292"/>
      <c r="L497" s="1292"/>
      <c r="M497" s="1292"/>
      <c r="N497" s="1352"/>
      <c r="O497" s="1339" t="str">
        <f t="shared" si="382"/>
        <v/>
      </c>
    </row>
    <row r="498" spans="1:15" x14ac:dyDescent="0.25">
      <c r="A498" s="1353" t="s">
        <v>934</v>
      </c>
      <c r="B498" s="1277" t="s">
        <v>935</v>
      </c>
      <c r="C498" s="1278"/>
      <c r="D498" s="1291">
        <f t="shared" si="383"/>
        <v>0</v>
      </c>
      <c r="E498" s="1292">
        <f>SUM(E496:E497)</f>
        <v>0</v>
      </c>
      <c r="F498" s="1292">
        <f t="shared" ref="F498" si="384">SUM(F496:F497)</f>
        <v>0</v>
      </c>
      <c r="G498" s="1292">
        <f t="shared" ref="G498" si="385">SUM(G496:G497)</f>
        <v>0</v>
      </c>
      <c r="H498" s="1292">
        <f t="shared" ref="H498" si="386">SUM(H496:H497)</f>
        <v>0</v>
      </c>
      <c r="I498" s="1292">
        <f t="shared" ref="I498" si="387">SUM(I496:I497)</f>
        <v>0</v>
      </c>
      <c r="J498" s="1292">
        <f t="shared" ref="J498" si="388">SUM(J496:J497)</f>
        <v>0</v>
      </c>
      <c r="K498" s="1292">
        <f t="shared" ref="K498:L498" si="389">SUM(K496:K497)</f>
        <v>0</v>
      </c>
      <c r="L498" s="1292">
        <f t="shared" si="389"/>
        <v>0</v>
      </c>
      <c r="M498" s="1292">
        <f t="shared" ref="M498" si="390">SUM(M496:M497)</f>
        <v>0</v>
      </c>
      <c r="N498" s="1352">
        <f t="shared" ref="N498" si="391">SUM(N496:N497)</f>
        <v>0</v>
      </c>
      <c r="O498" s="1339" t="str">
        <f t="shared" si="382"/>
        <v/>
      </c>
    </row>
    <row r="499" spans="1:15" x14ac:dyDescent="0.25">
      <c r="A499" s="1351">
        <v>2</v>
      </c>
      <c r="B499" s="1277" t="s">
        <v>188</v>
      </c>
      <c r="C499" s="1278"/>
      <c r="D499" s="1291">
        <f>SUM(E499:N499)</f>
        <v>0</v>
      </c>
      <c r="E499" s="1292"/>
      <c r="F499" s="1292"/>
      <c r="G499" s="1292"/>
      <c r="H499" s="1292"/>
      <c r="I499" s="1292"/>
      <c r="J499" s="1292"/>
      <c r="K499" s="1292"/>
      <c r="L499" s="1292"/>
      <c r="M499" s="1292"/>
      <c r="N499" s="1352"/>
      <c r="O499" s="1339" t="str">
        <f t="shared" si="382"/>
        <v/>
      </c>
    </row>
    <row r="500" spans="1:15" x14ac:dyDescent="0.25">
      <c r="A500" s="1351">
        <v>3</v>
      </c>
      <c r="B500" s="1277" t="s">
        <v>189</v>
      </c>
      <c r="C500" s="1278"/>
      <c r="D500" s="1291">
        <f>SUM(E500:N500)</f>
        <v>0</v>
      </c>
      <c r="E500" s="1354"/>
      <c r="F500" s="1292"/>
      <c r="G500" s="1292"/>
      <c r="H500" s="1292"/>
      <c r="I500" s="1292"/>
      <c r="J500" s="1292"/>
      <c r="K500" s="1292"/>
      <c r="L500" s="1292"/>
      <c r="M500" s="1292"/>
      <c r="N500" s="1352"/>
      <c r="O500" s="1339" t="str">
        <f t="shared" si="382"/>
        <v/>
      </c>
    </row>
    <row r="501" spans="1:15" x14ac:dyDescent="0.25">
      <c r="A501" s="1351">
        <v>4</v>
      </c>
      <c r="B501" s="1277" t="s">
        <v>190</v>
      </c>
      <c r="C501" s="1278"/>
      <c r="D501" s="1291">
        <f>SUM(E501:N501)</f>
        <v>0</v>
      </c>
      <c r="E501" s="1293"/>
      <c r="F501" s="1292"/>
      <c r="G501" s="1292"/>
      <c r="H501" s="1292"/>
      <c r="I501" s="1292"/>
      <c r="J501" s="1292"/>
      <c r="K501" s="1292"/>
      <c r="L501" s="1292"/>
      <c r="M501" s="1292"/>
      <c r="N501" s="1352"/>
      <c r="O501" s="1339" t="str">
        <f t="shared" si="382"/>
        <v/>
      </c>
    </row>
    <row r="502" spans="1:15" x14ac:dyDescent="0.25">
      <c r="A502" s="1351">
        <v>5</v>
      </c>
      <c r="B502" s="1277" t="s">
        <v>191</v>
      </c>
      <c r="C502" s="1278"/>
      <c r="D502" s="1291">
        <f>D498-D499-D500-D501</f>
        <v>0</v>
      </c>
      <c r="E502" s="1291">
        <f t="shared" ref="E502" si="392">E498-E499-E500-E501</f>
        <v>0</v>
      </c>
      <c r="F502" s="1291">
        <f t="shared" ref="F502" si="393">F498-F499-F500-F501</f>
        <v>0</v>
      </c>
      <c r="G502" s="1291">
        <f t="shared" ref="G502" si="394">G498-G499-G500-G501</f>
        <v>0</v>
      </c>
      <c r="H502" s="1291">
        <f t="shared" ref="H502" si="395">H498-H499-H500-H501</f>
        <v>0</v>
      </c>
      <c r="I502" s="1291">
        <f t="shared" ref="I502" si="396">I498-I499-I500-I501</f>
        <v>0</v>
      </c>
      <c r="J502" s="1291">
        <f t="shared" ref="J502" si="397">J498-J499-J500-J501</f>
        <v>0</v>
      </c>
      <c r="K502" s="1291">
        <f t="shared" ref="K502" si="398">K498-K499-K500-K501</f>
        <v>0</v>
      </c>
      <c r="L502" s="1291">
        <f t="shared" ref="L502" si="399">L498-L499-L500-L501</f>
        <v>0</v>
      </c>
      <c r="M502" s="1291">
        <f t="shared" ref="M502" si="400">M498-M499-M500-M501</f>
        <v>0</v>
      </c>
      <c r="N502" s="1298">
        <f t="shared" ref="N502" si="401">N498-N499-N500-N501</f>
        <v>0</v>
      </c>
      <c r="O502" s="1339" t="str">
        <f t="shared" si="382"/>
        <v/>
      </c>
    </row>
    <row r="503" spans="1:15" x14ac:dyDescent="0.25">
      <c r="A503" s="1351">
        <v>6</v>
      </c>
      <c r="B503" s="1277" t="s">
        <v>938</v>
      </c>
      <c r="C503" s="1278"/>
      <c r="D503" s="1295">
        <f>'7A'!H$360+'7A'!I$360</f>
        <v>0</v>
      </c>
      <c r="E503" s="1296">
        <f t="shared" ref="E503:N503" si="402">IF($D503&gt;0, ROUND($D503*E$496/$D$496,0), 0)</f>
        <v>0</v>
      </c>
      <c r="F503" s="1296">
        <f t="shared" si="402"/>
        <v>0</v>
      </c>
      <c r="G503" s="1296">
        <f t="shared" si="402"/>
        <v>0</v>
      </c>
      <c r="H503" s="1296">
        <f t="shared" si="402"/>
        <v>0</v>
      </c>
      <c r="I503" s="1296">
        <f t="shared" si="402"/>
        <v>0</v>
      </c>
      <c r="J503" s="1296">
        <f t="shared" si="402"/>
        <v>0</v>
      </c>
      <c r="K503" s="1296">
        <f t="shared" si="402"/>
        <v>0</v>
      </c>
      <c r="L503" s="1296">
        <f t="shared" si="402"/>
        <v>0</v>
      </c>
      <c r="M503" s="1296">
        <f t="shared" si="402"/>
        <v>0</v>
      </c>
      <c r="N503" s="1296">
        <f t="shared" si="402"/>
        <v>0</v>
      </c>
      <c r="O503" s="1339" t="str">
        <f t="shared" ref="O503:O508" si="403">IF(OR(D503-SUM(E503:N503)&lt;-10,D503-SUM(E503:N503)&gt;10), "ERROR", "")</f>
        <v/>
      </c>
    </row>
    <row r="504" spans="1:15" x14ac:dyDescent="0.25">
      <c r="A504" s="1353" t="s">
        <v>675</v>
      </c>
      <c r="B504" s="1277" t="s">
        <v>939</v>
      </c>
      <c r="C504" s="1278"/>
      <c r="D504" s="1297"/>
      <c r="E504" s="1384">
        <f>IF(AND($D504&gt;0,SUM($E497:$N497)&gt;0),ROUND($D504*(E497/$D497),0),IF(AND($D504&gt;0,SUM($E496:$N496)&gt;0),ROUND($D504*(E496/$D496),0),0))</f>
        <v>0</v>
      </c>
      <c r="F504" s="1384">
        <f t="shared" ref="F504:N504" si="404">IF(AND($D504&gt;0,SUM($E497:$N497)&gt;0),ROUND($D504*(F497/$D497),0),IF(AND($D504&gt;0,SUM($E496:$N496)&gt;0),ROUND($D504*(F496/$D496),0),0))</f>
        <v>0</v>
      </c>
      <c r="G504" s="1384">
        <f t="shared" si="404"/>
        <v>0</v>
      </c>
      <c r="H504" s="1384">
        <f t="shared" si="404"/>
        <v>0</v>
      </c>
      <c r="I504" s="1384">
        <f t="shared" si="404"/>
        <v>0</v>
      </c>
      <c r="J504" s="1384">
        <f t="shared" si="404"/>
        <v>0</v>
      </c>
      <c r="K504" s="1384">
        <f t="shared" si="404"/>
        <v>0</v>
      </c>
      <c r="L504" s="1384">
        <f t="shared" si="404"/>
        <v>0</v>
      </c>
      <c r="M504" s="1384">
        <f t="shared" si="404"/>
        <v>0</v>
      </c>
      <c r="N504" s="1384">
        <f t="shared" si="404"/>
        <v>0</v>
      </c>
      <c r="O504" s="1339" t="str">
        <f t="shared" si="403"/>
        <v/>
      </c>
    </row>
    <row r="505" spans="1:15" x14ac:dyDescent="0.25">
      <c r="A505" s="1353" t="s">
        <v>676</v>
      </c>
      <c r="B505" s="1277" t="s">
        <v>940</v>
      </c>
      <c r="C505" s="1278"/>
      <c r="D505" s="1297" t="e">
        <f>'5C'!D$190*(D498/D$935)</f>
        <v>#DIV/0!</v>
      </c>
      <c r="E505" s="1296" t="e">
        <f>IF($D505&lt;&gt;0, ROUND($D505*E498/$D498,0), 0)</f>
        <v>#DIV/0!</v>
      </c>
      <c r="F505" s="1296" t="e">
        <f t="shared" ref="F505:N505" si="405">IF($D505&lt;&gt;0, ROUND($D505*F498/$D498,0), 0)</f>
        <v>#DIV/0!</v>
      </c>
      <c r="G505" s="1296" t="e">
        <f t="shared" si="405"/>
        <v>#DIV/0!</v>
      </c>
      <c r="H505" s="1296" t="e">
        <f t="shared" si="405"/>
        <v>#DIV/0!</v>
      </c>
      <c r="I505" s="1296" t="e">
        <f t="shared" si="405"/>
        <v>#DIV/0!</v>
      </c>
      <c r="J505" s="1296" t="e">
        <f t="shared" si="405"/>
        <v>#DIV/0!</v>
      </c>
      <c r="K505" s="1296" t="e">
        <f t="shared" si="405"/>
        <v>#DIV/0!</v>
      </c>
      <c r="L505" s="1296" t="e">
        <f t="shared" si="405"/>
        <v>#DIV/0!</v>
      </c>
      <c r="M505" s="1296" t="e">
        <f t="shared" si="405"/>
        <v>#DIV/0!</v>
      </c>
      <c r="N505" s="1296" t="e">
        <f t="shared" si="405"/>
        <v>#DIV/0!</v>
      </c>
      <c r="O505" s="1339" t="e">
        <f t="shared" si="403"/>
        <v>#DIV/0!</v>
      </c>
    </row>
    <row r="506" spans="1:15" x14ac:dyDescent="0.25">
      <c r="A506" s="1353" t="s">
        <v>202</v>
      </c>
      <c r="B506" s="1277" t="s">
        <v>941</v>
      </c>
      <c r="C506" s="1278"/>
      <c r="D506" s="1297"/>
      <c r="E506" s="1296">
        <f>IF($D506&lt;&gt;0, ROUND($D506*E498/$D498,0), 0)</f>
        <v>0</v>
      </c>
      <c r="F506" s="1296">
        <f t="shared" ref="F506:N506" si="406">IF($D506&lt;&gt;0, ROUND($D506*F498/$D498,0), 0)</f>
        <v>0</v>
      </c>
      <c r="G506" s="1296">
        <f t="shared" si="406"/>
        <v>0</v>
      </c>
      <c r="H506" s="1296">
        <f t="shared" si="406"/>
        <v>0</v>
      </c>
      <c r="I506" s="1296">
        <f t="shared" si="406"/>
        <v>0</v>
      </c>
      <c r="J506" s="1296">
        <f t="shared" si="406"/>
        <v>0</v>
      </c>
      <c r="K506" s="1296">
        <f t="shared" si="406"/>
        <v>0</v>
      </c>
      <c r="L506" s="1296">
        <f t="shared" si="406"/>
        <v>0</v>
      </c>
      <c r="M506" s="1296">
        <f t="shared" si="406"/>
        <v>0</v>
      </c>
      <c r="N506" s="1296">
        <f t="shared" si="406"/>
        <v>0</v>
      </c>
      <c r="O506" s="1339" t="str">
        <f t="shared" si="403"/>
        <v/>
      </c>
    </row>
    <row r="507" spans="1:15" x14ac:dyDescent="0.25">
      <c r="A507" s="1353" t="s">
        <v>203</v>
      </c>
      <c r="B507" s="1277" t="s">
        <v>931</v>
      </c>
      <c r="C507" s="1278"/>
      <c r="D507" s="1297" t="e">
        <f>SUM(D503:D506)</f>
        <v>#DIV/0!</v>
      </c>
      <c r="E507" s="1297" t="e">
        <f>SUM(E503:E506)</f>
        <v>#DIV/0!</v>
      </c>
      <c r="F507" s="1297" t="e">
        <f t="shared" ref="F507" si="407">SUM(F503:F506)</f>
        <v>#DIV/0!</v>
      </c>
      <c r="G507" s="1297" t="e">
        <f t="shared" ref="G507" si="408">SUM(G503:G506)</f>
        <v>#DIV/0!</v>
      </c>
      <c r="H507" s="1297" t="e">
        <f t="shared" ref="H507" si="409">SUM(H503:H506)</f>
        <v>#DIV/0!</v>
      </c>
      <c r="I507" s="1297" t="e">
        <f t="shared" ref="I507" si="410">SUM(I503:I506)</f>
        <v>#DIV/0!</v>
      </c>
      <c r="J507" s="1297" t="e">
        <f t="shared" ref="J507" si="411">SUM(J503:J506)</f>
        <v>#DIV/0!</v>
      </c>
      <c r="K507" s="1297" t="e">
        <f t="shared" ref="K507:L507" si="412">SUM(K503:K506)</f>
        <v>#DIV/0!</v>
      </c>
      <c r="L507" s="1297" t="e">
        <f t="shared" si="412"/>
        <v>#DIV/0!</v>
      </c>
      <c r="M507" s="1297" t="e">
        <f t="shared" ref="M507" si="413">SUM(M503:M506)</f>
        <v>#DIV/0!</v>
      </c>
      <c r="N507" s="1356" t="e">
        <f t="shared" ref="N507" si="414">SUM(N503:N506)</f>
        <v>#DIV/0!</v>
      </c>
      <c r="O507" s="1339" t="e">
        <f t="shared" si="403"/>
        <v>#DIV/0!</v>
      </c>
    </row>
    <row r="508" spans="1:15" x14ac:dyDescent="0.25">
      <c r="A508" s="1357">
        <v>7</v>
      </c>
      <c r="B508" s="1317" t="s">
        <v>192</v>
      </c>
      <c r="C508" s="1318"/>
      <c r="D508" s="1358" t="e">
        <f>D502-D507</f>
        <v>#DIV/0!</v>
      </c>
      <c r="E508" s="1298" t="e">
        <f t="shared" ref="E508" si="415">E502-E507</f>
        <v>#DIV/0!</v>
      </c>
      <c r="F508" s="1298" t="e">
        <f t="shared" ref="F508" si="416">F502-F507</f>
        <v>#DIV/0!</v>
      </c>
      <c r="G508" s="1298" t="e">
        <f t="shared" ref="G508" si="417">G502-G507</f>
        <v>#DIV/0!</v>
      </c>
      <c r="H508" s="1298" t="e">
        <f t="shared" ref="H508" si="418">H502-H507</f>
        <v>#DIV/0!</v>
      </c>
      <c r="I508" s="1298" t="e">
        <f t="shared" ref="I508" si="419">I502-I507</f>
        <v>#DIV/0!</v>
      </c>
      <c r="J508" s="1298" t="e">
        <f t="shared" ref="J508" si="420">J502-J507</f>
        <v>#DIV/0!</v>
      </c>
      <c r="K508" s="1298" t="e">
        <f t="shared" ref="K508:L508" si="421">K502-K507</f>
        <v>#DIV/0!</v>
      </c>
      <c r="L508" s="1298" t="e">
        <f t="shared" si="421"/>
        <v>#DIV/0!</v>
      </c>
      <c r="M508" s="1298" t="e">
        <f t="shared" ref="M508:N508" si="422">M502-M507</f>
        <v>#DIV/0!</v>
      </c>
      <c r="N508" s="1298" t="e">
        <f t="shared" si="422"/>
        <v>#DIV/0!</v>
      </c>
      <c r="O508" s="1339" t="e">
        <f t="shared" si="403"/>
        <v>#DIV/0!</v>
      </c>
    </row>
    <row r="509" spans="1:15" x14ac:dyDescent="0.25">
      <c r="A509" s="1279">
        <v>8</v>
      </c>
      <c r="B509" s="1279" t="s">
        <v>942</v>
      </c>
      <c r="C509" s="1299"/>
      <c r="D509" s="1334" t="e">
        <f>'5C'!D$190*(D496/D$933)</f>
        <v>#DIV/0!</v>
      </c>
      <c r="E509" s="1300"/>
      <c r="F509" s="1301"/>
      <c r="G509" s="1301"/>
      <c r="H509" s="1301"/>
      <c r="I509" s="1301"/>
      <c r="J509" s="1301"/>
      <c r="K509" s="1301"/>
      <c r="L509" s="1301"/>
      <c r="M509" s="1301"/>
      <c r="N509" s="1301" t="s">
        <v>367</v>
      </c>
      <c r="O509" s="1299"/>
    </row>
    <row r="510" spans="1:15" x14ac:dyDescent="0.25">
      <c r="A510" s="1277">
        <v>9</v>
      </c>
      <c r="B510" s="1277" t="s">
        <v>943</v>
      </c>
      <c r="C510" s="1278"/>
      <c r="D510" s="1292" t="e">
        <f>('5C'!$I$190-'5C'!$D$190)*(D496/D$933)</f>
        <v>#DIV/0!</v>
      </c>
      <c r="E510" s="1300"/>
      <c r="F510" s="1301"/>
      <c r="G510" s="1301"/>
      <c r="H510" s="1301"/>
      <c r="I510" s="1301"/>
      <c r="J510" s="1301"/>
      <c r="K510" s="1301"/>
      <c r="L510" s="1301"/>
      <c r="M510" s="1301"/>
      <c r="N510" s="1301" t="s">
        <v>367</v>
      </c>
      <c r="O510" s="1299"/>
    </row>
    <row r="511" spans="1:15" x14ac:dyDescent="0.25">
      <c r="A511" s="1277">
        <v>10</v>
      </c>
      <c r="B511" s="1277" t="s">
        <v>193</v>
      </c>
      <c r="C511" s="1278"/>
      <c r="D511" s="1291"/>
      <c r="E511" s="1302"/>
      <c r="F511" s="1303"/>
      <c r="G511" s="1303"/>
      <c r="H511" s="1303"/>
      <c r="I511" s="1303"/>
      <c r="J511" s="1303"/>
      <c r="K511" s="1303"/>
      <c r="L511" s="1303"/>
      <c r="M511" s="1303"/>
      <c r="N511" s="1303"/>
      <c r="O511" s="1299"/>
    </row>
    <row r="512" spans="1:15" x14ac:dyDescent="0.25">
      <c r="A512" s="1279"/>
      <c r="B512" s="1279" t="s">
        <v>194</v>
      </c>
      <c r="C512" s="1280"/>
      <c r="D512" s="1302" t="e">
        <f>SUM(D508:D510)</f>
        <v>#DIV/0!</v>
      </c>
      <c r="E512" s="1302"/>
      <c r="F512" s="1303"/>
      <c r="G512" s="1303"/>
      <c r="H512" s="1303"/>
      <c r="I512" s="1303"/>
      <c r="J512" s="1303"/>
      <c r="K512" s="1303"/>
      <c r="L512" s="1303"/>
      <c r="M512" s="1303"/>
      <c r="N512" s="1303"/>
      <c r="O512" s="1299"/>
    </row>
    <row r="513" spans="1:15" x14ac:dyDescent="0.25">
      <c r="A513" s="1277">
        <v>11</v>
      </c>
      <c r="B513" s="1277" t="s">
        <v>944</v>
      </c>
      <c r="C513" s="1278"/>
      <c r="D513" s="1292">
        <f>IF(D$950&lt;&gt;0,D$950*(D496/D$933),0)</f>
        <v>0</v>
      </c>
      <c r="E513" s="1302"/>
      <c r="F513" s="1303"/>
      <c r="G513" s="1303"/>
      <c r="H513" s="1303"/>
      <c r="I513" s="1303"/>
      <c r="J513" s="1303"/>
      <c r="K513" s="1303"/>
      <c r="L513" s="1303"/>
      <c r="M513" s="1303"/>
      <c r="N513" s="1303"/>
      <c r="O513" s="1299"/>
    </row>
    <row r="514" spans="1:15" x14ac:dyDescent="0.25">
      <c r="A514" s="1277">
        <v>12</v>
      </c>
      <c r="B514" s="1277" t="s">
        <v>945</v>
      </c>
      <c r="C514" s="1278"/>
      <c r="D514" s="1292">
        <f>IF(D$951&lt;&gt;0,D$951*(D496/D$933),0)</f>
        <v>0</v>
      </c>
      <c r="E514" s="1302"/>
      <c r="F514" s="1303"/>
      <c r="G514" s="1303"/>
      <c r="H514" s="1303"/>
      <c r="I514" s="1303"/>
      <c r="J514" s="1303"/>
      <c r="K514" s="1303"/>
      <c r="L514" s="1303"/>
      <c r="M514" s="1303"/>
      <c r="N514" s="1303"/>
      <c r="O514" s="1299"/>
    </row>
    <row r="515" spans="1:15" x14ac:dyDescent="0.25">
      <c r="A515" s="1277">
        <v>13</v>
      </c>
      <c r="B515" s="1277" t="s">
        <v>195</v>
      </c>
      <c r="C515" s="1278"/>
      <c r="D515" s="1291" t="e">
        <f>D512+D513+D514</f>
        <v>#DIV/0!</v>
      </c>
      <c r="E515" s="1302"/>
      <c r="F515" s="1303"/>
      <c r="G515" s="1303"/>
      <c r="H515" s="1303"/>
      <c r="I515" s="1303"/>
      <c r="J515" s="1303"/>
      <c r="K515" s="1303"/>
      <c r="L515" s="1303"/>
      <c r="M515" s="1303"/>
      <c r="N515" s="1303"/>
      <c r="O515" s="1299"/>
    </row>
    <row r="516" spans="1:15" x14ac:dyDescent="0.25">
      <c r="A516" s="1278" t="s">
        <v>419</v>
      </c>
      <c r="B516" s="1278"/>
      <c r="C516" s="239"/>
      <c r="D516" s="246"/>
      <c r="E516" s="1270"/>
      <c r="F516" s="1270"/>
      <c r="G516" s="1270"/>
      <c r="H516" s="1270"/>
      <c r="I516" s="1270"/>
      <c r="J516" s="1271"/>
      <c r="K516" s="1271"/>
      <c r="L516" s="1271"/>
      <c r="M516" s="1271"/>
      <c r="N516" s="1271"/>
    </row>
    <row r="517" spans="1:15" x14ac:dyDescent="0.25">
      <c r="A517" s="1280" t="s">
        <v>953</v>
      </c>
      <c r="B517" s="1280"/>
      <c r="D517" s="247"/>
      <c r="E517" s="247"/>
      <c r="F517" s="247"/>
      <c r="G517" s="247"/>
      <c r="H517" s="247"/>
      <c r="I517" s="247"/>
      <c r="J517" s="248"/>
      <c r="K517" s="248"/>
      <c r="L517" s="248"/>
      <c r="M517" s="248"/>
      <c r="N517" s="248"/>
    </row>
    <row r="518" spans="1:15" x14ac:dyDescent="0.25">
      <c r="A518" s="1280" t="s">
        <v>955</v>
      </c>
      <c r="B518" s="1280"/>
      <c r="D518" s="247"/>
      <c r="E518" s="247"/>
      <c r="F518" s="247"/>
      <c r="G518" s="247"/>
      <c r="H518" s="247"/>
      <c r="I518" s="247"/>
      <c r="J518" s="248"/>
      <c r="K518" s="248"/>
      <c r="L518" s="248"/>
      <c r="M518" s="248"/>
      <c r="N518" s="248"/>
    </row>
    <row r="519" spans="1:15" x14ac:dyDescent="0.25">
      <c r="A519" s="1280" t="s">
        <v>954</v>
      </c>
      <c r="B519" s="1280"/>
      <c r="D519" s="247"/>
      <c r="E519" s="247"/>
      <c r="F519" s="247"/>
      <c r="G519" s="247"/>
      <c r="H519" s="247"/>
      <c r="I519" s="247"/>
      <c r="J519" s="248"/>
      <c r="K519" s="248"/>
      <c r="L519" s="248"/>
      <c r="M519" s="248"/>
      <c r="N519" s="248"/>
    </row>
    <row r="520" spans="1:15" x14ac:dyDescent="0.25">
      <c r="A520" s="1280" t="s">
        <v>949</v>
      </c>
      <c r="B520" s="1280"/>
      <c r="D520" s="247"/>
      <c r="E520" s="247"/>
      <c r="F520" s="247"/>
      <c r="G520" s="247"/>
      <c r="H520" s="247"/>
      <c r="I520" s="247"/>
      <c r="J520" s="248"/>
      <c r="K520" s="248"/>
      <c r="L520" s="248"/>
      <c r="M520" s="248"/>
      <c r="N520" s="248"/>
    </row>
    <row r="521" spans="1:15" x14ac:dyDescent="0.25">
      <c r="A521" s="1280" t="s">
        <v>946</v>
      </c>
      <c r="B521" s="1280"/>
      <c r="D521" s="247"/>
      <c r="E521" s="247"/>
      <c r="F521" s="247"/>
      <c r="G521" s="247"/>
      <c r="H521" s="247"/>
      <c r="I521" s="247"/>
      <c r="J521" s="248"/>
      <c r="K521" s="248"/>
      <c r="L521" s="248"/>
      <c r="M521" s="248"/>
      <c r="N521" s="248"/>
    </row>
    <row r="522" spans="1:15" x14ac:dyDescent="0.25">
      <c r="A522" s="1280" t="s">
        <v>947</v>
      </c>
      <c r="B522" s="1280"/>
      <c r="D522" s="247"/>
      <c r="E522" s="247"/>
      <c r="F522" s="247"/>
      <c r="G522" s="247"/>
      <c r="H522" s="247"/>
      <c r="I522" s="247"/>
      <c r="J522" s="248"/>
      <c r="K522" s="248"/>
      <c r="L522" s="248"/>
      <c r="M522" s="248"/>
      <c r="N522" s="248"/>
    </row>
    <row r="523" spans="1:15" x14ac:dyDescent="0.25">
      <c r="A523" s="1280" t="s">
        <v>948</v>
      </c>
      <c r="B523" s="1280"/>
      <c r="D523" s="247"/>
      <c r="E523" s="247"/>
      <c r="F523" s="247"/>
      <c r="G523" s="247"/>
      <c r="H523" s="247"/>
      <c r="I523" s="247"/>
      <c r="J523" s="248"/>
      <c r="K523" s="248"/>
      <c r="L523" s="248"/>
      <c r="M523" s="248"/>
      <c r="N523" s="248"/>
    </row>
    <row r="524" spans="1:15" x14ac:dyDescent="0.25">
      <c r="A524" s="1280" t="s">
        <v>950</v>
      </c>
      <c r="B524" s="1280"/>
      <c r="D524" s="247"/>
      <c r="E524" s="247"/>
      <c r="F524" s="247"/>
      <c r="G524" s="247"/>
      <c r="H524" s="247"/>
      <c r="I524" s="247"/>
      <c r="J524" s="248"/>
      <c r="K524" s="248"/>
      <c r="L524" s="248"/>
      <c r="M524" s="248"/>
      <c r="N524" s="248"/>
    </row>
    <row r="525" spans="1:15" x14ac:dyDescent="0.25">
      <c r="A525" s="1280" t="s">
        <v>951</v>
      </c>
      <c r="B525" s="1280"/>
      <c r="D525" s="247"/>
      <c r="E525" s="247"/>
      <c r="F525" s="247"/>
      <c r="G525" s="247"/>
      <c r="H525" s="247"/>
      <c r="I525" s="247"/>
      <c r="J525" s="248"/>
      <c r="K525" s="248"/>
      <c r="L525" s="248"/>
      <c r="M525" s="248"/>
      <c r="N525" s="248"/>
    </row>
    <row r="526" spans="1:15" x14ac:dyDescent="0.25">
      <c r="B526" s="1280" t="s">
        <v>952</v>
      </c>
      <c r="D526" s="247"/>
      <c r="E526" s="247"/>
      <c r="F526" s="247"/>
      <c r="G526" s="247"/>
      <c r="H526" s="247"/>
      <c r="I526" s="247"/>
      <c r="J526" s="248"/>
      <c r="K526" s="248"/>
      <c r="L526" s="248"/>
      <c r="M526" s="248"/>
      <c r="N526" s="248"/>
    </row>
    <row r="527" spans="1:15" x14ac:dyDescent="0.25">
      <c r="D527" s="247"/>
      <c r="E527" s="247"/>
      <c r="F527" s="247"/>
      <c r="G527" s="247"/>
      <c r="H527" s="247"/>
      <c r="I527" s="247"/>
      <c r="J527" s="248"/>
      <c r="K527" s="248"/>
      <c r="L527" s="248"/>
      <c r="M527" s="248"/>
      <c r="N527" s="248"/>
    </row>
    <row r="528" spans="1:15" x14ac:dyDescent="0.25">
      <c r="A528" s="232" t="s">
        <v>422</v>
      </c>
      <c r="D528" s="247"/>
      <c r="E528" s="247"/>
      <c r="F528" s="247"/>
      <c r="G528" s="247"/>
      <c r="H528" s="247"/>
      <c r="I528" s="247"/>
      <c r="J528" s="248"/>
      <c r="K528" s="248"/>
      <c r="L528" s="248"/>
      <c r="M528" s="248"/>
      <c r="N528" s="248"/>
    </row>
    <row r="529" spans="1:15" x14ac:dyDescent="0.25">
      <c r="D529" s="247"/>
      <c r="E529" s="247"/>
      <c r="F529" s="247"/>
      <c r="G529" s="247"/>
      <c r="H529" s="247" t="s">
        <v>367</v>
      </c>
      <c r="I529" s="247"/>
      <c r="K529" s="248"/>
      <c r="L529" s="248"/>
      <c r="M529" s="248"/>
      <c r="N529" s="248" t="s">
        <v>367</v>
      </c>
    </row>
    <row r="530" spans="1:15" ht="17.399999999999999" x14ac:dyDescent="0.3">
      <c r="A530" s="1"/>
      <c r="B530" s="1272"/>
      <c r="C530" s="784"/>
      <c r="D530" s="784"/>
      <c r="E530" s="784"/>
      <c r="F530" s="784"/>
      <c r="G530" s="784"/>
      <c r="H530" s="784"/>
      <c r="I530" s="784"/>
      <c r="J530" s="785"/>
      <c r="K530" s="785"/>
      <c r="L530" s="785"/>
      <c r="M530" s="785"/>
      <c r="N530" s="487" t="s">
        <v>846</v>
      </c>
    </row>
    <row r="531" spans="1:15" ht="17.399999999999999" x14ac:dyDescent="0.3">
      <c r="A531" s="1" t="s">
        <v>182</v>
      </c>
      <c r="B531" s="1272"/>
      <c r="C531" s="784"/>
      <c r="D531" s="784"/>
      <c r="E531" s="784"/>
      <c r="F531" s="784"/>
      <c r="G531" s="784"/>
      <c r="H531" s="784"/>
      <c r="I531" s="784"/>
      <c r="J531" s="785"/>
      <c r="K531" s="785"/>
      <c r="L531" s="785"/>
      <c r="M531" s="785"/>
      <c r="N531" s="784"/>
    </row>
    <row r="532" spans="1:15" ht="17.399999999999999" x14ac:dyDescent="0.3">
      <c r="A532" s="786" t="s">
        <v>863</v>
      </c>
      <c r="B532" s="1273"/>
      <c r="C532" s="787"/>
      <c r="D532" s="789"/>
      <c r="E532" s="789"/>
      <c r="F532" s="789"/>
      <c r="G532" s="789"/>
      <c r="H532" s="789"/>
      <c r="I532" s="789"/>
      <c r="J532" s="790"/>
      <c r="K532" s="790"/>
      <c r="L532" s="790"/>
      <c r="M532" s="790"/>
      <c r="N532" s="790"/>
    </row>
    <row r="533" spans="1:15" x14ac:dyDescent="0.25">
      <c r="D533" s="247"/>
      <c r="E533" s="247"/>
      <c r="F533" s="247"/>
      <c r="G533" s="247"/>
      <c r="H533" s="247"/>
      <c r="I533" s="247"/>
      <c r="J533" s="248"/>
      <c r="K533" s="248"/>
      <c r="L533" s="248"/>
      <c r="M533" s="248"/>
      <c r="N533" s="248"/>
    </row>
    <row r="534" spans="1:15" x14ac:dyDescent="0.25">
      <c r="B534" s="1274" t="s">
        <v>363</v>
      </c>
      <c r="F534" s="232" t="s">
        <v>451</v>
      </c>
      <c r="H534" s="232" t="s">
        <v>367</v>
      </c>
      <c r="J534" s="233"/>
      <c r="M534" s="783" t="s">
        <v>365</v>
      </c>
    </row>
    <row r="535" spans="1:15" x14ac:dyDescent="0.25">
      <c r="C535" s="212" t="str">
        <f>'1_1A'!$B$7</f>
        <v>Enter Hospital Name Here</v>
      </c>
      <c r="G535" s="212" t="str">
        <f>'1_1A'!$H$7</f>
        <v>Enter Provider Number Here</v>
      </c>
      <c r="J535" s="233"/>
      <c r="K535" s="233"/>
      <c r="L535" s="233"/>
      <c r="M535" s="233"/>
      <c r="N535" s="1269" t="str">
        <f>'1_1A'!$P$7</f>
        <v>Enter FYE Here</v>
      </c>
    </row>
    <row r="536" spans="1:15" x14ac:dyDescent="0.25">
      <c r="D536" s="247"/>
      <c r="E536" s="247"/>
      <c r="F536" s="247"/>
      <c r="G536" s="247"/>
      <c r="H536" s="247"/>
      <c r="I536" s="247"/>
      <c r="J536" s="248"/>
      <c r="K536" s="248"/>
      <c r="L536" s="248"/>
      <c r="M536" s="248"/>
      <c r="N536" s="248"/>
    </row>
    <row r="537" spans="1:15" x14ac:dyDescent="0.25">
      <c r="A537" s="1340"/>
      <c r="B537" s="1341"/>
      <c r="C537" s="1342"/>
      <c r="D537" s="1359"/>
      <c r="E537" s="1360"/>
      <c r="F537" s="1360"/>
      <c r="G537" s="1360"/>
      <c r="H537" s="1360"/>
      <c r="I537" s="1360"/>
      <c r="J537" s="1361"/>
      <c r="K537" s="1361"/>
      <c r="L537" s="1361"/>
      <c r="M537" s="1361"/>
      <c r="N537" s="1362"/>
      <c r="O537" s="1299"/>
    </row>
    <row r="538" spans="1:15" x14ac:dyDescent="0.25">
      <c r="A538" s="1344"/>
      <c r="B538" s="1279"/>
      <c r="C538" s="1299"/>
      <c r="D538" s="1323" t="s">
        <v>183</v>
      </c>
      <c r="E538" s="1363"/>
      <c r="F538" s="1363"/>
      <c r="G538" s="1363"/>
      <c r="H538" s="1363"/>
      <c r="I538" s="1363"/>
      <c r="J538" s="1364"/>
      <c r="K538" s="1364"/>
      <c r="L538" s="1364"/>
      <c r="M538" s="1364"/>
      <c r="N538" s="1365"/>
      <c r="O538" s="1299"/>
    </row>
    <row r="539" spans="1:15" x14ac:dyDescent="0.25">
      <c r="A539" s="1344"/>
      <c r="B539" s="1282" t="s">
        <v>184</v>
      </c>
      <c r="C539" s="1345"/>
      <c r="D539" s="1324"/>
      <c r="E539" s="1305"/>
      <c r="F539" s="1305"/>
      <c r="G539" s="1305"/>
      <c r="H539" s="1305"/>
      <c r="I539" s="1305"/>
      <c r="J539" s="1306"/>
      <c r="K539" s="1306"/>
      <c r="L539" s="1306"/>
      <c r="M539" s="1306"/>
      <c r="N539" s="1366"/>
      <c r="O539" s="1299"/>
    </row>
    <row r="540" spans="1:15" x14ac:dyDescent="0.25">
      <c r="A540" s="1344"/>
      <c r="B540" s="1282" t="s">
        <v>185</v>
      </c>
      <c r="C540" s="1345"/>
      <c r="D540" s="1325" t="s">
        <v>379</v>
      </c>
      <c r="E540" s="1322"/>
      <c r="F540" s="1304"/>
      <c r="G540" s="1322"/>
      <c r="H540" s="1304"/>
      <c r="I540" s="1326" t="s">
        <v>367</v>
      </c>
      <c r="J540" s="1327"/>
      <c r="K540" s="1283" t="s">
        <v>367</v>
      </c>
      <c r="L540" s="1284"/>
      <c r="M540" s="1285"/>
      <c r="N540" s="1349"/>
      <c r="O540" s="1299"/>
    </row>
    <row r="541" spans="1:15" x14ac:dyDescent="0.25">
      <c r="A541" s="1344"/>
      <c r="B541" s="1279"/>
      <c r="C541" s="1299"/>
      <c r="D541" s="1328" t="s">
        <v>782</v>
      </c>
      <c r="E541" s="1329" t="s">
        <v>374</v>
      </c>
      <c r="F541" s="1363"/>
      <c r="G541" s="1329" t="s">
        <v>375</v>
      </c>
      <c r="H541" s="1363"/>
      <c r="I541" s="1329" t="s">
        <v>376</v>
      </c>
      <c r="J541" s="1364"/>
      <c r="K541" s="1282" t="s">
        <v>936</v>
      </c>
      <c r="L541" s="1346"/>
      <c r="M541" s="1287" t="s">
        <v>186</v>
      </c>
      <c r="N541" s="1312"/>
      <c r="O541" s="1299"/>
    </row>
    <row r="542" spans="1:15" x14ac:dyDescent="0.25">
      <c r="A542" s="1344"/>
      <c r="B542" s="1279"/>
      <c r="C542" s="1299"/>
      <c r="D542" s="1328" t="s">
        <v>377</v>
      </c>
      <c r="E542" s="1325" t="s">
        <v>97</v>
      </c>
      <c r="F542" s="1325" t="s">
        <v>98</v>
      </c>
      <c r="G542" s="1325" t="s">
        <v>97</v>
      </c>
      <c r="H542" s="1325" t="s">
        <v>98</v>
      </c>
      <c r="I542" s="1325" t="s">
        <v>97</v>
      </c>
      <c r="J542" s="1330" t="s">
        <v>98</v>
      </c>
      <c r="K542" s="1288" t="s">
        <v>97</v>
      </c>
      <c r="L542" s="1289" t="s">
        <v>98</v>
      </c>
      <c r="M542" s="1288" t="s">
        <v>97</v>
      </c>
      <c r="N542" s="1314" t="s">
        <v>98</v>
      </c>
      <c r="O542" s="1299"/>
    </row>
    <row r="543" spans="1:15" x14ac:dyDescent="0.25">
      <c r="A543" s="1344"/>
      <c r="B543" s="1279"/>
      <c r="C543" s="1299"/>
      <c r="D543" s="1328" t="s">
        <v>384</v>
      </c>
      <c r="E543" s="1328" t="s">
        <v>385</v>
      </c>
      <c r="F543" s="1328" t="s">
        <v>386</v>
      </c>
      <c r="G543" s="1328" t="s">
        <v>387</v>
      </c>
      <c r="H543" s="1328" t="s">
        <v>388</v>
      </c>
      <c r="I543" s="1328" t="s">
        <v>389</v>
      </c>
      <c r="J543" s="1331" t="s">
        <v>390</v>
      </c>
      <c r="K543" s="1290" t="s">
        <v>391</v>
      </c>
      <c r="L543" s="1290">
        <v>9</v>
      </c>
      <c r="M543" s="1290">
        <v>10</v>
      </c>
      <c r="N543" s="1350">
        <v>11</v>
      </c>
      <c r="O543" s="1299"/>
    </row>
    <row r="544" spans="1:15" x14ac:dyDescent="0.25">
      <c r="A544" s="1351">
        <v>1</v>
      </c>
      <c r="B544" s="1277" t="s">
        <v>937</v>
      </c>
      <c r="C544" s="1278"/>
      <c r="D544" s="1291">
        <f>'7'!$I$336</f>
        <v>0</v>
      </c>
      <c r="E544" s="1292"/>
      <c r="F544" s="1292"/>
      <c r="G544" s="1292"/>
      <c r="H544" s="1292"/>
      <c r="I544" s="1292"/>
      <c r="J544" s="1292"/>
      <c r="K544" s="1292"/>
      <c r="L544" s="1292"/>
      <c r="M544" s="1292"/>
      <c r="N544" s="1352"/>
      <c r="O544" s="1339" t="str">
        <f t="shared" ref="O544:O550" si="423">IF(OR(D544-SUM(E544:N544)&lt;-10,D544-SUM(E544:N544)&gt;10), "ERROR", "")</f>
        <v/>
      </c>
    </row>
    <row r="545" spans="1:15" x14ac:dyDescent="0.25">
      <c r="A545" s="1353" t="s">
        <v>933</v>
      </c>
      <c r="B545" s="1277" t="s">
        <v>959</v>
      </c>
      <c r="C545" s="1278"/>
      <c r="D545" s="1291">
        <f t="shared" ref="D545:D546" si="424">SUM(E545:N545)</f>
        <v>0</v>
      </c>
      <c r="E545" s="1292"/>
      <c r="F545" s="1292"/>
      <c r="G545" s="1292"/>
      <c r="H545" s="1292"/>
      <c r="I545" s="1292"/>
      <c r="J545" s="1292"/>
      <c r="K545" s="1292"/>
      <c r="L545" s="1292"/>
      <c r="M545" s="1292"/>
      <c r="N545" s="1352"/>
      <c r="O545" s="1339" t="str">
        <f t="shared" si="423"/>
        <v/>
      </c>
    </row>
    <row r="546" spans="1:15" x14ac:dyDescent="0.25">
      <c r="A546" s="1353" t="s">
        <v>934</v>
      </c>
      <c r="B546" s="1277" t="s">
        <v>935</v>
      </c>
      <c r="C546" s="1278"/>
      <c r="D546" s="1291">
        <f t="shared" si="424"/>
        <v>0</v>
      </c>
      <c r="E546" s="1292">
        <f>SUM(E544:E545)</f>
        <v>0</v>
      </c>
      <c r="F546" s="1292">
        <f t="shared" ref="F546" si="425">SUM(F544:F545)</f>
        <v>0</v>
      </c>
      <c r="G546" s="1292">
        <f t="shared" ref="G546" si="426">SUM(G544:G545)</f>
        <v>0</v>
      </c>
      <c r="H546" s="1292">
        <f t="shared" ref="H546" si="427">SUM(H544:H545)</f>
        <v>0</v>
      </c>
      <c r="I546" s="1292">
        <f t="shared" ref="I546" si="428">SUM(I544:I545)</f>
        <v>0</v>
      </c>
      <c r="J546" s="1292">
        <f t="shared" ref="J546" si="429">SUM(J544:J545)</f>
        <v>0</v>
      </c>
      <c r="K546" s="1292">
        <f t="shared" ref="K546:L546" si="430">SUM(K544:K545)</f>
        <v>0</v>
      </c>
      <c r="L546" s="1292">
        <f t="shared" si="430"/>
        <v>0</v>
      </c>
      <c r="M546" s="1292">
        <f t="shared" ref="M546" si="431">SUM(M544:M545)</f>
        <v>0</v>
      </c>
      <c r="N546" s="1352">
        <f t="shared" ref="N546" si="432">SUM(N544:N545)</f>
        <v>0</v>
      </c>
      <c r="O546" s="1339" t="str">
        <f t="shared" si="423"/>
        <v/>
      </c>
    </row>
    <row r="547" spans="1:15" x14ac:dyDescent="0.25">
      <c r="A547" s="1351">
        <v>2</v>
      </c>
      <c r="B547" s="1277" t="s">
        <v>188</v>
      </c>
      <c r="C547" s="1278"/>
      <c r="D547" s="1291">
        <f>SUM(E547:N547)</f>
        <v>0</v>
      </c>
      <c r="E547" s="1292"/>
      <c r="F547" s="1292"/>
      <c r="G547" s="1292"/>
      <c r="H547" s="1292"/>
      <c r="I547" s="1292"/>
      <c r="J547" s="1292"/>
      <c r="K547" s="1292"/>
      <c r="L547" s="1292"/>
      <c r="M547" s="1292"/>
      <c r="N547" s="1352"/>
      <c r="O547" s="1339" t="str">
        <f t="shared" si="423"/>
        <v/>
      </c>
    </row>
    <row r="548" spans="1:15" x14ac:dyDescent="0.25">
      <c r="A548" s="1351">
        <v>3</v>
      </c>
      <c r="B548" s="1277" t="s">
        <v>189</v>
      </c>
      <c r="C548" s="1278"/>
      <c r="D548" s="1291">
        <f>SUM(E548:N548)</f>
        <v>0</v>
      </c>
      <c r="E548" s="1354"/>
      <c r="F548" s="1292"/>
      <c r="G548" s="1292"/>
      <c r="H548" s="1292"/>
      <c r="I548" s="1292"/>
      <c r="J548" s="1292"/>
      <c r="K548" s="1292"/>
      <c r="L548" s="1292"/>
      <c r="M548" s="1292"/>
      <c r="N548" s="1352"/>
      <c r="O548" s="1339" t="str">
        <f t="shared" si="423"/>
        <v/>
      </c>
    </row>
    <row r="549" spans="1:15" x14ac:dyDescent="0.25">
      <c r="A549" s="1351">
        <v>4</v>
      </c>
      <c r="B549" s="1277" t="s">
        <v>190</v>
      </c>
      <c r="C549" s="1278"/>
      <c r="D549" s="1291">
        <f>SUM(E549:N549)</f>
        <v>0</v>
      </c>
      <c r="E549" s="1293"/>
      <c r="F549" s="1292"/>
      <c r="G549" s="1292"/>
      <c r="H549" s="1292"/>
      <c r="I549" s="1292"/>
      <c r="J549" s="1292"/>
      <c r="K549" s="1292"/>
      <c r="L549" s="1292"/>
      <c r="M549" s="1292"/>
      <c r="N549" s="1352"/>
      <c r="O549" s="1339" t="str">
        <f t="shared" si="423"/>
        <v/>
      </c>
    </row>
    <row r="550" spans="1:15" x14ac:dyDescent="0.25">
      <c r="A550" s="1351">
        <v>5</v>
      </c>
      <c r="B550" s="1277" t="s">
        <v>191</v>
      </c>
      <c r="C550" s="1278"/>
      <c r="D550" s="1291">
        <f>D546-D547-D548-D549</f>
        <v>0</v>
      </c>
      <c r="E550" s="1291">
        <f t="shared" ref="E550" si="433">E546-E547-E548-E549</f>
        <v>0</v>
      </c>
      <c r="F550" s="1291">
        <f t="shared" ref="F550" si="434">F546-F547-F548-F549</f>
        <v>0</v>
      </c>
      <c r="G550" s="1291">
        <f t="shared" ref="G550" si="435">G546-G547-G548-G549</f>
        <v>0</v>
      </c>
      <c r="H550" s="1291">
        <f t="shared" ref="H550" si="436">H546-H547-H548-H549</f>
        <v>0</v>
      </c>
      <c r="I550" s="1291">
        <f t="shared" ref="I550" si="437">I546-I547-I548-I549</f>
        <v>0</v>
      </c>
      <c r="J550" s="1291">
        <f t="shared" ref="J550" si="438">J546-J547-J548-J549</f>
        <v>0</v>
      </c>
      <c r="K550" s="1291">
        <f t="shared" ref="K550" si="439">K546-K547-K548-K549</f>
        <v>0</v>
      </c>
      <c r="L550" s="1291">
        <f t="shared" ref="L550" si="440">L546-L547-L548-L549</f>
        <v>0</v>
      </c>
      <c r="M550" s="1291">
        <f t="shared" ref="M550" si="441">M546-M547-M548-M549</f>
        <v>0</v>
      </c>
      <c r="N550" s="1298">
        <f t="shared" ref="N550" si="442">N546-N547-N548-N549</f>
        <v>0</v>
      </c>
      <c r="O550" s="1339" t="str">
        <f t="shared" si="423"/>
        <v/>
      </c>
    </row>
    <row r="551" spans="1:15" x14ac:dyDescent="0.25">
      <c r="A551" s="1351">
        <v>6</v>
      </c>
      <c r="B551" s="1277" t="s">
        <v>938</v>
      </c>
      <c r="C551" s="1278"/>
      <c r="D551" s="1295">
        <f>'7A'!J$360</f>
        <v>0</v>
      </c>
      <c r="E551" s="1296">
        <f t="shared" ref="E551:N551" si="443">IF($D551&gt;0, ROUND($D551*E$544/$D$544,0), 0)</f>
        <v>0</v>
      </c>
      <c r="F551" s="1296">
        <f t="shared" si="443"/>
        <v>0</v>
      </c>
      <c r="G551" s="1296">
        <f t="shared" si="443"/>
        <v>0</v>
      </c>
      <c r="H551" s="1296">
        <f t="shared" si="443"/>
        <v>0</v>
      </c>
      <c r="I551" s="1296">
        <f t="shared" si="443"/>
        <v>0</v>
      </c>
      <c r="J551" s="1296">
        <f t="shared" si="443"/>
        <v>0</v>
      </c>
      <c r="K551" s="1296">
        <f t="shared" si="443"/>
        <v>0</v>
      </c>
      <c r="L551" s="1296">
        <f t="shared" si="443"/>
        <v>0</v>
      </c>
      <c r="M551" s="1296">
        <f t="shared" si="443"/>
        <v>0</v>
      </c>
      <c r="N551" s="1296">
        <f t="shared" si="443"/>
        <v>0</v>
      </c>
      <c r="O551" s="1339" t="str">
        <f t="shared" ref="O551:O556" si="444">IF(OR(D551-SUM(E551:N551)&lt;-10,D551-SUM(E551:N551)&gt;10), "ERROR", "")</f>
        <v/>
      </c>
    </row>
    <row r="552" spans="1:15" x14ac:dyDescent="0.25">
      <c r="A552" s="1353" t="s">
        <v>675</v>
      </c>
      <c r="B552" s="1277" t="s">
        <v>939</v>
      </c>
      <c r="C552" s="1278"/>
      <c r="D552" s="1297"/>
      <c r="E552" s="1384">
        <f>IF(AND($D552&gt;0,SUM($E545:$N545)&gt;0),ROUND($D552*(E545/$D545),0),IF(AND($D552&gt;0,SUM($E544:$N544)&gt;0),ROUND($D552*(E544/$D544),0),0))</f>
        <v>0</v>
      </c>
      <c r="F552" s="1384">
        <f t="shared" ref="F552:N552" si="445">IF(AND($D552&gt;0,SUM($E545:$N545)&gt;0),ROUND($D552*(F545/$D545),0),IF(AND($D552&gt;0,SUM($E544:$N544)&gt;0),ROUND($D552*(F544/$D544),0),0))</f>
        <v>0</v>
      </c>
      <c r="G552" s="1384">
        <f t="shared" si="445"/>
        <v>0</v>
      </c>
      <c r="H552" s="1384">
        <f t="shared" si="445"/>
        <v>0</v>
      </c>
      <c r="I552" s="1384">
        <f t="shared" si="445"/>
        <v>0</v>
      </c>
      <c r="J552" s="1384">
        <f t="shared" si="445"/>
        <v>0</v>
      </c>
      <c r="K552" s="1384">
        <f t="shared" si="445"/>
        <v>0</v>
      </c>
      <c r="L552" s="1384">
        <f t="shared" si="445"/>
        <v>0</v>
      </c>
      <c r="M552" s="1384">
        <f t="shared" si="445"/>
        <v>0</v>
      </c>
      <c r="N552" s="1384">
        <f t="shared" si="445"/>
        <v>0</v>
      </c>
      <c r="O552" s="1339" t="str">
        <f t="shared" si="444"/>
        <v/>
      </c>
    </row>
    <row r="553" spans="1:15" x14ac:dyDescent="0.25">
      <c r="A553" s="1353" t="s">
        <v>676</v>
      </c>
      <c r="B553" s="1277" t="s">
        <v>940</v>
      </c>
      <c r="C553" s="1278"/>
      <c r="D553" s="1297" t="e">
        <f>'5C'!D$190*(D546/D$935)</f>
        <v>#DIV/0!</v>
      </c>
      <c r="E553" s="1296" t="e">
        <f>IF($D553&lt;&gt;0, ROUND($D553*E546/$D546,0), 0)</f>
        <v>#DIV/0!</v>
      </c>
      <c r="F553" s="1296" t="e">
        <f t="shared" ref="F553:N553" si="446">IF($D553&lt;&gt;0, ROUND($D553*F546/$D546,0), 0)</f>
        <v>#DIV/0!</v>
      </c>
      <c r="G553" s="1296" t="e">
        <f t="shared" si="446"/>
        <v>#DIV/0!</v>
      </c>
      <c r="H553" s="1296" t="e">
        <f t="shared" si="446"/>
        <v>#DIV/0!</v>
      </c>
      <c r="I553" s="1296" t="e">
        <f t="shared" si="446"/>
        <v>#DIV/0!</v>
      </c>
      <c r="J553" s="1296" t="e">
        <f t="shared" si="446"/>
        <v>#DIV/0!</v>
      </c>
      <c r="K553" s="1296" t="e">
        <f t="shared" si="446"/>
        <v>#DIV/0!</v>
      </c>
      <c r="L553" s="1296" t="e">
        <f t="shared" si="446"/>
        <v>#DIV/0!</v>
      </c>
      <c r="M553" s="1296" t="e">
        <f t="shared" si="446"/>
        <v>#DIV/0!</v>
      </c>
      <c r="N553" s="1296" t="e">
        <f t="shared" si="446"/>
        <v>#DIV/0!</v>
      </c>
      <c r="O553" s="1339" t="e">
        <f t="shared" si="444"/>
        <v>#DIV/0!</v>
      </c>
    </row>
    <row r="554" spans="1:15" x14ac:dyDescent="0.25">
      <c r="A554" s="1353" t="s">
        <v>202</v>
      </c>
      <c r="B554" s="1277" t="s">
        <v>941</v>
      </c>
      <c r="C554" s="1278"/>
      <c r="D554" s="1297"/>
      <c r="E554" s="1296">
        <f>IF($D554&lt;&gt;0, ROUND($D554*E546/$D546,0), 0)</f>
        <v>0</v>
      </c>
      <c r="F554" s="1296">
        <f t="shared" ref="F554:N554" si="447">IF($D554&lt;&gt;0, ROUND($D554*F546/$D546,0), 0)</f>
        <v>0</v>
      </c>
      <c r="G554" s="1296">
        <f t="shared" si="447"/>
        <v>0</v>
      </c>
      <c r="H554" s="1296">
        <f t="shared" si="447"/>
        <v>0</v>
      </c>
      <c r="I554" s="1296">
        <f t="shared" si="447"/>
        <v>0</v>
      </c>
      <c r="J554" s="1296">
        <f t="shared" si="447"/>
        <v>0</v>
      </c>
      <c r="K554" s="1296">
        <f t="shared" si="447"/>
        <v>0</v>
      </c>
      <c r="L554" s="1296">
        <f t="shared" si="447"/>
        <v>0</v>
      </c>
      <c r="M554" s="1296">
        <f t="shared" si="447"/>
        <v>0</v>
      </c>
      <c r="N554" s="1296">
        <f t="shared" si="447"/>
        <v>0</v>
      </c>
      <c r="O554" s="1339" t="str">
        <f t="shared" si="444"/>
        <v/>
      </c>
    </row>
    <row r="555" spans="1:15" x14ac:dyDescent="0.25">
      <c r="A555" s="1353" t="s">
        <v>203</v>
      </c>
      <c r="B555" s="1277" t="s">
        <v>931</v>
      </c>
      <c r="C555" s="1278"/>
      <c r="D555" s="1297" t="e">
        <f>SUM(D551:D554)</f>
        <v>#DIV/0!</v>
      </c>
      <c r="E555" s="1297" t="e">
        <f>SUM(E551:E554)</f>
        <v>#DIV/0!</v>
      </c>
      <c r="F555" s="1297" t="e">
        <f t="shared" ref="F555" si="448">SUM(F551:F554)</f>
        <v>#DIV/0!</v>
      </c>
      <c r="G555" s="1297" t="e">
        <f t="shared" ref="G555" si="449">SUM(G551:G554)</f>
        <v>#DIV/0!</v>
      </c>
      <c r="H555" s="1297" t="e">
        <f t="shared" ref="H555" si="450">SUM(H551:H554)</f>
        <v>#DIV/0!</v>
      </c>
      <c r="I555" s="1297" t="e">
        <f t="shared" ref="I555" si="451">SUM(I551:I554)</f>
        <v>#DIV/0!</v>
      </c>
      <c r="J555" s="1297" t="e">
        <f t="shared" ref="J555" si="452">SUM(J551:J554)</f>
        <v>#DIV/0!</v>
      </c>
      <c r="K555" s="1297" t="e">
        <f t="shared" ref="K555:L555" si="453">SUM(K551:K554)</f>
        <v>#DIV/0!</v>
      </c>
      <c r="L555" s="1297" t="e">
        <f t="shared" si="453"/>
        <v>#DIV/0!</v>
      </c>
      <c r="M555" s="1297" t="e">
        <f t="shared" ref="M555" si="454">SUM(M551:M554)</f>
        <v>#DIV/0!</v>
      </c>
      <c r="N555" s="1356" t="e">
        <f t="shared" ref="N555" si="455">SUM(N551:N554)</f>
        <v>#DIV/0!</v>
      </c>
      <c r="O555" s="1339" t="e">
        <f t="shared" si="444"/>
        <v>#DIV/0!</v>
      </c>
    </row>
    <row r="556" spans="1:15" x14ac:dyDescent="0.25">
      <c r="A556" s="1357">
        <v>7</v>
      </c>
      <c r="B556" s="1317" t="s">
        <v>192</v>
      </c>
      <c r="C556" s="1318"/>
      <c r="D556" s="1358" t="e">
        <f>D550-D555</f>
        <v>#DIV/0!</v>
      </c>
      <c r="E556" s="1298" t="e">
        <f t="shared" ref="E556" si="456">E550-E555</f>
        <v>#DIV/0!</v>
      </c>
      <c r="F556" s="1298" t="e">
        <f t="shared" ref="F556" si="457">F550-F555</f>
        <v>#DIV/0!</v>
      </c>
      <c r="G556" s="1298" t="e">
        <f t="shared" ref="G556" si="458">G550-G555</f>
        <v>#DIV/0!</v>
      </c>
      <c r="H556" s="1298" t="e">
        <f t="shared" ref="H556" si="459">H550-H555</f>
        <v>#DIV/0!</v>
      </c>
      <c r="I556" s="1298" t="e">
        <f t="shared" ref="I556" si="460">I550-I555</f>
        <v>#DIV/0!</v>
      </c>
      <c r="J556" s="1298" t="e">
        <f t="shared" ref="J556" si="461">J550-J555</f>
        <v>#DIV/0!</v>
      </c>
      <c r="K556" s="1298" t="e">
        <f t="shared" ref="K556:L556" si="462">K550-K555</f>
        <v>#DIV/0!</v>
      </c>
      <c r="L556" s="1298" t="e">
        <f t="shared" si="462"/>
        <v>#DIV/0!</v>
      </c>
      <c r="M556" s="1298" t="e">
        <f t="shared" ref="M556:N556" si="463">M550-M555</f>
        <v>#DIV/0!</v>
      </c>
      <c r="N556" s="1298" t="e">
        <f t="shared" si="463"/>
        <v>#DIV/0!</v>
      </c>
      <c r="O556" s="1339" t="e">
        <f t="shared" si="444"/>
        <v>#DIV/0!</v>
      </c>
    </row>
    <row r="557" spans="1:15" x14ac:dyDescent="0.25">
      <c r="A557" s="1279">
        <v>8</v>
      </c>
      <c r="B557" s="1279" t="s">
        <v>942</v>
      </c>
      <c r="C557" s="1299"/>
      <c r="D557" s="1334" t="e">
        <f>'5C'!D$190*(D544/D$933)</f>
        <v>#DIV/0!</v>
      </c>
      <c r="E557" s="1300"/>
      <c r="F557" s="1301"/>
      <c r="G557" s="1301"/>
      <c r="H557" s="1301"/>
      <c r="I557" s="1301"/>
      <c r="J557" s="1301"/>
      <c r="K557" s="1301"/>
      <c r="L557" s="1301"/>
      <c r="M557" s="1301"/>
      <c r="N557" s="1301" t="s">
        <v>367</v>
      </c>
      <c r="O557" s="1299"/>
    </row>
    <row r="558" spans="1:15" x14ac:dyDescent="0.25">
      <c r="A558" s="1277">
        <v>9</v>
      </c>
      <c r="B558" s="1277" t="s">
        <v>943</v>
      </c>
      <c r="C558" s="1278"/>
      <c r="D558" s="1292" t="e">
        <f>('5C'!$I$190-'5C'!$D$190)*(D544/D$933)</f>
        <v>#DIV/0!</v>
      </c>
      <c r="E558" s="1300"/>
      <c r="F558" s="1301"/>
      <c r="G558" s="1301"/>
      <c r="H558" s="1301"/>
      <c r="I558" s="1301"/>
      <c r="J558" s="1301"/>
      <c r="K558" s="1301"/>
      <c r="L558" s="1301"/>
      <c r="M558" s="1301"/>
      <c r="N558" s="1301" t="s">
        <v>367</v>
      </c>
      <c r="O558" s="1299"/>
    </row>
    <row r="559" spans="1:15" x14ac:dyDescent="0.25">
      <c r="A559" s="1277">
        <v>10</v>
      </c>
      <c r="B559" s="1277" t="s">
        <v>193</v>
      </c>
      <c r="C559" s="1278"/>
      <c r="D559" s="1291"/>
      <c r="E559" s="1302"/>
      <c r="F559" s="1303"/>
      <c r="G559" s="1303"/>
      <c r="H559" s="1303"/>
      <c r="I559" s="1303"/>
      <c r="J559" s="1303"/>
      <c r="K559" s="1303"/>
      <c r="L559" s="1303"/>
      <c r="M559" s="1303"/>
      <c r="N559" s="1303"/>
      <c r="O559" s="1299"/>
    </row>
    <row r="560" spans="1:15" x14ac:dyDescent="0.25">
      <c r="A560" s="1279"/>
      <c r="B560" s="1279" t="s">
        <v>194</v>
      </c>
      <c r="C560" s="1280"/>
      <c r="D560" s="1302" t="e">
        <f>SUM(D556:D558)</f>
        <v>#DIV/0!</v>
      </c>
      <c r="E560" s="1302"/>
      <c r="F560" s="1303"/>
      <c r="G560" s="1303"/>
      <c r="H560" s="1303"/>
      <c r="I560" s="1303"/>
      <c r="J560" s="1303"/>
      <c r="K560" s="1303"/>
      <c r="L560" s="1303"/>
      <c r="M560" s="1303"/>
      <c r="N560" s="1303"/>
      <c r="O560" s="1299"/>
    </row>
    <row r="561" spans="1:15" x14ac:dyDescent="0.25">
      <c r="A561" s="1277">
        <v>11</v>
      </c>
      <c r="B561" s="1277" t="s">
        <v>944</v>
      </c>
      <c r="C561" s="1278"/>
      <c r="D561" s="1292">
        <f>IF(D$950&lt;&gt;0,D$950*(D544/D$933),0)</f>
        <v>0</v>
      </c>
      <c r="E561" s="1302"/>
      <c r="F561" s="1303"/>
      <c r="G561" s="1303"/>
      <c r="H561" s="1303"/>
      <c r="I561" s="1303"/>
      <c r="J561" s="1303"/>
      <c r="K561" s="1303"/>
      <c r="L561" s="1303"/>
      <c r="M561" s="1303"/>
      <c r="N561" s="1303"/>
      <c r="O561" s="1299"/>
    </row>
    <row r="562" spans="1:15" x14ac:dyDescent="0.25">
      <c r="A562" s="1277">
        <v>12</v>
      </c>
      <c r="B562" s="1277" t="s">
        <v>945</v>
      </c>
      <c r="C562" s="1278"/>
      <c r="D562" s="1292">
        <f>IF(D$951&lt;&gt;0,D$951*(D544/D$933),0)</f>
        <v>0</v>
      </c>
      <c r="E562" s="1302"/>
      <c r="F562" s="1303"/>
      <c r="G562" s="1303"/>
      <c r="H562" s="1303"/>
      <c r="I562" s="1303"/>
      <c r="J562" s="1303"/>
      <c r="K562" s="1303"/>
      <c r="L562" s="1303"/>
      <c r="M562" s="1303"/>
      <c r="N562" s="1303"/>
      <c r="O562" s="1299"/>
    </row>
    <row r="563" spans="1:15" x14ac:dyDescent="0.25">
      <c r="A563" s="1277">
        <v>13</v>
      </c>
      <c r="B563" s="1277" t="s">
        <v>195</v>
      </c>
      <c r="C563" s="1278"/>
      <c r="D563" s="1291" t="e">
        <f>D560+D561+D562</f>
        <v>#DIV/0!</v>
      </c>
      <c r="E563" s="1302"/>
      <c r="F563" s="1303"/>
      <c r="G563" s="1303"/>
      <c r="H563" s="1303"/>
      <c r="I563" s="1303"/>
      <c r="J563" s="1303"/>
      <c r="K563" s="1303"/>
      <c r="L563" s="1303"/>
      <c r="M563" s="1303"/>
      <c r="N563" s="1303"/>
      <c r="O563" s="1299"/>
    </row>
    <row r="564" spans="1:15" x14ac:dyDescent="0.25">
      <c r="A564" s="1278" t="s">
        <v>419</v>
      </c>
      <c r="B564" s="1278"/>
      <c r="C564" s="239"/>
      <c r="D564" s="246"/>
      <c r="E564" s="1270"/>
      <c r="F564" s="1270"/>
      <c r="G564" s="1270"/>
      <c r="H564" s="1270"/>
      <c r="I564" s="1270"/>
      <c r="J564" s="1271"/>
      <c r="K564" s="1271"/>
      <c r="L564" s="1271"/>
      <c r="M564" s="1271"/>
      <c r="N564" s="1271"/>
    </row>
    <row r="565" spans="1:15" x14ac:dyDescent="0.25">
      <c r="A565" s="1280" t="s">
        <v>953</v>
      </c>
      <c r="B565" s="1280"/>
      <c r="D565" s="247"/>
      <c r="E565" s="247"/>
      <c r="F565" s="247"/>
      <c r="G565" s="247"/>
      <c r="H565" s="247"/>
      <c r="I565" s="247"/>
      <c r="J565" s="248"/>
      <c r="K565" s="248"/>
      <c r="L565" s="248"/>
      <c r="M565" s="248"/>
      <c r="N565" s="248"/>
    </row>
    <row r="566" spans="1:15" x14ac:dyDescent="0.25">
      <c r="A566" s="1280" t="s">
        <v>955</v>
      </c>
      <c r="B566" s="1280"/>
      <c r="D566" s="247"/>
      <c r="E566" s="247"/>
      <c r="F566" s="247"/>
      <c r="G566" s="247"/>
      <c r="H566" s="247"/>
      <c r="I566" s="247"/>
      <c r="J566" s="248"/>
      <c r="K566" s="248"/>
      <c r="L566" s="248"/>
      <c r="M566" s="248"/>
      <c r="N566" s="248"/>
    </row>
    <row r="567" spans="1:15" x14ac:dyDescent="0.25">
      <c r="A567" s="1280" t="s">
        <v>954</v>
      </c>
      <c r="B567" s="1280"/>
      <c r="D567" s="247"/>
      <c r="E567" s="247"/>
      <c r="F567" s="247"/>
      <c r="G567" s="247"/>
      <c r="H567" s="247"/>
      <c r="I567" s="247"/>
      <c r="J567" s="248"/>
      <c r="K567" s="248"/>
      <c r="L567" s="248"/>
      <c r="M567" s="248"/>
      <c r="N567" s="248"/>
    </row>
    <row r="568" spans="1:15" x14ac:dyDescent="0.25">
      <c r="A568" s="1280" t="s">
        <v>949</v>
      </c>
      <c r="B568" s="1280"/>
      <c r="D568" s="247"/>
      <c r="E568" s="247"/>
      <c r="F568" s="247"/>
      <c r="G568" s="247"/>
      <c r="H568" s="247"/>
      <c r="I568" s="247"/>
      <c r="J568" s="248"/>
      <c r="K568" s="248"/>
      <c r="L568" s="248"/>
      <c r="M568" s="248"/>
      <c r="N568" s="248"/>
    </row>
    <row r="569" spans="1:15" x14ac:dyDescent="0.25">
      <c r="A569" s="1280" t="s">
        <v>946</v>
      </c>
      <c r="B569" s="1280"/>
      <c r="D569" s="247"/>
      <c r="E569" s="247"/>
      <c r="F569" s="247"/>
      <c r="G569" s="247"/>
      <c r="H569" s="247"/>
      <c r="I569" s="247"/>
      <c r="J569" s="248"/>
      <c r="K569" s="248"/>
      <c r="L569" s="248"/>
      <c r="M569" s="248"/>
      <c r="N569" s="248"/>
    </row>
    <row r="570" spans="1:15" x14ac:dyDescent="0.25">
      <c r="A570" s="1280" t="s">
        <v>947</v>
      </c>
      <c r="B570" s="1280"/>
      <c r="D570" s="247"/>
      <c r="E570" s="247"/>
      <c r="F570" s="247"/>
      <c r="G570" s="247"/>
      <c r="H570" s="247"/>
      <c r="I570" s="247"/>
      <c r="J570" s="248"/>
      <c r="K570" s="248"/>
      <c r="L570" s="248"/>
      <c r="M570" s="248"/>
      <c r="N570" s="248"/>
    </row>
    <row r="571" spans="1:15" x14ac:dyDescent="0.25">
      <c r="A571" s="1280" t="s">
        <v>948</v>
      </c>
      <c r="B571" s="1280"/>
      <c r="D571" s="247"/>
      <c r="E571" s="247"/>
      <c r="F571" s="247"/>
      <c r="G571" s="247"/>
      <c r="H571" s="247"/>
      <c r="I571" s="247"/>
      <c r="J571" s="248"/>
      <c r="K571" s="248"/>
      <c r="L571" s="248"/>
      <c r="M571" s="248"/>
      <c r="N571" s="248"/>
    </row>
    <row r="572" spans="1:15" x14ac:dyDescent="0.25">
      <c r="A572" s="1280" t="s">
        <v>950</v>
      </c>
      <c r="B572" s="1280"/>
      <c r="D572" s="247"/>
      <c r="E572" s="247"/>
      <c r="F572" s="247"/>
      <c r="G572" s="247"/>
      <c r="H572" s="247"/>
      <c r="I572" s="247"/>
      <c r="J572" s="248"/>
      <c r="K572" s="248"/>
      <c r="L572" s="248"/>
      <c r="M572" s="248"/>
      <c r="N572" s="248"/>
    </row>
    <row r="573" spans="1:15" x14ac:dyDescent="0.25">
      <c r="A573" s="1280" t="s">
        <v>951</v>
      </c>
      <c r="B573" s="1280"/>
      <c r="D573" s="247"/>
      <c r="E573" s="247"/>
      <c r="F573" s="247"/>
      <c r="G573" s="247"/>
      <c r="H573" s="247"/>
      <c r="I573" s="247"/>
      <c r="J573" s="248"/>
      <c r="K573" s="248"/>
      <c r="L573" s="248"/>
      <c r="M573" s="248"/>
      <c r="N573" s="248"/>
    </row>
    <row r="574" spans="1:15" x14ac:dyDescent="0.25">
      <c r="B574" s="1280" t="s">
        <v>952</v>
      </c>
      <c r="D574" s="247"/>
      <c r="E574" s="247"/>
      <c r="F574" s="247"/>
      <c r="G574" s="247"/>
      <c r="H574" s="247"/>
      <c r="I574" s="247"/>
      <c r="J574" s="248"/>
      <c r="K574" s="248"/>
      <c r="L574" s="248"/>
      <c r="M574" s="248"/>
      <c r="N574" s="248"/>
    </row>
    <row r="575" spans="1:15" x14ac:dyDescent="0.25">
      <c r="D575" s="247"/>
      <c r="E575" s="247"/>
      <c r="F575" s="247"/>
      <c r="G575" s="247"/>
      <c r="H575" s="247"/>
      <c r="I575" s="247"/>
      <c r="J575" s="248"/>
      <c r="K575" s="248"/>
      <c r="L575" s="248"/>
      <c r="M575" s="248"/>
      <c r="N575" s="248"/>
    </row>
    <row r="576" spans="1:15" x14ac:dyDescent="0.25">
      <c r="A576" s="232" t="s">
        <v>422</v>
      </c>
      <c r="D576" s="247"/>
      <c r="E576" s="247"/>
      <c r="F576" s="247"/>
      <c r="G576" s="247"/>
      <c r="H576" s="247"/>
      <c r="I576" s="247"/>
      <c r="J576" s="248"/>
      <c r="K576" s="248"/>
      <c r="L576" s="248"/>
      <c r="M576" s="248"/>
      <c r="N576" s="248"/>
    </row>
    <row r="577" spans="1:15" x14ac:dyDescent="0.25">
      <c r="D577" s="247"/>
      <c r="E577" s="247"/>
      <c r="F577" s="247"/>
      <c r="G577" s="247"/>
      <c r="H577" s="247" t="s">
        <v>367</v>
      </c>
      <c r="I577" s="247"/>
      <c r="K577" s="248"/>
      <c r="L577" s="248"/>
      <c r="M577" s="248"/>
      <c r="N577" s="248" t="s">
        <v>367</v>
      </c>
    </row>
    <row r="578" spans="1:15" ht="17.399999999999999" x14ac:dyDescent="0.3">
      <c r="A578" s="1"/>
      <c r="B578" s="1272"/>
      <c r="C578" s="784"/>
      <c r="D578" s="784"/>
      <c r="E578" s="784"/>
      <c r="F578" s="784"/>
      <c r="G578" s="784"/>
      <c r="H578" s="784"/>
      <c r="I578" s="784"/>
      <c r="J578" s="785"/>
      <c r="K578" s="785"/>
      <c r="L578" s="785"/>
      <c r="M578" s="785"/>
      <c r="N578" s="487" t="s">
        <v>847</v>
      </c>
    </row>
    <row r="579" spans="1:15" ht="17.399999999999999" x14ac:dyDescent="0.3">
      <c r="A579" s="1" t="s">
        <v>182</v>
      </c>
      <c r="B579" s="1272"/>
      <c r="C579" s="784"/>
      <c r="D579" s="784"/>
      <c r="E579" s="784"/>
      <c r="F579" s="784"/>
      <c r="G579" s="784"/>
      <c r="H579" s="784"/>
      <c r="I579" s="784"/>
      <c r="J579" s="785"/>
      <c r="K579" s="785"/>
      <c r="L579" s="785"/>
      <c r="M579" s="785"/>
      <c r="N579" s="784"/>
    </row>
    <row r="580" spans="1:15" ht="17.399999999999999" x14ac:dyDescent="0.3">
      <c r="A580" s="857" t="s">
        <v>862</v>
      </c>
      <c r="B580" s="1273"/>
      <c r="C580" s="787"/>
      <c r="D580" s="789"/>
      <c r="E580" s="789"/>
      <c r="F580" s="789"/>
      <c r="G580" s="789"/>
      <c r="H580" s="789"/>
      <c r="I580" s="789"/>
      <c r="J580" s="790"/>
      <c r="K580" s="790"/>
      <c r="L580" s="790"/>
      <c r="M580" s="790"/>
      <c r="N580" s="790"/>
    </row>
    <row r="581" spans="1:15" x14ac:dyDescent="0.25">
      <c r="D581" s="247"/>
      <c r="E581" s="247"/>
      <c r="F581" s="247"/>
      <c r="G581" s="247"/>
      <c r="H581" s="247"/>
      <c r="I581" s="247"/>
      <c r="J581" s="248"/>
      <c r="K581" s="248"/>
      <c r="L581" s="248"/>
      <c r="M581" s="248"/>
      <c r="N581" s="248"/>
    </row>
    <row r="582" spans="1:15" x14ac:dyDescent="0.25">
      <c r="B582" s="1274" t="s">
        <v>363</v>
      </c>
      <c r="F582" s="232" t="s">
        <v>451</v>
      </c>
      <c r="H582" s="232" t="s">
        <v>367</v>
      </c>
      <c r="J582" s="233"/>
      <c r="M582" s="783" t="s">
        <v>365</v>
      </c>
    </row>
    <row r="583" spans="1:15" x14ac:dyDescent="0.25">
      <c r="C583" s="212" t="str">
        <f>'1_1A'!$B$7</f>
        <v>Enter Hospital Name Here</v>
      </c>
      <c r="G583" s="212" t="str">
        <f>'1_1A'!$H$7</f>
        <v>Enter Provider Number Here</v>
      </c>
      <c r="J583" s="233"/>
      <c r="K583" s="233"/>
      <c r="L583" s="233"/>
      <c r="M583" s="233"/>
      <c r="N583" s="1269" t="str">
        <f>'1_1A'!$P$7</f>
        <v>Enter FYE Here</v>
      </c>
    </row>
    <row r="584" spans="1:15" x14ac:dyDescent="0.25">
      <c r="D584" s="247"/>
      <c r="E584" s="247"/>
      <c r="F584" s="247"/>
      <c r="G584" s="247"/>
      <c r="H584" s="247"/>
      <c r="I584" s="247"/>
      <c r="J584" s="248"/>
      <c r="K584" s="248"/>
      <c r="L584" s="248"/>
      <c r="M584" s="248"/>
      <c r="N584" s="248"/>
    </row>
    <row r="585" spans="1:15" x14ac:dyDescent="0.25">
      <c r="A585" s="1340"/>
      <c r="B585" s="1341"/>
      <c r="C585" s="1342"/>
      <c r="D585" s="1359"/>
      <c r="E585" s="1360"/>
      <c r="F585" s="1360"/>
      <c r="G585" s="1360"/>
      <c r="H585" s="1360"/>
      <c r="I585" s="1360"/>
      <c r="J585" s="1361"/>
      <c r="K585" s="1361"/>
      <c r="L585" s="1361"/>
      <c r="M585" s="1361"/>
      <c r="N585" s="1362"/>
      <c r="O585" s="1299"/>
    </row>
    <row r="586" spans="1:15" x14ac:dyDescent="0.25">
      <c r="A586" s="1344"/>
      <c r="B586" s="1279"/>
      <c r="C586" s="1299"/>
      <c r="D586" s="1323" t="s">
        <v>183</v>
      </c>
      <c r="E586" s="1363"/>
      <c r="F586" s="1363"/>
      <c r="G586" s="1363"/>
      <c r="H586" s="1363"/>
      <c r="I586" s="1363"/>
      <c r="J586" s="1364"/>
      <c r="K586" s="1364"/>
      <c r="L586" s="1364"/>
      <c r="M586" s="1364"/>
      <c r="N586" s="1365"/>
      <c r="O586" s="1299"/>
    </row>
    <row r="587" spans="1:15" x14ac:dyDescent="0.25">
      <c r="A587" s="1344"/>
      <c r="B587" s="1282" t="s">
        <v>184</v>
      </c>
      <c r="C587" s="1345"/>
      <c r="D587" s="1324"/>
      <c r="E587" s="1305"/>
      <c r="F587" s="1305"/>
      <c r="G587" s="1305"/>
      <c r="H587" s="1305"/>
      <c r="I587" s="1305"/>
      <c r="J587" s="1306"/>
      <c r="K587" s="1306"/>
      <c r="L587" s="1306"/>
      <c r="M587" s="1306"/>
      <c r="N587" s="1366"/>
      <c r="O587" s="1299"/>
    </row>
    <row r="588" spans="1:15" x14ac:dyDescent="0.25">
      <c r="A588" s="1344"/>
      <c r="B588" s="1282" t="s">
        <v>185</v>
      </c>
      <c r="C588" s="1345"/>
      <c r="D588" s="1325" t="s">
        <v>379</v>
      </c>
      <c r="E588" s="1322"/>
      <c r="F588" s="1304"/>
      <c r="G588" s="1322"/>
      <c r="H588" s="1304"/>
      <c r="I588" s="1326" t="s">
        <v>367</v>
      </c>
      <c r="J588" s="1327"/>
      <c r="K588" s="1283" t="s">
        <v>367</v>
      </c>
      <c r="L588" s="1284"/>
      <c r="M588" s="1285"/>
      <c r="N588" s="1349"/>
      <c r="O588" s="1299"/>
    </row>
    <row r="589" spans="1:15" x14ac:dyDescent="0.25">
      <c r="A589" s="1344"/>
      <c r="B589" s="1279"/>
      <c r="C589" s="1299"/>
      <c r="D589" s="1328" t="s">
        <v>783</v>
      </c>
      <c r="E589" s="1329" t="s">
        <v>374</v>
      </c>
      <c r="F589" s="1363"/>
      <c r="G589" s="1329" t="s">
        <v>375</v>
      </c>
      <c r="H589" s="1363"/>
      <c r="I589" s="1329" t="s">
        <v>376</v>
      </c>
      <c r="J589" s="1364"/>
      <c r="K589" s="1282" t="s">
        <v>936</v>
      </c>
      <c r="L589" s="1346"/>
      <c r="M589" s="1287" t="s">
        <v>186</v>
      </c>
      <c r="N589" s="1312"/>
      <c r="O589" s="1299"/>
    </row>
    <row r="590" spans="1:15" x14ac:dyDescent="0.25">
      <c r="A590" s="1344"/>
      <c r="B590" s="1279"/>
      <c r="C590" s="1299"/>
      <c r="D590" s="1328" t="s">
        <v>377</v>
      </c>
      <c r="E590" s="1325" t="s">
        <v>97</v>
      </c>
      <c r="F590" s="1325" t="s">
        <v>98</v>
      </c>
      <c r="G590" s="1325" t="s">
        <v>97</v>
      </c>
      <c r="H590" s="1325" t="s">
        <v>98</v>
      </c>
      <c r="I590" s="1325" t="s">
        <v>97</v>
      </c>
      <c r="J590" s="1330" t="s">
        <v>98</v>
      </c>
      <c r="K590" s="1288" t="s">
        <v>97</v>
      </c>
      <c r="L590" s="1289" t="s">
        <v>98</v>
      </c>
      <c r="M590" s="1288" t="s">
        <v>97</v>
      </c>
      <c r="N590" s="1314" t="s">
        <v>98</v>
      </c>
      <c r="O590" s="1299"/>
    </row>
    <row r="591" spans="1:15" x14ac:dyDescent="0.25">
      <c r="A591" s="1344"/>
      <c r="B591" s="1279"/>
      <c r="C591" s="1299"/>
      <c r="D591" s="1328" t="s">
        <v>384</v>
      </c>
      <c r="E591" s="1328" t="s">
        <v>385</v>
      </c>
      <c r="F591" s="1328" t="s">
        <v>386</v>
      </c>
      <c r="G591" s="1328" t="s">
        <v>387</v>
      </c>
      <c r="H591" s="1328" t="s">
        <v>388</v>
      </c>
      <c r="I591" s="1328" t="s">
        <v>389</v>
      </c>
      <c r="J591" s="1331" t="s">
        <v>390</v>
      </c>
      <c r="K591" s="1290" t="s">
        <v>391</v>
      </c>
      <c r="L591" s="1290">
        <v>9</v>
      </c>
      <c r="M591" s="1290">
        <v>10</v>
      </c>
      <c r="N591" s="1350">
        <v>11</v>
      </c>
      <c r="O591" s="1299"/>
    </row>
    <row r="592" spans="1:15" x14ac:dyDescent="0.25">
      <c r="A592" s="1351">
        <v>1</v>
      </c>
      <c r="B592" s="1277" t="s">
        <v>937</v>
      </c>
      <c r="C592" s="1278"/>
      <c r="D592" s="1291">
        <f>'7'!$J$336</f>
        <v>0</v>
      </c>
      <c r="E592" s="1292"/>
      <c r="F592" s="1292"/>
      <c r="G592" s="1292"/>
      <c r="H592" s="1292"/>
      <c r="I592" s="1292"/>
      <c r="J592" s="1292"/>
      <c r="K592" s="1292"/>
      <c r="L592" s="1292"/>
      <c r="M592" s="1292"/>
      <c r="N592" s="1352"/>
      <c r="O592" s="1339" t="str">
        <f t="shared" ref="O592:O598" si="464">IF(OR(D592-SUM(E592:N592)&lt;-10,D592-SUM(E592:N592)&gt;10), "ERROR", "")</f>
        <v/>
      </c>
    </row>
    <row r="593" spans="1:15" x14ac:dyDescent="0.25">
      <c r="A593" s="1353" t="s">
        <v>933</v>
      </c>
      <c r="B593" s="1277" t="s">
        <v>959</v>
      </c>
      <c r="C593" s="1278"/>
      <c r="D593" s="1291">
        <f t="shared" ref="D593:D594" si="465">SUM(E593:N593)</f>
        <v>0</v>
      </c>
      <c r="E593" s="1292"/>
      <c r="F593" s="1292"/>
      <c r="G593" s="1292"/>
      <c r="H593" s="1292"/>
      <c r="I593" s="1292"/>
      <c r="J593" s="1292"/>
      <c r="K593" s="1292"/>
      <c r="L593" s="1292"/>
      <c r="M593" s="1292"/>
      <c r="N593" s="1352"/>
      <c r="O593" s="1339" t="str">
        <f t="shared" si="464"/>
        <v/>
      </c>
    </row>
    <row r="594" spans="1:15" x14ac:dyDescent="0.25">
      <c r="A594" s="1353" t="s">
        <v>934</v>
      </c>
      <c r="B594" s="1277" t="s">
        <v>935</v>
      </c>
      <c r="C594" s="1278"/>
      <c r="D594" s="1291">
        <f t="shared" si="465"/>
        <v>0</v>
      </c>
      <c r="E594" s="1292">
        <f>SUM(E592:E593)</f>
        <v>0</v>
      </c>
      <c r="F594" s="1292">
        <f t="shared" ref="F594" si="466">SUM(F592:F593)</f>
        <v>0</v>
      </c>
      <c r="G594" s="1292">
        <f t="shared" ref="G594" si="467">SUM(G592:G593)</f>
        <v>0</v>
      </c>
      <c r="H594" s="1292">
        <f t="shared" ref="H594" si="468">SUM(H592:H593)</f>
        <v>0</v>
      </c>
      <c r="I594" s="1292">
        <f t="shared" ref="I594" si="469">SUM(I592:I593)</f>
        <v>0</v>
      </c>
      <c r="J594" s="1292">
        <f t="shared" ref="J594" si="470">SUM(J592:J593)</f>
        <v>0</v>
      </c>
      <c r="K594" s="1292">
        <f t="shared" ref="K594:L594" si="471">SUM(K592:K593)</f>
        <v>0</v>
      </c>
      <c r="L594" s="1292">
        <f t="shared" si="471"/>
        <v>0</v>
      </c>
      <c r="M594" s="1292">
        <f t="shared" ref="M594" si="472">SUM(M592:M593)</f>
        <v>0</v>
      </c>
      <c r="N594" s="1352">
        <f t="shared" ref="N594" si="473">SUM(N592:N593)</f>
        <v>0</v>
      </c>
      <c r="O594" s="1339" t="str">
        <f t="shared" si="464"/>
        <v/>
      </c>
    </row>
    <row r="595" spans="1:15" x14ac:dyDescent="0.25">
      <c r="A595" s="1351">
        <v>2</v>
      </c>
      <c r="B595" s="1277" t="s">
        <v>188</v>
      </c>
      <c r="C595" s="1278"/>
      <c r="D595" s="1291">
        <f>SUM(E595:N595)</f>
        <v>0</v>
      </c>
      <c r="E595" s="1292"/>
      <c r="F595" s="1292"/>
      <c r="G595" s="1292"/>
      <c r="H595" s="1292"/>
      <c r="I595" s="1292"/>
      <c r="J595" s="1292"/>
      <c r="K595" s="1292"/>
      <c r="L595" s="1292"/>
      <c r="M595" s="1292"/>
      <c r="N595" s="1352"/>
      <c r="O595" s="1339" t="str">
        <f t="shared" si="464"/>
        <v/>
      </c>
    </row>
    <row r="596" spans="1:15" x14ac:dyDescent="0.25">
      <c r="A596" s="1351">
        <v>3</v>
      </c>
      <c r="B596" s="1277" t="s">
        <v>189</v>
      </c>
      <c r="C596" s="1278"/>
      <c r="D596" s="1291">
        <f>SUM(E596:N596)</f>
        <v>0</v>
      </c>
      <c r="E596" s="1354"/>
      <c r="F596" s="1292"/>
      <c r="G596" s="1292"/>
      <c r="H596" s="1292"/>
      <c r="I596" s="1292"/>
      <c r="J596" s="1292"/>
      <c r="K596" s="1292"/>
      <c r="L596" s="1292"/>
      <c r="M596" s="1292"/>
      <c r="N596" s="1352"/>
      <c r="O596" s="1339" t="str">
        <f t="shared" si="464"/>
        <v/>
      </c>
    </row>
    <row r="597" spans="1:15" x14ac:dyDescent="0.25">
      <c r="A597" s="1351">
        <v>4</v>
      </c>
      <c r="B597" s="1277" t="s">
        <v>190</v>
      </c>
      <c r="C597" s="1278"/>
      <c r="D597" s="1291">
        <f>SUM(E597:N597)</f>
        <v>0</v>
      </c>
      <c r="E597" s="1293"/>
      <c r="F597" s="1292"/>
      <c r="G597" s="1292"/>
      <c r="H597" s="1292"/>
      <c r="I597" s="1292"/>
      <c r="J597" s="1292"/>
      <c r="K597" s="1292"/>
      <c r="L597" s="1292"/>
      <c r="M597" s="1292"/>
      <c r="N597" s="1352"/>
      <c r="O597" s="1339" t="str">
        <f t="shared" si="464"/>
        <v/>
      </c>
    </row>
    <row r="598" spans="1:15" x14ac:dyDescent="0.25">
      <c r="A598" s="1351">
        <v>5</v>
      </c>
      <c r="B598" s="1277" t="s">
        <v>191</v>
      </c>
      <c r="C598" s="1278"/>
      <c r="D598" s="1291">
        <f>D594-D595-D596-D597</f>
        <v>0</v>
      </c>
      <c r="E598" s="1291">
        <f t="shared" ref="E598" si="474">E594-E595-E596-E597</f>
        <v>0</v>
      </c>
      <c r="F598" s="1291">
        <f t="shared" ref="F598" si="475">F594-F595-F596-F597</f>
        <v>0</v>
      </c>
      <c r="G598" s="1291">
        <f t="shared" ref="G598" si="476">G594-G595-G596-G597</f>
        <v>0</v>
      </c>
      <c r="H598" s="1291">
        <f t="shared" ref="H598" si="477">H594-H595-H596-H597</f>
        <v>0</v>
      </c>
      <c r="I598" s="1291">
        <f t="shared" ref="I598" si="478">I594-I595-I596-I597</f>
        <v>0</v>
      </c>
      <c r="J598" s="1291">
        <f t="shared" ref="J598" si="479">J594-J595-J596-J597</f>
        <v>0</v>
      </c>
      <c r="K598" s="1291">
        <f t="shared" ref="K598" si="480">K594-K595-K596-K597</f>
        <v>0</v>
      </c>
      <c r="L598" s="1291">
        <f t="shared" ref="L598" si="481">L594-L595-L596-L597</f>
        <v>0</v>
      </c>
      <c r="M598" s="1291">
        <f t="shared" ref="M598" si="482">M594-M595-M596-M597</f>
        <v>0</v>
      </c>
      <c r="N598" s="1298">
        <f t="shared" ref="N598" si="483">N594-N595-N596-N597</f>
        <v>0</v>
      </c>
      <c r="O598" s="1339" t="str">
        <f t="shared" si="464"/>
        <v/>
      </c>
    </row>
    <row r="599" spans="1:15" x14ac:dyDescent="0.25">
      <c r="A599" s="1351">
        <v>6</v>
      </c>
      <c r="B599" s="1277" t="s">
        <v>938</v>
      </c>
      <c r="C599" s="1278"/>
      <c r="D599" s="1295">
        <f>'7A'!K$360</f>
        <v>0</v>
      </c>
      <c r="E599" s="1296">
        <f t="shared" ref="E599:N599" si="484">IF($D599&gt;0, ROUND($D599*E$592/$D$592,0), 0)</f>
        <v>0</v>
      </c>
      <c r="F599" s="1296">
        <f t="shared" si="484"/>
        <v>0</v>
      </c>
      <c r="G599" s="1296">
        <f t="shared" si="484"/>
        <v>0</v>
      </c>
      <c r="H599" s="1296">
        <f t="shared" si="484"/>
        <v>0</v>
      </c>
      <c r="I599" s="1296">
        <f t="shared" si="484"/>
        <v>0</v>
      </c>
      <c r="J599" s="1296">
        <f t="shared" si="484"/>
        <v>0</v>
      </c>
      <c r="K599" s="1296">
        <f t="shared" si="484"/>
        <v>0</v>
      </c>
      <c r="L599" s="1296">
        <f t="shared" si="484"/>
        <v>0</v>
      </c>
      <c r="M599" s="1296">
        <f t="shared" si="484"/>
        <v>0</v>
      </c>
      <c r="N599" s="1296">
        <f t="shared" si="484"/>
        <v>0</v>
      </c>
      <c r="O599" s="1339" t="str">
        <f t="shared" ref="O599:O604" si="485">IF(OR(D599-SUM(E599:N599)&lt;-10,D599-SUM(E599:N599)&gt;10), "ERROR", "")</f>
        <v/>
      </c>
    </row>
    <row r="600" spans="1:15" x14ac:dyDescent="0.25">
      <c r="A600" s="1353" t="s">
        <v>675</v>
      </c>
      <c r="B600" s="1277" t="s">
        <v>939</v>
      </c>
      <c r="C600" s="1278"/>
      <c r="D600" s="1297"/>
      <c r="E600" s="1384">
        <f>IF(AND($D600&gt;0,SUM($E593:$N593)&gt;0),ROUND($D600*(E593/$D593),0),IF(AND($D600&gt;0,SUM($E592:$N592)&gt;0),ROUND($D600*(E592/$D592),0),0))</f>
        <v>0</v>
      </c>
      <c r="F600" s="1384">
        <f t="shared" ref="F600:N600" si="486">IF(AND($D600&gt;0,SUM($E593:$N593)&gt;0),ROUND($D600*(F593/$D593),0),IF(AND($D600&gt;0,SUM($E592:$N592)&gt;0),ROUND($D600*(F592/$D592),0),0))</f>
        <v>0</v>
      </c>
      <c r="G600" s="1384">
        <f t="shared" si="486"/>
        <v>0</v>
      </c>
      <c r="H600" s="1384">
        <f t="shared" si="486"/>
        <v>0</v>
      </c>
      <c r="I600" s="1384">
        <f t="shared" si="486"/>
        <v>0</v>
      </c>
      <c r="J600" s="1384">
        <f t="shared" si="486"/>
        <v>0</v>
      </c>
      <c r="K600" s="1384">
        <f t="shared" si="486"/>
        <v>0</v>
      </c>
      <c r="L600" s="1384">
        <f t="shared" si="486"/>
        <v>0</v>
      </c>
      <c r="M600" s="1384">
        <f t="shared" si="486"/>
        <v>0</v>
      </c>
      <c r="N600" s="1384">
        <f t="shared" si="486"/>
        <v>0</v>
      </c>
      <c r="O600" s="1339" t="str">
        <f t="shared" si="485"/>
        <v/>
      </c>
    </row>
    <row r="601" spans="1:15" x14ac:dyDescent="0.25">
      <c r="A601" s="1353" t="s">
        <v>676</v>
      </c>
      <c r="B601" s="1277" t="s">
        <v>940</v>
      </c>
      <c r="C601" s="1278"/>
      <c r="D601" s="1297" t="e">
        <f>'5C'!D$190*(D594/D$935)</f>
        <v>#DIV/0!</v>
      </c>
      <c r="E601" s="1296" t="e">
        <f>IF($D601&lt;&gt;0, ROUND($D601*E594/$D594,0), 0)</f>
        <v>#DIV/0!</v>
      </c>
      <c r="F601" s="1296" t="e">
        <f t="shared" ref="F601:N601" si="487">IF($D601&lt;&gt;0, ROUND($D601*F594/$D594,0), 0)</f>
        <v>#DIV/0!</v>
      </c>
      <c r="G601" s="1296" t="e">
        <f t="shared" si="487"/>
        <v>#DIV/0!</v>
      </c>
      <c r="H601" s="1296" t="e">
        <f t="shared" si="487"/>
        <v>#DIV/0!</v>
      </c>
      <c r="I601" s="1296" t="e">
        <f t="shared" si="487"/>
        <v>#DIV/0!</v>
      </c>
      <c r="J601" s="1296" t="e">
        <f t="shared" si="487"/>
        <v>#DIV/0!</v>
      </c>
      <c r="K601" s="1296" t="e">
        <f t="shared" si="487"/>
        <v>#DIV/0!</v>
      </c>
      <c r="L601" s="1296" t="e">
        <f t="shared" si="487"/>
        <v>#DIV/0!</v>
      </c>
      <c r="M601" s="1296" t="e">
        <f t="shared" si="487"/>
        <v>#DIV/0!</v>
      </c>
      <c r="N601" s="1296" t="e">
        <f t="shared" si="487"/>
        <v>#DIV/0!</v>
      </c>
      <c r="O601" s="1339" t="e">
        <f t="shared" si="485"/>
        <v>#DIV/0!</v>
      </c>
    </row>
    <row r="602" spans="1:15" x14ac:dyDescent="0.25">
      <c r="A602" s="1353" t="s">
        <v>202</v>
      </c>
      <c r="B602" s="1277" t="s">
        <v>941</v>
      </c>
      <c r="C602" s="1278"/>
      <c r="D602" s="1297"/>
      <c r="E602" s="1296">
        <f>IF($D602&lt;&gt;0, ROUND($D602*E594/$D594,0), 0)</f>
        <v>0</v>
      </c>
      <c r="F602" s="1296">
        <f t="shared" ref="F602:N602" si="488">IF($D602&lt;&gt;0, ROUND($D602*F594/$D594,0), 0)</f>
        <v>0</v>
      </c>
      <c r="G602" s="1296">
        <f t="shared" si="488"/>
        <v>0</v>
      </c>
      <c r="H602" s="1296">
        <f t="shared" si="488"/>
        <v>0</v>
      </c>
      <c r="I602" s="1296">
        <f t="shared" si="488"/>
        <v>0</v>
      </c>
      <c r="J602" s="1296">
        <f t="shared" si="488"/>
        <v>0</v>
      </c>
      <c r="K602" s="1296">
        <f t="shared" si="488"/>
        <v>0</v>
      </c>
      <c r="L602" s="1296">
        <f t="shared" si="488"/>
        <v>0</v>
      </c>
      <c r="M602" s="1296">
        <f t="shared" si="488"/>
        <v>0</v>
      </c>
      <c r="N602" s="1296">
        <f t="shared" si="488"/>
        <v>0</v>
      </c>
      <c r="O602" s="1339" t="str">
        <f t="shared" si="485"/>
        <v/>
      </c>
    </row>
    <row r="603" spans="1:15" x14ac:dyDescent="0.25">
      <c r="A603" s="1353" t="s">
        <v>203</v>
      </c>
      <c r="B603" s="1277" t="s">
        <v>931</v>
      </c>
      <c r="C603" s="1278"/>
      <c r="D603" s="1297" t="e">
        <f>SUM(D599:D602)</f>
        <v>#DIV/0!</v>
      </c>
      <c r="E603" s="1297" t="e">
        <f>SUM(E599:E602)</f>
        <v>#DIV/0!</v>
      </c>
      <c r="F603" s="1297" t="e">
        <f t="shared" ref="F603" si="489">SUM(F599:F602)</f>
        <v>#DIV/0!</v>
      </c>
      <c r="G603" s="1297" t="e">
        <f t="shared" ref="G603" si="490">SUM(G599:G602)</f>
        <v>#DIV/0!</v>
      </c>
      <c r="H603" s="1297" t="e">
        <f t="shared" ref="H603" si="491">SUM(H599:H602)</f>
        <v>#DIV/0!</v>
      </c>
      <c r="I603" s="1297" t="e">
        <f t="shared" ref="I603" si="492">SUM(I599:I602)</f>
        <v>#DIV/0!</v>
      </c>
      <c r="J603" s="1297" t="e">
        <f t="shared" ref="J603" si="493">SUM(J599:J602)</f>
        <v>#DIV/0!</v>
      </c>
      <c r="K603" s="1297" t="e">
        <f t="shared" ref="K603:L603" si="494">SUM(K599:K602)</f>
        <v>#DIV/0!</v>
      </c>
      <c r="L603" s="1297" t="e">
        <f t="shared" si="494"/>
        <v>#DIV/0!</v>
      </c>
      <c r="M603" s="1297" t="e">
        <f t="shared" ref="M603" si="495">SUM(M599:M602)</f>
        <v>#DIV/0!</v>
      </c>
      <c r="N603" s="1356" t="e">
        <f t="shared" ref="N603" si="496">SUM(N599:N602)</f>
        <v>#DIV/0!</v>
      </c>
      <c r="O603" s="1339" t="e">
        <f t="shared" si="485"/>
        <v>#DIV/0!</v>
      </c>
    </row>
    <row r="604" spans="1:15" x14ac:dyDescent="0.25">
      <c r="A604" s="1357">
        <v>7</v>
      </c>
      <c r="B604" s="1317" t="s">
        <v>192</v>
      </c>
      <c r="C604" s="1318"/>
      <c r="D604" s="1358" t="e">
        <f>D598-D603</f>
        <v>#DIV/0!</v>
      </c>
      <c r="E604" s="1298" t="e">
        <f t="shared" ref="E604" si="497">E598-E603</f>
        <v>#DIV/0!</v>
      </c>
      <c r="F604" s="1298" t="e">
        <f t="shared" ref="F604" si="498">F598-F603</f>
        <v>#DIV/0!</v>
      </c>
      <c r="G604" s="1298" t="e">
        <f t="shared" ref="G604" si="499">G598-G603</f>
        <v>#DIV/0!</v>
      </c>
      <c r="H604" s="1298" t="e">
        <f t="shared" ref="H604" si="500">H598-H603</f>
        <v>#DIV/0!</v>
      </c>
      <c r="I604" s="1298" t="e">
        <f t="shared" ref="I604" si="501">I598-I603</f>
        <v>#DIV/0!</v>
      </c>
      <c r="J604" s="1298" t="e">
        <f t="shared" ref="J604" si="502">J598-J603</f>
        <v>#DIV/0!</v>
      </c>
      <c r="K604" s="1298" t="e">
        <f t="shared" ref="K604:L604" si="503">K598-K603</f>
        <v>#DIV/0!</v>
      </c>
      <c r="L604" s="1298" t="e">
        <f t="shared" si="503"/>
        <v>#DIV/0!</v>
      </c>
      <c r="M604" s="1298" t="e">
        <f t="shared" ref="M604:N604" si="504">M598-M603</f>
        <v>#DIV/0!</v>
      </c>
      <c r="N604" s="1298" t="e">
        <f t="shared" si="504"/>
        <v>#DIV/0!</v>
      </c>
      <c r="O604" s="1339" t="e">
        <f t="shared" si="485"/>
        <v>#DIV/0!</v>
      </c>
    </row>
    <row r="605" spans="1:15" x14ac:dyDescent="0.25">
      <c r="A605" s="1279">
        <v>8</v>
      </c>
      <c r="B605" s="1279" t="s">
        <v>942</v>
      </c>
      <c r="C605" s="1299"/>
      <c r="D605" s="1334" t="e">
        <f>'5C'!D$190*(D592/D$933)</f>
        <v>#DIV/0!</v>
      </c>
      <c r="E605" s="1300"/>
      <c r="F605" s="1301"/>
      <c r="G605" s="1301"/>
      <c r="H605" s="1301"/>
      <c r="I605" s="1301"/>
      <c r="J605" s="1301"/>
      <c r="K605" s="1301"/>
      <c r="L605" s="1301"/>
      <c r="M605" s="1301"/>
      <c r="N605" s="1301" t="s">
        <v>367</v>
      </c>
      <c r="O605" s="1299"/>
    </row>
    <row r="606" spans="1:15" x14ac:dyDescent="0.25">
      <c r="A606" s="1277">
        <v>9</v>
      </c>
      <c r="B606" s="1277" t="s">
        <v>943</v>
      </c>
      <c r="C606" s="1278"/>
      <c r="D606" s="1292" t="e">
        <f>('5C'!$I$190-'5C'!$D$190)*(D592/D$933)</f>
        <v>#DIV/0!</v>
      </c>
      <c r="E606" s="1300"/>
      <c r="F606" s="1301"/>
      <c r="G606" s="1301"/>
      <c r="H606" s="1301"/>
      <c r="I606" s="1301"/>
      <c r="J606" s="1301"/>
      <c r="K606" s="1301"/>
      <c r="L606" s="1301"/>
      <c r="M606" s="1301"/>
      <c r="N606" s="1301" t="s">
        <v>367</v>
      </c>
      <c r="O606" s="1299"/>
    </row>
    <row r="607" spans="1:15" x14ac:dyDescent="0.25">
      <c r="A607" s="1277">
        <v>10</v>
      </c>
      <c r="B607" s="1277" t="s">
        <v>193</v>
      </c>
      <c r="C607" s="1278"/>
      <c r="D607" s="1291"/>
      <c r="E607" s="1302"/>
      <c r="F607" s="1303"/>
      <c r="G607" s="1303"/>
      <c r="H607" s="1303"/>
      <c r="I607" s="1303"/>
      <c r="J607" s="1303"/>
      <c r="K607" s="1303"/>
      <c r="L607" s="1303"/>
      <c r="M607" s="1303"/>
      <c r="N607" s="1303"/>
      <c r="O607" s="1299"/>
    </row>
    <row r="608" spans="1:15" x14ac:dyDescent="0.25">
      <c r="A608" s="1279"/>
      <c r="B608" s="1279" t="s">
        <v>194</v>
      </c>
      <c r="C608" s="1280"/>
      <c r="D608" s="1302" t="e">
        <f>SUM(D604:D606)</f>
        <v>#DIV/0!</v>
      </c>
      <c r="E608" s="1302"/>
      <c r="F608" s="1303"/>
      <c r="G608" s="1303"/>
      <c r="H608" s="1303"/>
      <c r="I608" s="1303"/>
      <c r="J608" s="1303"/>
      <c r="K608" s="1303"/>
      <c r="L608" s="1303"/>
      <c r="M608" s="1303"/>
      <c r="N608" s="1303"/>
      <c r="O608" s="1299"/>
    </row>
    <row r="609" spans="1:15" x14ac:dyDescent="0.25">
      <c r="A609" s="1277">
        <v>11</v>
      </c>
      <c r="B609" s="1277" t="s">
        <v>944</v>
      </c>
      <c r="C609" s="1278"/>
      <c r="D609" s="1292">
        <f>IF(D$950&lt;&gt;0,D$950*(D592/D$933),0)</f>
        <v>0</v>
      </c>
      <c r="E609" s="1302"/>
      <c r="F609" s="1303"/>
      <c r="G609" s="1303"/>
      <c r="H609" s="1303"/>
      <c r="I609" s="1303"/>
      <c r="J609" s="1303"/>
      <c r="K609" s="1303"/>
      <c r="L609" s="1303"/>
      <c r="M609" s="1303"/>
      <c r="N609" s="1303"/>
      <c r="O609" s="1299"/>
    </row>
    <row r="610" spans="1:15" x14ac:dyDescent="0.25">
      <c r="A610" s="1277">
        <v>12</v>
      </c>
      <c r="B610" s="1277" t="s">
        <v>945</v>
      </c>
      <c r="C610" s="1278"/>
      <c r="D610" s="1292">
        <f>IF(D$951&lt;&gt;0,D$951*(D592/D$933),0)</f>
        <v>0</v>
      </c>
      <c r="E610" s="1302"/>
      <c r="F610" s="1303"/>
      <c r="G610" s="1303"/>
      <c r="H610" s="1303"/>
      <c r="I610" s="1303"/>
      <c r="J610" s="1303"/>
      <c r="K610" s="1303"/>
      <c r="L610" s="1303"/>
      <c r="M610" s="1303"/>
      <c r="N610" s="1303"/>
      <c r="O610" s="1299"/>
    </row>
    <row r="611" spans="1:15" x14ac:dyDescent="0.25">
      <c r="A611" s="1277">
        <v>13</v>
      </c>
      <c r="B611" s="1277" t="s">
        <v>195</v>
      </c>
      <c r="C611" s="1278"/>
      <c r="D611" s="1291" t="e">
        <f>D608+D609+D610</f>
        <v>#DIV/0!</v>
      </c>
      <c r="E611" s="1302"/>
      <c r="F611" s="1303"/>
      <c r="G611" s="1303"/>
      <c r="H611" s="1303"/>
      <c r="I611" s="1303"/>
      <c r="J611" s="1303"/>
      <c r="K611" s="1303"/>
      <c r="L611" s="1303"/>
      <c r="M611" s="1303"/>
      <c r="N611" s="1303"/>
      <c r="O611" s="1299"/>
    </row>
    <row r="612" spans="1:15" x14ac:dyDescent="0.25">
      <c r="A612" s="1278" t="s">
        <v>419</v>
      </c>
      <c r="B612" s="1278"/>
      <c r="C612" s="239"/>
      <c r="D612" s="246"/>
      <c r="E612" s="1270"/>
      <c r="F612" s="1270"/>
      <c r="G612" s="1270"/>
      <c r="H612" s="1270"/>
      <c r="I612" s="1270"/>
      <c r="J612" s="1271"/>
      <c r="K612" s="1271"/>
      <c r="L612" s="1271"/>
      <c r="M612" s="1271"/>
      <c r="N612" s="1271"/>
    </row>
    <row r="613" spans="1:15" x14ac:dyDescent="0.25">
      <c r="A613" s="1280" t="s">
        <v>953</v>
      </c>
      <c r="B613" s="1280"/>
      <c r="D613" s="247"/>
      <c r="E613" s="247"/>
      <c r="F613" s="247"/>
      <c r="G613" s="247"/>
      <c r="H613" s="247"/>
      <c r="I613" s="247"/>
      <c r="J613" s="248"/>
      <c r="K613" s="248"/>
      <c r="L613" s="248"/>
      <c r="M613" s="248"/>
      <c r="N613" s="248"/>
    </row>
    <row r="614" spans="1:15" x14ac:dyDescent="0.25">
      <c r="A614" s="1280" t="s">
        <v>955</v>
      </c>
      <c r="B614" s="1280"/>
      <c r="D614" s="247"/>
      <c r="E614" s="247"/>
      <c r="F614" s="247"/>
      <c r="G614" s="247"/>
      <c r="H614" s="247"/>
      <c r="I614" s="247"/>
      <c r="J614" s="248"/>
      <c r="K614" s="248"/>
      <c r="L614" s="248"/>
      <c r="M614" s="248"/>
      <c r="N614" s="248"/>
    </row>
    <row r="615" spans="1:15" x14ac:dyDescent="0.25">
      <c r="A615" s="1280" t="s">
        <v>954</v>
      </c>
      <c r="B615" s="1280"/>
      <c r="D615" s="247"/>
      <c r="E615" s="247"/>
      <c r="F615" s="247"/>
      <c r="G615" s="247"/>
      <c r="H615" s="247"/>
      <c r="I615" s="247"/>
      <c r="J615" s="248"/>
      <c r="K615" s="248"/>
      <c r="L615" s="248"/>
      <c r="M615" s="248"/>
      <c r="N615" s="248"/>
    </row>
    <row r="616" spans="1:15" x14ac:dyDescent="0.25">
      <c r="A616" s="1280" t="s">
        <v>949</v>
      </c>
      <c r="B616" s="1280"/>
      <c r="D616" s="247"/>
      <c r="E616" s="247"/>
      <c r="F616" s="247"/>
      <c r="G616" s="247"/>
      <c r="H616" s="247"/>
      <c r="I616" s="247"/>
      <c r="J616" s="248"/>
      <c r="K616" s="248"/>
      <c r="L616" s="248"/>
      <c r="M616" s="248"/>
      <c r="N616" s="248"/>
    </row>
    <row r="617" spans="1:15" x14ac:dyDescent="0.25">
      <c r="A617" s="1280" t="s">
        <v>946</v>
      </c>
      <c r="B617" s="1280"/>
      <c r="D617" s="247"/>
      <c r="E617" s="247"/>
      <c r="F617" s="247"/>
      <c r="G617" s="247"/>
      <c r="H617" s="247"/>
      <c r="I617" s="247"/>
      <c r="J617" s="248"/>
      <c r="K617" s="248"/>
      <c r="L617" s="248"/>
      <c r="M617" s="248"/>
      <c r="N617" s="248"/>
    </row>
    <row r="618" spans="1:15" x14ac:dyDescent="0.25">
      <c r="A618" s="1280" t="s">
        <v>947</v>
      </c>
      <c r="B618" s="1280"/>
      <c r="D618" s="247"/>
      <c r="E618" s="247"/>
      <c r="F618" s="247"/>
      <c r="G618" s="247"/>
      <c r="H618" s="247"/>
      <c r="I618" s="247"/>
      <c r="J618" s="248"/>
      <c r="K618" s="248"/>
      <c r="L618" s="248"/>
      <c r="M618" s="248"/>
      <c r="N618" s="248"/>
    </row>
    <row r="619" spans="1:15" x14ac:dyDescent="0.25">
      <c r="A619" s="1280" t="s">
        <v>948</v>
      </c>
      <c r="B619" s="1280"/>
      <c r="D619" s="247"/>
      <c r="E619" s="247"/>
      <c r="F619" s="247"/>
      <c r="G619" s="247"/>
      <c r="H619" s="247"/>
      <c r="I619" s="247"/>
      <c r="J619" s="248"/>
      <c r="K619" s="248"/>
      <c r="L619" s="248"/>
      <c r="M619" s="248"/>
      <c r="N619" s="248"/>
    </row>
    <row r="620" spans="1:15" x14ac:dyDescent="0.25">
      <c r="A620" s="1280" t="s">
        <v>950</v>
      </c>
      <c r="B620" s="1280"/>
      <c r="D620" s="247"/>
      <c r="E620" s="247"/>
      <c r="F620" s="247"/>
      <c r="G620" s="247"/>
      <c r="H620" s="247"/>
      <c r="I620" s="247"/>
      <c r="J620" s="248"/>
      <c r="K620" s="248"/>
      <c r="L620" s="248"/>
      <c r="M620" s="248"/>
      <c r="N620" s="248"/>
    </row>
    <row r="621" spans="1:15" x14ac:dyDescent="0.25">
      <c r="A621" s="1280" t="s">
        <v>951</v>
      </c>
      <c r="B621" s="1280"/>
      <c r="D621" s="247"/>
      <c r="E621" s="247"/>
      <c r="F621" s="247"/>
      <c r="G621" s="247"/>
      <c r="H621" s="247"/>
      <c r="I621" s="247"/>
      <c r="J621" s="248"/>
      <c r="K621" s="248"/>
      <c r="L621" s="248"/>
      <c r="M621" s="248"/>
      <c r="N621" s="248"/>
    </row>
    <row r="622" spans="1:15" x14ac:dyDescent="0.25">
      <c r="B622" s="1280" t="s">
        <v>952</v>
      </c>
      <c r="D622" s="247"/>
      <c r="E622" s="247"/>
      <c r="F622" s="247"/>
      <c r="G622" s="247"/>
      <c r="H622" s="247"/>
      <c r="I622" s="247"/>
      <c r="J622" s="248"/>
      <c r="K622" s="248"/>
      <c r="L622" s="248"/>
      <c r="M622" s="248"/>
      <c r="N622" s="248"/>
    </row>
    <row r="623" spans="1:15" x14ac:dyDescent="0.25">
      <c r="D623" s="247"/>
      <c r="E623" s="247"/>
      <c r="F623" s="247"/>
      <c r="G623" s="247"/>
      <c r="H623" s="247"/>
      <c r="I623" s="247"/>
      <c r="J623" s="248"/>
      <c r="K623" s="248"/>
      <c r="L623" s="248"/>
      <c r="M623" s="248"/>
      <c r="N623" s="248"/>
    </row>
    <row r="624" spans="1:15" x14ac:dyDescent="0.25">
      <c r="A624" s="232" t="s">
        <v>422</v>
      </c>
      <c r="D624" s="247"/>
      <c r="E624" s="247"/>
      <c r="F624" s="247"/>
      <c r="G624" s="247"/>
      <c r="H624" s="247"/>
      <c r="I624" s="247"/>
      <c r="J624" s="248"/>
      <c r="K624" s="248"/>
      <c r="L624" s="248"/>
      <c r="M624" s="248"/>
      <c r="N624" s="248"/>
    </row>
    <row r="625" spans="1:15" x14ac:dyDescent="0.25">
      <c r="D625" s="247"/>
      <c r="E625" s="247"/>
      <c r="F625" s="247"/>
      <c r="G625" s="247"/>
      <c r="H625" s="247" t="s">
        <v>367</v>
      </c>
      <c r="I625" s="247"/>
      <c r="K625" s="248"/>
      <c r="L625" s="248"/>
      <c r="M625" s="248"/>
      <c r="N625" s="248" t="s">
        <v>367</v>
      </c>
    </row>
    <row r="626" spans="1:15" ht="17.399999999999999" x14ac:dyDescent="0.3">
      <c r="A626" s="1"/>
      <c r="B626" s="1272"/>
      <c r="C626" s="784"/>
      <c r="D626" s="784"/>
      <c r="E626" s="784"/>
      <c r="F626" s="784"/>
      <c r="G626" s="784"/>
      <c r="H626" s="784"/>
      <c r="I626" s="784"/>
      <c r="J626" s="785"/>
      <c r="K626" s="785"/>
      <c r="L626" s="785"/>
      <c r="M626" s="785"/>
      <c r="N626" s="487" t="s">
        <v>835</v>
      </c>
    </row>
    <row r="627" spans="1:15" ht="17.399999999999999" x14ac:dyDescent="0.3">
      <c r="A627" s="1" t="s">
        <v>182</v>
      </c>
      <c r="B627" s="1272"/>
      <c r="C627" s="784"/>
      <c r="D627" s="784"/>
      <c r="E627" s="784"/>
      <c r="F627" s="784"/>
      <c r="G627" s="784"/>
      <c r="H627" s="784"/>
      <c r="I627" s="784"/>
      <c r="J627" s="785"/>
      <c r="K627" s="785"/>
      <c r="L627" s="785"/>
      <c r="M627" s="785"/>
      <c r="N627" s="784"/>
    </row>
    <row r="628" spans="1:15" ht="17.399999999999999" x14ac:dyDescent="0.3">
      <c r="A628" s="786" t="s">
        <v>932</v>
      </c>
      <c r="B628" s="1273"/>
      <c r="C628" s="787"/>
      <c r="D628" s="789"/>
      <c r="E628" s="789"/>
      <c r="F628" s="789"/>
      <c r="G628" s="789"/>
      <c r="H628" s="789"/>
      <c r="I628" s="789"/>
      <c r="J628" s="790"/>
      <c r="K628" s="790"/>
      <c r="L628" s="790"/>
      <c r="M628" s="790"/>
      <c r="N628" s="790"/>
    </row>
    <row r="629" spans="1:15" ht="15.6" x14ac:dyDescent="0.3">
      <c r="A629" s="234"/>
      <c r="B629" s="1272"/>
      <c r="C629" s="235"/>
      <c r="D629" s="249"/>
      <c r="E629" s="249"/>
      <c r="F629" s="249"/>
      <c r="G629" s="249"/>
      <c r="H629" s="249"/>
      <c r="I629" s="249"/>
      <c r="J629" s="250"/>
      <c r="K629" s="250"/>
      <c r="L629" s="250"/>
      <c r="M629" s="250"/>
      <c r="N629" s="248"/>
    </row>
    <row r="630" spans="1:15" x14ac:dyDescent="0.25">
      <c r="D630" s="247"/>
      <c r="E630" s="247"/>
      <c r="F630" s="247"/>
      <c r="G630" s="247"/>
      <c r="H630" s="247"/>
      <c r="I630" s="247"/>
      <c r="J630" s="248"/>
      <c r="K630" s="248"/>
      <c r="L630" s="248"/>
      <c r="M630" s="248"/>
      <c r="N630" s="248"/>
    </row>
    <row r="631" spans="1:15" x14ac:dyDescent="0.25">
      <c r="B631" s="1274" t="s">
        <v>363</v>
      </c>
      <c r="F631" s="232" t="s">
        <v>451</v>
      </c>
      <c r="H631" s="232" t="s">
        <v>367</v>
      </c>
      <c r="J631" s="233"/>
      <c r="M631" s="783" t="s">
        <v>365</v>
      </c>
    </row>
    <row r="632" spans="1:15" x14ac:dyDescent="0.25">
      <c r="C632" s="212" t="str">
        <f>'1_1A'!$B$7</f>
        <v>Enter Hospital Name Here</v>
      </c>
      <c r="G632" s="212" t="str">
        <f>'1_1A'!$H$7</f>
        <v>Enter Provider Number Here</v>
      </c>
      <c r="J632" s="233"/>
      <c r="K632" s="233"/>
      <c r="L632" s="233"/>
      <c r="M632" s="233"/>
      <c r="N632" s="1269" t="str">
        <f>'1_1A'!$P$7</f>
        <v>Enter FYE Here</v>
      </c>
    </row>
    <row r="633" spans="1:15" x14ac:dyDescent="0.25">
      <c r="D633" s="247"/>
      <c r="E633" s="247"/>
      <c r="F633" s="247"/>
      <c r="G633" s="247"/>
      <c r="H633" s="247"/>
      <c r="I633" s="247"/>
      <c r="J633" s="248"/>
      <c r="K633" s="248"/>
      <c r="L633" s="248"/>
      <c r="M633" s="248"/>
      <c r="N633" s="248"/>
    </row>
    <row r="634" spans="1:15" x14ac:dyDescent="0.25">
      <c r="A634" s="1340"/>
      <c r="B634" s="1341"/>
      <c r="C634" s="1342"/>
      <c r="D634" s="1359"/>
      <c r="E634" s="1360"/>
      <c r="F634" s="1360"/>
      <c r="G634" s="1360"/>
      <c r="H634" s="1360"/>
      <c r="I634" s="1360"/>
      <c r="J634" s="1361"/>
      <c r="K634" s="1361"/>
      <c r="L634" s="1361"/>
      <c r="M634" s="1361"/>
      <c r="N634" s="1362"/>
      <c r="O634" s="1299"/>
    </row>
    <row r="635" spans="1:15" x14ac:dyDescent="0.25">
      <c r="A635" s="1344"/>
      <c r="B635" s="1279"/>
      <c r="C635" s="1299"/>
      <c r="D635" s="1323" t="s">
        <v>183</v>
      </c>
      <c r="E635" s="1363"/>
      <c r="F635" s="1363"/>
      <c r="G635" s="1363"/>
      <c r="H635" s="1363"/>
      <c r="I635" s="1363"/>
      <c r="J635" s="1364"/>
      <c r="K635" s="1364"/>
      <c r="L635" s="1364"/>
      <c r="M635" s="1364"/>
      <c r="N635" s="1365"/>
      <c r="O635" s="1299"/>
    </row>
    <row r="636" spans="1:15" x14ac:dyDescent="0.25">
      <c r="A636" s="1344"/>
      <c r="B636" s="1282" t="s">
        <v>184</v>
      </c>
      <c r="C636" s="1345"/>
      <c r="D636" s="1324"/>
      <c r="E636" s="1305"/>
      <c r="F636" s="1305"/>
      <c r="G636" s="1305"/>
      <c r="H636" s="1305"/>
      <c r="I636" s="1305"/>
      <c r="J636" s="1306"/>
      <c r="K636" s="1306"/>
      <c r="L636" s="1306"/>
      <c r="M636" s="1306"/>
      <c r="N636" s="1366"/>
      <c r="O636" s="1299"/>
    </row>
    <row r="637" spans="1:15" x14ac:dyDescent="0.25">
      <c r="A637" s="1344"/>
      <c r="B637" s="1282" t="s">
        <v>185</v>
      </c>
      <c r="C637" s="1345"/>
      <c r="D637" s="1322"/>
      <c r="E637" s="1322"/>
      <c r="F637" s="1304"/>
      <c r="G637" s="1322"/>
      <c r="H637" s="1304"/>
      <c r="I637" s="1326" t="s">
        <v>367</v>
      </c>
      <c r="J637" s="1327"/>
      <c r="K637" s="1283" t="s">
        <v>367</v>
      </c>
      <c r="L637" s="1284"/>
      <c r="M637" s="1309"/>
      <c r="N637" s="1310"/>
      <c r="O637" s="1299"/>
    </row>
    <row r="638" spans="1:15" x14ac:dyDescent="0.25">
      <c r="A638" s="1344"/>
      <c r="B638" s="1279"/>
      <c r="C638" s="1299"/>
      <c r="D638" s="1328" t="s">
        <v>197</v>
      </c>
      <c r="E638" s="1329" t="s">
        <v>374</v>
      </c>
      <c r="F638" s="1363"/>
      <c r="G638" s="1329" t="s">
        <v>375</v>
      </c>
      <c r="H638" s="1363"/>
      <c r="I638" s="1329" t="s">
        <v>376</v>
      </c>
      <c r="J638" s="1364"/>
      <c r="K638" s="1282" t="s">
        <v>936</v>
      </c>
      <c r="L638" s="1346"/>
      <c r="M638" s="1311" t="s">
        <v>186</v>
      </c>
      <c r="N638" s="1312"/>
      <c r="O638" s="1299"/>
    </row>
    <row r="639" spans="1:15" x14ac:dyDescent="0.25">
      <c r="A639" s="1344"/>
      <c r="B639" s="1279"/>
      <c r="C639" s="1299"/>
      <c r="D639" s="1328" t="s">
        <v>198</v>
      </c>
      <c r="E639" s="1325" t="s">
        <v>97</v>
      </c>
      <c r="F639" s="1325" t="s">
        <v>98</v>
      </c>
      <c r="G639" s="1325" t="s">
        <v>97</v>
      </c>
      <c r="H639" s="1325" t="s">
        <v>98</v>
      </c>
      <c r="I639" s="1325" t="s">
        <v>97</v>
      </c>
      <c r="J639" s="1330" t="s">
        <v>98</v>
      </c>
      <c r="K639" s="1288" t="s">
        <v>97</v>
      </c>
      <c r="L639" s="1289" t="s">
        <v>98</v>
      </c>
      <c r="M639" s="1313" t="s">
        <v>97</v>
      </c>
      <c r="N639" s="1314" t="s">
        <v>98</v>
      </c>
      <c r="O639" s="1299"/>
    </row>
    <row r="640" spans="1:15" x14ac:dyDescent="0.25">
      <c r="A640" s="1344"/>
      <c r="B640" s="1279"/>
      <c r="C640" s="1299"/>
      <c r="D640" s="1328" t="s">
        <v>384</v>
      </c>
      <c r="E640" s="1328" t="s">
        <v>385</v>
      </c>
      <c r="F640" s="1328" t="s">
        <v>386</v>
      </c>
      <c r="G640" s="1328" t="s">
        <v>387</v>
      </c>
      <c r="H640" s="1328" t="s">
        <v>388</v>
      </c>
      <c r="I640" s="1328" t="s">
        <v>389</v>
      </c>
      <c r="J640" s="1331" t="s">
        <v>390</v>
      </c>
      <c r="K640" s="1290" t="s">
        <v>391</v>
      </c>
      <c r="L640" s="1290">
        <v>9</v>
      </c>
      <c r="M640" s="1315">
        <v>10</v>
      </c>
      <c r="N640" s="1316">
        <v>11</v>
      </c>
      <c r="O640" s="1299"/>
    </row>
    <row r="641" spans="1:15" x14ac:dyDescent="0.25">
      <c r="A641" s="1351">
        <v>1</v>
      </c>
      <c r="B641" s="1277" t="s">
        <v>937</v>
      </c>
      <c r="C641" s="1278"/>
      <c r="D641" s="1291">
        <f t="shared" ref="D641:D643" si="505">SUM(E641:N641)</f>
        <v>0</v>
      </c>
      <c r="E641" s="1292"/>
      <c r="F641" s="1292"/>
      <c r="G641" s="1292"/>
      <c r="H641" s="1292"/>
      <c r="I641" s="1292"/>
      <c r="J641" s="1292"/>
      <c r="K641" s="1292"/>
      <c r="L641" s="1292"/>
      <c r="M641" s="1292"/>
      <c r="N641" s="1352"/>
      <c r="O641" s="1339" t="str">
        <f t="shared" ref="O641:O647" si="506">IF(OR(D641-SUM(E641:N641)&lt;-10,D641-SUM(E641:N641)&gt;10), "ERROR", "")</f>
        <v/>
      </c>
    </row>
    <row r="642" spans="1:15" x14ac:dyDescent="0.25">
      <c r="A642" s="1353" t="s">
        <v>933</v>
      </c>
      <c r="B642" s="1277" t="s">
        <v>959</v>
      </c>
      <c r="C642" s="1278"/>
      <c r="D642" s="1291">
        <f t="shared" si="505"/>
        <v>0</v>
      </c>
      <c r="E642" s="1292"/>
      <c r="F642" s="1292"/>
      <c r="G642" s="1292"/>
      <c r="H642" s="1292"/>
      <c r="I642" s="1292"/>
      <c r="J642" s="1292"/>
      <c r="K642" s="1292"/>
      <c r="L642" s="1292"/>
      <c r="M642" s="1292"/>
      <c r="N642" s="1352"/>
      <c r="O642" s="1339" t="str">
        <f t="shared" si="506"/>
        <v/>
      </c>
    </row>
    <row r="643" spans="1:15" x14ac:dyDescent="0.25">
      <c r="A643" s="1353" t="s">
        <v>934</v>
      </c>
      <c r="B643" s="1277" t="s">
        <v>935</v>
      </c>
      <c r="C643" s="1278"/>
      <c r="D643" s="1291">
        <f t="shared" si="505"/>
        <v>0</v>
      </c>
      <c r="E643" s="1292">
        <f>SUM(E641:E642)</f>
        <v>0</v>
      </c>
      <c r="F643" s="1292">
        <f t="shared" ref="F643" si="507">SUM(F641:F642)</f>
        <v>0</v>
      </c>
      <c r="G643" s="1292">
        <f t="shared" ref="G643" si="508">SUM(G641:G642)</f>
        <v>0</v>
      </c>
      <c r="H643" s="1292">
        <f t="shared" ref="H643" si="509">SUM(H641:H642)</f>
        <v>0</v>
      </c>
      <c r="I643" s="1292">
        <f t="shared" ref="I643" si="510">SUM(I641:I642)</f>
        <v>0</v>
      </c>
      <c r="J643" s="1292">
        <f t="shared" ref="J643" si="511">SUM(J641:J642)</f>
        <v>0</v>
      </c>
      <c r="K643" s="1292">
        <f t="shared" ref="K643:L643" si="512">SUM(K641:K642)</f>
        <v>0</v>
      </c>
      <c r="L643" s="1292">
        <f t="shared" si="512"/>
        <v>0</v>
      </c>
      <c r="M643" s="1292">
        <f t="shared" ref="M643" si="513">SUM(M641:M642)</f>
        <v>0</v>
      </c>
      <c r="N643" s="1352">
        <f t="shared" ref="N643" si="514">SUM(N641:N642)</f>
        <v>0</v>
      </c>
      <c r="O643" s="1339" t="str">
        <f t="shared" si="506"/>
        <v/>
      </c>
    </row>
    <row r="644" spans="1:15" x14ac:dyDescent="0.25">
      <c r="A644" s="1351">
        <v>2</v>
      </c>
      <c r="B644" s="1277" t="s">
        <v>188</v>
      </c>
      <c r="C644" s="1278"/>
      <c r="D644" s="1291">
        <f>SUM(E644:N644)</f>
        <v>0</v>
      </c>
      <c r="E644" s="1292"/>
      <c r="F644" s="1292"/>
      <c r="G644" s="1292"/>
      <c r="H644" s="1292"/>
      <c r="I644" s="1292"/>
      <c r="J644" s="1292"/>
      <c r="K644" s="1292"/>
      <c r="L644" s="1292"/>
      <c r="M644" s="1292"/>
      <c r="N644" s="1352"/>
      <c r="O644" s="1339" t="str">
        <f t="shared" si="506"/>
        <v/>
      </c>
    </row>
    <row r="645" spans="1:15" x14ac:dyDescent="0.25">
      <c r="A645" s="1351">
        <v>3</v>
      </c>
      <c r="B645" s="1277" t="s">
        <v>189</v>
      </c>
      <c r="C645" s="1278"/>
      <c r="D645" s="1291">
        <f>SUM(E645:N645)</f>
        <v>0</v>
      </c>
      <c r="E645" s="1354"/>
      <c r="F645" s="1292"/>
      <c r="G645" s="1292"/>
      <c r="H645" s="1292"/>
      <c r="I645" s="1292"/>
      <c r="J645" s="1292"/>
      <c r="K645" s="1292"/>
      <c r="L645" s="1292"/>
      <c r="M645" s="1292"/>
      <c r="N645" s="1352"/>
      <c r="O645" s="1339" t="str">
        <f t="shared" si="506"/>
        <v/>
      </c>
    </row>
    <row r="646" spans="1:15" x14ac:dyDescent="0.25">
      <c r="A646" s="1351">
        <v>4</v>
      </c>
      <c r="B646" s="1277" t="s">
        <v>190</v>
      </c>
      <c r="C646" s="1278"/>
      <c r="D646" s="1291">
        <f>SUM(E646:N646)</f>
        <v>0</v>
      </c>
      <c r="E646" s="1293"/>
      <c r="F646" s="1292"/>
      <c r="G646" s="1292"/>
      <c r="H646" s="1292"/>
      <c r="I646" s="1292"/>
      <c r="J646" s="1292"/>
      <c r="K646" s="1292"/>
      <c r="L646" s="1292"/>
      <c r="M646" s="1292"/>
      <c r="N646" s="1352"/>
      <c r="O646" s="1339" t="str">
        <f t="shared" si="506"/>
        <v/>
      </c>
    </row>
    <row r="647" spans="1:15" x14ac:dyDescent="0.25">
      <c r="A647" s="1351">
        <v>5</v>
      </c>
      <c r="B647" s="1277" t="s">
        <v>191</v>
      </c>
      <c r="C647" s="1278"/>
      <c r="D647" s="1291">
        <f>D643-D644-D645-D646</f>
        <v>0</v>
      </c>
      <c r="E647" s="1291">
        <f t="shared" ref="E647" si="515">E643-E644-E645-E646</f>
        <v>0</v>
      </c>
      <c r="F647" s="1291">
        <f t="shared" ref="F647" si="516">F643-F644-F645-F646</f>
        <v>0</v>
      </c>
      <c r="G647" s="1291">
        <f t="shared" ref="G647" si="517">G643-G644-G645-G646</f>
        <v>0</v>
      </c>
      <c r="H647" s="1291">
        <f t="shared" ref="H647" si="518">H643-H644-H645-H646</f>
        <v>0</v>
      </c>
      <c r="I647" s="1291">
        <f t="shared" ref="I647" si="519">I643-I644-I645-I646</f>
        <v>0</v>
      </c>
      <c r="J647" s="1291">
        <f t="shared" ref="J647" si="520">J643-J644-J645-J646</f>
        <v>0</v>
      </c>
      <c r="K647" s="1291">
        <f t="shared" ref="K647" si="521">K643-K644-K645-K646</f>
        <v>0</v>
      </c>
      <c r="L647" s="1291">
        <f t="shared" ref="L647" si="522">L643-L644-L645-L646</f>
        <v>0</v>
      </c>
      <c r="M647" s="1291">
        <f t="shared" ref="M647" si="523">M643-M644-M645-M646</f>
        <v>0</v>
      </c>
      <c r="N647" s="1298">
        <f t="shared" ref="N647" si="524">N643-N644-N645-N646</f>
        <v>0</v>
      </c>
      <c r="O647" s="1339" t="str">
        <f t="shared" si="506"/>
        <v/>
      </c>
    </row>
    <row r="648" spans="1:15" x14ac:dyDescent="0.25">
      <c r="A648" s="1351">
        <v>6</v>
      </c>
      <c r="B648" s="1277" t="s">
        <v>938</v>
      </c>
      <c r="C648" s="1278"/>
      <c r="D648" s="1295"/>
      <c r="E648" s="1296">
        <f t="shared" ref="E648:N648" si="525">IF($D648&gt;0, ROUND($D648*E$641/$D$641,0), 0)</f>
        <v>0</v>
      </c>
      <c r="F648" s="1296">
        <f t="shared" si="525"/>
        <v>0</v>
      </c>
      <c r="G648" s="1296">
        <f t="shared" si="525"/>
        <v>0</v>
      </c>
      <c r="H648" s="1296">
        <f t="shared" si="525"/>
        <v>0</v>
      </c>
      <c r="I648" s="1296">
        <f t="shared" si="525"/>
        <v>0</v>
      </c>
      <c r="J648" s="1296">
        <f t="shared" si="525"/>
        <v>0</v>
      </c>
      <c r="K648" s="1296">
        <f t="shared" si="525"/>
        <v>0</v>
      </c>
      <c r="L648" s="1296">
        <f t="shared" si="525"/>
        <v>0</v>
      </c>
      <c r="M648" s="1296">
        <f t="shared" si="525"/>
        <v>0</v>
      </c>
      <c r="N648" s="1296">
        <f t="shared" si="525"/>
        <v>0</v>
      </c>
      <c r="O648" s="1339" t="str">
        <f t="shared" ref="O648:O653" si="526">IF(OR(D648-SUM(E648:N648)&lt;-10,D648-SUM(E648:N648)&gt;10), "ERROR", "")</f>
        <v/>
      </c>
    </row>
    <row r="649" spans="1:15" x14ac:dyDescent="0.25">
      <c r="A649" s="1353" t="s">
        <v>675</v>
      </c>
      <c r="B649" s="1277" t="s">
        <v>939</v>
      </c>
      <c r="C649" s="1278"/>
      <c r="D649" s="1297"/>
      <c r="E649" s="1384">
        <f>IF(AND($D649&gt;0,SUM($E642:$N642)&gt;0),ROUND($D649*(E642/$D642),0),IF(AND($D649&gt;0,SUM($E641:$N641)&gt;0),ROUND($D649*(E641/$D641),0),0))</f>
        <v>0</v>
      </c>
      <c r="F649" s="1384">
        <f t="shared" ref="F649:N649" si="527">IF(AND($D649&gt;0,SUM($E642:$N642)&gt;0),ROUND($D649*(F642/$D642),0),IF(AND($D649&gt;0,SUM($E641:$N641)&gt;0),ROUND($D649*(F641/$D641),0),0))</f>
        <v>0</v>
      </c>
      <c r="G649" s="1384">
        <f t="shared" si="527"/>
        <v>0</v>
      </c>
      <c r="H649" s="1384">
        <f t="shared" si="527"/>
        <v>0</v>
      </c>
      <c r="I649" s="1384">
        <f t="shared" si="527"/>
        <v>0</v>
      </c>
      <c r="J649" s="1384">
        <f t="shared" si="527"/>
        <v>0</v>
      </c>
      <c r="K649" s="1384">
        <f t="shared" si="527"/>
        <v>0</v>
      </c>
      <c r="L649" s="1384">
        <f t="shared" si="527"/>
        <v>0</v>
      </c>
      <c r="M649" s="1384">
        <f t="shared" si="527"/>
        <v>0</v>
      </c>
      <c r="N649" s="1384">
        <f t="shared" si="527"/>
        <v>0</v>
      </c>
      <c r="O649" s="1339" t="str">
        <f t="shared" si="526"/>
        <v/>
      </c>
    </row>
    <row r="650" spans="1:15" x14ac:dyDescent="0.25">
      <c r="A650" s="1353" t="s">
        <v>676</v>
      </c>
      <c r="B650" s="1277" t="s">
        <v>940</v>
      </c>
      <c r="C650" s="1278"/>
      <c r="D650" s="1297" t="e">
        <f>'5C'!D$190*(D643/D$935)</f>
        <v>#DIV/0!</v>
      </c>
      <c r="E650" s="1296" t="e">
        <f>IF($D650&lt;&gt;0, ROUND($D650*E643/$D643,0), 0)</f>
        <v>#DIV/0!</v>
      </c>
      <c r="F650" s="1296" t="e">
        <f t="shared" ref="F650:N650" si="528">IF($D650&lt;&gt;0, ROUND($D650*F643/$D643,0), 0)</f>
        <v>#DIV/0!</v>
      </c>
      <c r="G650" s="1296" t="e">
        <f t="shared" si="528"/>
        <v>#DIV/0!</v>
      </c>
      <c r="H650" s="1296" t="e">
        <f t="shared" si="528"/>
        <v>#DIV/0!</v>
      </c>
      <c r="I650" s="1296" t="e">
        <f t="shared" si="528"/>
        <v>#DIV/0!</v>
      </c>
      <c r="J650" s="1296" t="e">
        <f t="shared" si="528"/>
        <v>#DIV/0!</v>
      </c>
      <c r="K650" s="1296" t="e">
        <f t="shared" si="528"/>
        <v>#DIV/0!</v>
      </c>
      <c r="L650" s="1296" t="e">
        <f t="shared" si="528"/>
        <v>#DIV/0!</v>
      </c>
      <c r="M650" s="1296" t="e">
        <f t="shared" si="528"/>
        <v>#DIV/0!</v>
      </c>
      <c r="N650" s="1296" t="e">
        <f t="shared" si="528"/>
        <v>#DIV/0!</v>
      </c>
      <c r="O650" s="1339" t="e">
        <f t="shared" si="526"/>
        <v>#DIV/0!</v>
      </c>
    </row>
    <row r="651" spans="1:15" x14ac:dyDescent="0.25">
      <c r="A651" s="1353" t="s">
        <v>202</v>
      </c>
      <c r="B651" s="1277" t="s">
        <v>941</v>
      </c>
      <c r="C651" s="1278"/>
      <c r="D651" s="1297"/>
      <c r="E651" s="1296">
        <f>IF($D651&lt;&gt;0, ROUND($D651*E643/$D643,0), 0)</f>
        <v>0</v>
      </c>
      <c r="F651" s="1296">
        <f t="shared" ref="F651:N651" si="529">IF($D651&lt;&gt;0, ROUND($D651*F643/$D643,0), 0)</f>
        <v>0</v>
      </c>
      <c r="G651" s="1296">
        <f t="shared" si="529"/>
        <v>0</v>
      </c>
      <c r="H651" s="1296">
        <f t="shared" si="529"/>
        <v>0</v>
      </c>
      <c r="I651" s="1296">
        <f t="shared" si="529"/>
        <v>0</v>
      </c>
      <c r="J651" s="1296">
        <f t="shared" si="529"/>
        <v>0</v>
      </c>
      <c r="K651" s="1296">
        <f t="shared" si="529"/>
        <v>0</v>
      </c>
      <c r="L651" s="1296">
        <f t="shared" si="529"/>
        <v>0</v>
      </c>
      <c r="M651" s="1296">
        <f t="shared" si="529"/>
        <v>0</v>
      </c>
      <c r="N651" s="1296">
        <f t="shared" si="529"/>
        <v>0</v>
      </c>
      <c r="O651" s="1339" t="str">
        <f t="shared" si="526"/>
        <v/>
      </c>
    </row>
    <row r="652" spans="1:15" x14ac:dyDescent="0.25">
      <c r="A652" s="1353" t="s">
        <v>203</v>
      </c>
      <c r="B652" s="1277" t="s">
        <v>931</v>
      </c>
      <c r="C652" s="1278"/>
      <c r="D652" s="1297" t="e">
        <f>SUM(D648:D651)</f>
        <v>#DIV/0!</v>
      </c>
      <c r="E652" s="1297" t="e">
        <f>SUM(E648:E651)</f>
        <v>#DIV/0!</v>
      </c>
      <c r="F652" s="1297" t="e">
        <f t="shared" ref="F652" si="530">SUM(F648:F651)</f>
        <v>#DIV/0!</v>
      </c>
      <c r="G652" s="1297" t="e">
        <f t="shared" ref="G652" si="531">SUM(G648:G651)</f>
        <v>#DIV/0!</v>
      </c>
      <c r="H652" s="1297" t="e">
        <f t="shared" ref="H652" si="532">SUM(H648:H651)</f>
        <v>#DIV/0!</v>
      </c>
      <c r="I652" s="1297" t="e">
        <f t="shared" ref="I652" si="533">SUM(I648:I651)</f>
        <v>#DIV/0!</v>
      </c>
      <c r="J652" s="1297" t="e">
        <f t="shared" ref="J652" si="534">SUM(J648:J651)</f>
        <v>#DIV/0!</v>
      </c>
      <c r="K652" s="1297" t="e">
        <f t="shared" ref="K652:L652" si="535">SUM(K648:K651)</f>
        <v>#DIV/0!</v>
      </c>
      <c r="L652" s="1297" t="e">
        <f t="shared" si="535"/>
        <v>#DIV/0!</v>
      </c>
      <c r="M652" s="1297" t="e">
        <f t="shared" ref="M652" si="536">SUM(M648:M651)</f>
        <v>#DIV/0!</v>
      </c>
      <c r="N652" s="1356" t="e">
        <f t="shared" ref="N652" si="537">SUM(N648:N651)</f>
        <v>#DIV/0!</v>
      </c>
      <c r="O652" s="1339" t="e">
        <f t="shared" si="526"/>
        <v>#DIV/0!</v>
      </c>
    </row>
    <row r="653" spans="1:15" x14ac:dyDescent="0.25">
      <c r="A653" s="1357">
        <v>7</v>
      </c>
      <c r="B653" s="1317" t="s">
        <v>192</v>
      </c>
      <c r="C653" s="1318"/>
      <c r="D653" s="1358" t="e">
        <f>D647-D652</f>
        <v>#DIV/0!</v>
      </c>
      <c r="E653" s="1298" t="e">
        <f t="shared" ref="E653" si="538">E647-E652</f>
        <v>#DIV/0!</v>
      </c>
      <c r="F653" s="1298" t="e">
        <f t="shared" ref="F653" si="539">F647-F652</f>
        <v>#DIV/0!</v>
      </c>
      <c r="G653" s="1298" t="e">
        <f t="shared" ref="G653" si="540">G647-G652</f>
        <v>#DIV/0!</v>
      </c>
      <c r="H653" s="1298" t="e">
        <f t="shared" ref="H653" si="541">H647-H652</f>
        <v>#DIV/0!</v>
      </c>
      <c r="I653" s="1298" t="e">
        <f t="shared" ref="I653" si="542">I647-I652</f>
        <v>#DIV/0!</v>
      </c>
      <c r="J653" s="1298" t="e">
        <f t="shared" ref="J653" si="543">J647-J652</f>
        <v>#DIV/0!</v>
      </c>
      <c r="K653" s="1298" t="e">
        <f t="shared" ref="K653:L653" si="544">K647-K652</f>
        <v>#DIV/0!</v>
      </c>
      <c r="L653" s="1298" t="e">
        <f t="shared" si="544"/>
        <v>#DIV/0!</v>
      </c>
      <c r="M653" s="1298" t="e">
        <f t="shared" ref="M653:N653" si="545">M647-M652</f>
        <v>#DIV/0!</v>
      </c>
      <c r="N653" s="1298" t="e">
        <f t="shared" si="545"/>
        <v>#DIV/0!</v>
      </c>
      <c r="O653" s="1339" t="e">
        <f t="shared" si="526"/>
        <v>#DIV/0!</v>
      </c>
    </row>
    <row r="654" spans="1:15" x14ac:dyDescent="0.25">
      <c r="A654" s="1279">
        <v>8</v>
      </c>
      <c r="B654" s="1279" t="s">
        <v>942</v>
      </c>
      <c r="C654" s="1299"/>
      <c r="D654" s="1334" t="e">
        <f>'5C'!D$190*(D641/D$933)</f>
        <v>#DIV/0!</v>
      </c>
      <c r="E654" s="1300"/>
      <c r="F654" s="1301"/>
      <c r="G654" s="1301"/>
      <c r="H654" s="1301"/>
      <c r="I654" s="1301"/>
      <c r="J654" s="1301"/>
      <c r="K654" s="1301"/>
      <c r="L654" s="1301"/>
      <c r="M654" s="1301"/>
      <c r="N654" s="1301" t="s">
        <v>367</v>
      </c>
      <c r="O654" s="1299"/>
    </row>
    <row r="655" spans="1:15" x14ac:dyDescent="0.25">
      <c r="A655" s="1277">
        <v>9</v>
      </c>
      <c r="B655" s="1277" t="s">
        <v>943</v>
      </c>
      <c r="C655" s="1278"/>
      <c r="D655" s="1292" t="e">
        <f>('5C'!$I$190-'5C'!$D$190)*(D641/D$933)</f>
        <v>#DIV/0!</v>
      </c>
      <c r="E655" s="1300"/>
      <c r="F655" s="1301"/>
      <c r="G655" s="1301"/>
      <c r="H655" s="1301"/>
      <c r="I655" s="1301"/>
      <c r="J655" s="1301"/>
      <c r="K655" s="1301"/>
      <c r="L655" s="1301"/>
      <c r="M655" s="1301"/>
      <c r="N655" s="1301" t="s">
        <v>367</v>
      </c>
      <c r="O655" s="1299"/>
    </row>
    <row r="656" spans="1:15" x14ac:dyDescent="0.25">
      <c r="A656" s="1277">
        <v>10</v>
      </c>
      <c r="B656" s="1277" t="s">
        <v>193</v>
      </c>
      <c r="C656" s="1278"/>
      <c r="D656" s="1291"/>
      <c r="E656" s="1302"/>
      <c r="F656" s="1303"/>
      <c r="G656" s="1303"/>
      <c r="H656" s="1303"/>
      <c r="I656" s="1303"/>
      <c r="J656" s="1303"/>
      <c r="K656" s="1303"/>
      <c r="L656" s="1303"/>
      <c r="M656" s="1303"/>
      <c r="N656" s="1303"/>
      <c r="O656" s="1299"/>
    </row>
    <row r="657" spans="1:15" x14ac:dyDescent="0.25">
      <c r="A657" s="1279"/>
      <c r="B657" s="1279" t="s">
        <v>194</v>
      </c>
      <c r="C657" s="1280"/>
      <c r="D657" s="1302" t="e">
        <f>SUM(D653:D655)</f>
        <v>#DIV/0!</v>
      </c>
      <c r="E657" s="1302"/>
      <c r="F657" s="1303"/>
      <c r="G657" s="1303"/>
      <c r="H657" s="1303"/>
      <c r="I657" s="1303"/>
      <c r="J657" s="1303"/>
      <c r="K657" s="1303"/>
      <c r="L657" s="1303"/>
      <c r="M657" s="1303"/>
      <c r="N657" s="1303"/>
    </row>
    <row r="658" spans="1:15" x14ac:dyDescent="0.25">
      <c r="A658" s="1277">
        <v>11</v>
      </c>
      <c r="B658" s="1277" t="s">
        <v>944</v>
      </c>
      <c r="C658" s="1278"/>
      <c r="D658" s="1292">
        <f>IF(D$950&lt;&gt;0,D$950*(D641/D$933),0)</f>
        <v>0</v>
      </c>
      <c r="E658" s="1302"/>
      <c r="F658" s="1303"/>
      <c r="G658" s="1303"/>
      <c r="H658" s="1303"/>
      <c r="I658" s="1303"/>
      <c r="J658" s="1303"/>
      <c r="K658" s="1303"/>
      <c r="L658" s="1303"/>
      <c r="M658" s="1303"/>
      <c r="N658" s="1303"/>
      <c r="O658" s="1299"/>
    </row>
    <row r="659" spans="1:15" x14ac:dyDescent="0.25">
      <c r="A659" s="1277">
        <v>12</v>
      </c>
      <c r="B659" s="1277" t="s">
        <v>945</v>
      </c>
      <c r="C659" s="1278"/>
      <c r="D659" s="1292">
        <f>IF(D$951&lt;&gt;0,D$951*(D641/D$933),0)</f>
        <v>0</v>
      </c>
      <c r="E659" s="1302"/>
      <c r="F659" s="1303"/>
      <c r="G659" s="1303"/>
      <c r="H659" s="1303"/>
      <c r="I659" s="1303"/>
      <c r="J659" s="1303"/>
      <c r="K659" s="1303"/>
      <c r="L659" s="1303"/>
      <c r="M659" s="1303"/>
      <c r="N659" s="1303"/>
      <c r="O659" s="1299"/>
    </row>
    <row r="660" spans="1:15" x14ac:dyDescent="0.25">
      <c r="A660" s="1277">
        <v>13</v>
      </c>
      <c r="B660" s="1277" t="s">
        <v>195</v>
      </c>
      <c r="C660" s="1278"/>
      <c r="D660" s="1291" t="e">
        <f>D657+D658+D659</f>
        <v>#DIV/0!</v>
      </c>
      <c r="E660" s="1302"/>
      <c r="F660" s="1303"/>
      <c r="G660" s="1303"/>
      <c r="H660" s="1303"/>
      <c r="I660" s="1303"/>
      <c r="J660" s="1303"/>
      <c r="K660" s="1303"/>
      <c r="L660" s="1303"/>
      <c r="M660" s="1303"/>
      <c r="N660" s="1303"/>
      <c r="O660" s="1299"/>
    </row>
    <row r="661" spans="1:15" x14ac:dyDescent="0.25">
      <c r="A661" s="1278" t="s">
        <v>419</v>
      </c>
      <c r="B661" s="1278"/>
      <c r="C661" s="239"/>
      <c r="D661" s="246"/>
      <c r="E661" s="1270"/>
      <c r="F661" s="1270"/>
      <c r="G661" s="1270"/>
      <c r="H661" s="1270"/>
      <c r="I661" s="1270"/>
      <c r="J661" s="1271"/>
      <c r="K661" s="1271"/>
      <c r="L661" s="1271"/>
      <c r="M661" s="1271"/>
      <c r="N661" s="1271"/>
    </row>
    <row r="662" spans="1:15" x14ac:dyDescent="0.25">
      <c r="A662" s="1280" t="s">
        <v>953</v>
      </c>
      <c r="B662" s="1280"/>
      <c r="C662" s="233"/>
      <c r="D662" s="248"/>
      <c r="E662" s="248"/>
      <c r="F662" s="248"/>
      <c r="G662" s="248"/>
      <c r="H662" s="248"/>
      <c r="I662" s="247"/>
      <c r="J662" s="248"/>
      <c r="K662" s="248"/>
      <c r="L662" s="248"/>
      <c r="M662" s="248"/>
      <c r="N662" s="248"/>
    </row>
    <row r="663" spans="1:15" x14ac:dyDescent="0.25">
      <c r="A663" s="1280" t="s">
        <v>955</v>
      </c>
      <c r="B663" s="1280"/>
      <c r="D663" s="247"/>
      <c r="E663" s="247"/>
      <c r="F663" s="247"/>
      <c r="G663" s="247"/>
      <c r="H663" s="247"/>
      <c r="I663" s="247"/>
      <c r="J663" s="248"/>
      <c r="K663" s="248"/>
      <c r="L663" s="248"/>
      <c r="M663" s="248"/>
      <c r="N663" s="248"/>
    </row>
    <row r="664" spans="1:15" x14ac:dyDescent="0.25">
      <c r="A664" s="1280" t="s">
        <v>954</v>
      </c>
      <c r="B664" s="1280"/>
      <c r="D664" s="247"/>
      <c r="E664" s="247"/>
      <c r="F664" s="247"/>
      <c r="G664" s="247"/>
      <c r="H664" s="247"/>
      <c r="I664" s="247"/>
      <c r="J664" s="248"/>
      <c r="K664" s="248"/>
      <c r="L664" s="248"/>
      <c r="M664" s="248"/>
      <c r="N664" s="248"/>
    </row>
    <row r="665" spans="1:15" x14ac:dyDescent="0.25">
      <c r="A665" s="1280" t="s">
        <v>949</v>
      </c>
      <c r="B665" s="1280"/>
      <c r="D665" s="247"/>
      <c r="E665" s="247"/>
      <c r="F665" s="247"/>
      <c r="G665" s="247"/>
      <c r="H665" s="247"/>
      <c r="I665" s="247"/>
      <c r="J665" s="248"/>
      <c r="K665" s="248"/>
      <c r="L665" s="248"/>
      <c r="M665" s="248"/>
      <c r="N665" s="248"/>
    </row>
    <row r="666" spans="1:15" x14ac:dyDescent="0.25">
      <c r="A666" s="1280" t="s">
        <v>946</v>
      </c>
      <c r="B666" s="1280"/>
      <c r="D666" s="247"/>
      <c r="E666" s="247"/>
      <c r="F666" s="247"/>
      <c r="G666" s="247"/>
      <c r="H666" s="247"/>
      <c r="I666" s="247"/>
      <c r="J666" s="248"/>
      <c r="K666" s="248"/>
      <c r="L666" s="248"/>
      <c r="M666" s="248"/>
      <c r="N666" s="248"/>
    </row>
    <row r="667" spans="1:15" x14ac:dyDescent="0.25">
      <c r="A667" s="1280" t="s">
        <v>947</v>
      </c>
      <c r="B667" s="1280"/>
      <c r="D667" s="247"/>
      <c r="E667" s="247"/>
      <c r="F667" s="247"/>
      <c r="G667" s="247"/>
      <c r="H667" s="247"/>
      <c r="I667" s="247"/>
      <c r="J667" s="248"/>
      <c r="K667" s="248"/>
      <c r="L667" s="248"/>
      <c r="M667" s="248"/>
      <c r="N667" s="248"/>
    </row>
    <row r="668" spans="1:15" x14ac:dyDescent="0.25">
      <c r="A668" s="1280" t="s">
        <v>948</v>
      </c>
      <c r="B668" s="1280"/>
      <c r="D668" s="247"/>
      <c r="E668" s="247"/>
      <c r="F668" s="247"/>
      <c r="G668" s="247"/>
      <c r="H668" s="247"/>
      <c r="I668" s="247"/>
      <c r="J668" s="248"/>
      <c r="K668" s="248"/>
      <c r="L668" s="248"/>
      <c r="M668" s="248"/>
      <c r="N668" s="248"/>
    </row>
    <row r="669" spans="1:15" x14ac:dyDescent="0.25">
      <c r="A669" s="1280" t="s">
        <v>950</v>
      </c>
      <c r="B669" s="1280"/>
      <c r="D669" s="247"/>
      <c r="E669" s="247"/>
      <c r="F669" s="247"/>
      <c r="G669" s="247"/>
      <c r="H669" s="247"/>
      <c r="I669" s="247"/>
      <c r="J669" s="248"/>
      <c r="K669" s="248"/>
      <c r="L669" s="248"/>
      <c r="M669" s="248"/>
      <c r="N669" s="248"/>
    </row>
    <row r="670" spans="1:15" x14ac:dyDescent="0.25">
      <c r="A670" s="1280" t="s">
        <v>951</v>
      </c>
      <c r="B670" s="1280"/>
      <c r="D670" s="247"/>
      <c r="E670" s="247"/>
      <c r="F670" s="247"/>
      <c r="G670" s="247"/>
      <c r="H670" s="247"/>
      <c r="I670" s="247"/>
      <c r="J670" s="248"/>
      <c r="K670" s="248"/>
      <c r="L670" s="248"/>
      <c r="M670" s="248"/>
      <c r="N670" s="248"/>
    </row>
    <row r="671" spans="1:15" x14ac:dyDescent="0.25">
      <c r="B671" s="1280" t="s">
        <v>952</v>
      </c>
      <c r="D671" s="247"/>
      <c r="E671" s="247"/>
      <c r="F671" s="247"/>
      <c r="G671" s="247"/>
      <c r="H671" s="247"/>
      <c r="I671" s="247"/>
      <c r="J671" s="248"/>
      <c r="K671" s="248"/>
      <c r="L671" s="248"/>
      <c r="M671" s="248"/>
      <c r="N671" s="248"/>
    </row>
    <row r="672" spans="1:15" x14ac:dyDescent="0.25">
      <c r="D672" s="247"/>
      <c r="E672" s="247"/>
      <c r="F672" s="247"/>
      <c r="G672" s="247"/>
      <c r="H672" s="247"/>
      <c r="I672" s="247"/>
      <c r="J672" s="248"/>
      <c r="K672" s="248"/>
      <c r="L672" s="248"/>
      <c r="M672" s="248"/>
      <c r="N672" s="248"/>
    </row>
    <row r="673" spans="1:15" x14ac:dyDescent="0.25">
      <c r="A673" s="232" t="s">
        <v>422</v>
      </c>
      <c r="D673" s="247"/>
      <c r="E673" s="247"/>
      <c r="F673" s="247"/>
      <c r="G673" s="247"/>
      <c r="H673" s="247"/>
      <c r="I673" s="247"/>
      <c r="J673" s="248"/>
      <c r="K673" s="248"/>
      <c r="L673" s="248"/>
      <c r="M673" s="248"/>
      <c r="N673" s="248"/>
    </row>
    <row r="674" spans="1:15" x14ac:dyDescent="0.25">
      <c r="D674" s="247"/>
      <c r="E674" s="247"/>
      <c r="F674" s="247"/>
      <c r="G674" s="247"/>
      <c r="H674" s="247" t="s">
        <v>367</v>
      </c>
      <c r="I674" s="247"/>
      <c r="K674" s="248"/>
      <c r="L674" s="248"/>
      <c r="M674" s="248"/>
      <c r="N674" s="248" t="s">
        <v>367</v>
      </c>
    </row>
    <row r="675" spans="1:15" ht="17.399999999999999" x14ac:dyDescent="0.3">
      <c r="A675" s="1"/>
      <c r="B675" s="1272"/>
      <c r="C675" s="784"/>
      <c r="D675" s="784"/>
      <c r="E675" s="784"/>
      <c r="F675" s="784"/>
      <c r="G675" s="784"/>
      <c r="H675" s="784"/>
      <c r="I675" s="784"/>
      <c r="J675" s="785"/>
      <c r="K675" s="785"/>
      <c r="L675" s="785"/>
      <c r="M675" s="785"/>
      <c r="N675" s="487" t="s">
        <v>836</v>
      </c>
    </row>
    <row r="676" spans="1:15" ht="17.399999999999999" x14ac:dyDescent="0.3">
      <c r="A676" s="1" t="s">
        <v>182</v>
      </c>
      <c r="B676" s="1272"/>
      <c r="C676" s="784"/>
      <c r="D676" s="784"/>
      <c r="E676" s="784"/>
      <c r="F676" s="784"/>
      <c r="G676" s="784"/>
      <c r="H676" s="784"/>
      <c r="I676" s="784"/>
      <c r="J676" s="785"/>
      <c r="K676" s="785"/>
      <c r="L676" s="785"/>
      <c r="M676" s="785"/>
      <c r="N676" s="784"/>
    </row>
    <row r="677" spans="1:15" ht="17.399999999999999" x14ac:dyDescent="0.3">
      <c r="A677" s="786" t="s">
        <v>932</v>
      </c>
      <c r="B677" s="1273"/>
      <c r="C677" s="787"/>
      <c r="D677" s="789"/>
      <c r="E677" s="789"/>
      <c r="F677" s="789"/>
      <c r="G677" s="789"/>
      <c r="H677" s="789"/>
      <c r="I677" s="789"/>
      <c r="J677" s="790"/>
      <c r="K677" s="790"/>
      <c r="L677" s="790"/>
      <c r="M677" s="790"/>
      <c r="N677" s="790"/>
      <c r="O677" s="1338"/>
    </row>
    <row r="678" spans="1:15" ht="15.6" x14ac:dyDescent="0.3">
      <c r="A678" s="234"/>
      <c r="B678" s="1272"/>
      <c r="C678" s="235"/>
      <c r="D678" s="249"/>
      <c r="E678" s="249"/>
      <c r="F678" s="249"/>
      <c r="G678" s="249"/>
      <c r="H678" s="249"/>
      <c r="I678" s="249"/>
      <c r="J678" s="250"/>
      <c r="K678" s="250"/>
      <c r="L678" s="250"/>
      <c r="M678" s="250"/>
      <c r="N678" s="248"/>
    </row>
    <row r="679" spans="1:15" x14ac:dyDescent="0.25">
      <c r="D679" s="247"/>
      <c r="E679" s="247"/>
      <c r="F679" s="247"/>
      <c r="G679" s="247"/>
      <c r="H679" s="247"/>
      <c r="I679" s="247"/>
      <c r="J679" s="248"/>
      <c r="K679" s="248"/>
      <c r="L679" s="248"/>
      <c r="M679" s="248"/>
      <c r="N679" s="248"/>
    </row>
    <row r="680" spans="1:15" x14ac:dyDescent="0.25">
      <c r="B680" s="1274" t="s">
        <v>363</v>
      </c>
      <c r="F680" s="232" t="s">
        <v>451</v>
      </c>
      <c r="H680" s="232" t="s">
        <v>367</v>
      </c>
      <c r="J680" s="233"/>
      <c r="M680" s="783" t="s">
        <v>365</v>
      </c>
    </row>
    <row r="681" spans="1:15" x14ac:dyDescent="0.25">
      <c r="C681" s="212" t="str">
        <f>'1_1A'!$B$7</f>
        <v>Enter Hospital Name Here</v>
      </c>
      <c r="G681" s="212" t="str">
        <f>'1_1A'!$H$7</f>
        <v>Enter Provider Number Here</v>
      </c>
      <c r="J681" s="233"/>
      <c r="K681" s="233"/>
      <c r="L681" s="233"/>
      <c r="M681" s="233"/>
      <c r="N681" s="1269" t="str">
        <f>'1_1A'!$P$7</f>
        <v>Enter FYE Here</v>
      </c>
    </row>
    <row r="682" spans="1:15" x14ac:dyDescent="0.25">
      <c r="D682" s="247"/>
      <c r="E682" s="247"/>
      <c r="F682" s="247"/>
      <c r="G682" s="247"/>
      <c r="H682" s="247"/>
      <c r="I682" s="247"/>
      <c r="J682" s="248"/>
      <c r="K682" s="248"/>
      <c r="L682" s="248"/>
      <c r="M682" s="248"/>
      <c r="N682" s="248"/>
    </row>
    <row r="683" spans="1:15" x14ac:dyDescent="0.25">
      <c r="A683" s="1340"/>
      <c r="B683" s="1341"/>
      <c r="C683" s="1342"/>
      <c r="D683" s="1359"/>
      <c r="E683" s="1360"/>
      <c r="F683" s="1360"/>
      <c r="G683" s="1360"/>
      <c r="H683" s="1360"/>
      <c r="I683" s="1360"/>
      <c r="J683" s="1361"/>
      <c r="K683" s="1361"/>
      <c r="L683" s="1361"/>
      <c r="M683" s="1361"/>
      <c r="N683" s="1362"/>
    </row>
    <row r="684" spans="1:15" x14ac:dyDescent="0.25">
      <c r="A684" s="1344"/>
      <c r="B684" s="1279"/>
      <c r="C684" s="1299"/>
      <c r="D684" s="1323" t="s">
        <v>183</v>
      </c>
      <c r="E684" s="1363"/>
      <c r="F684" s="1363"/>
      <c r="G684" s="1363"/>
      <c r="H684" s="1363"/>
      <c r="I684" s="1363"/>
      <c r="J684" s="1364"/>
      <c r="K684" s="1364"/>
      <c r="L684" s="1364"/>
      <c r="M684" s="1364"/>
      <c r="N684" s="1365"/>
    </row>
    <row r="685" spans="1:15" x14ac:dyDescent="0.25">
      <c r="A685" s="1344"/>
      <c r="B685" s="1282" t="s">
        <v>184</v>
      </c>
      <c r="C685" s="1345"/>
      <c r="D685" s="1324"/>
      <c r="E685" s="1305"/>
      <c r="F685" s="1305"/>
      <c r="G685" s="1305"/>
      <c r="H685" s="1305"/>
      <c r="I685" s="1305"/>
      <c r="J685" s="1306"/>
      <c r="K685" s="1306"/>
      <c r="L685" s="1306"/>
      <c r="M685" s="1306"/>
      <c r="N685" s="1366"/>
    </row>
    <row r="686" spans="1:15" x14ac:dyDescent="0.25">
      <c r="A686" s="1344"/>
      <c r="B686" s="1282" t="s">
        <v>185</v>
      </c>
      <c r="C686" s="1345"/>
      <c r="D686" s="1322"/>
      <c r="E686" s="1322"/>
      <c r="F686" s="1304"/>
      <c r="G686" s="1322"/>
      <c r="H686" s="1304"/>
      <c r="I686" s="1326" t="s">
        <v>367</v>
      </c>
      <c r="J686" s="1327"/>
      <c r="K686" s="1283" t="s">
        <v>367</v>
      </c>
      <c r="L686" s="1284"/>
      <c r="M686" s="1309"/>
      <c r="N686" s="1310"/>
    </row>
    <row r="687" spans="1:15" x14ac:dyDescent="0.25">
      <c r="A687" s="1344"/>
      <c r="B687" s="1279"/>
      <c r="C687" s="1299"/>
      <c r="D687" s="1332" t="s">
        <v>377</v>
      </c>
      <c r="E687" s="1329" t="s">
        <v>374</v>
      </c>
      <c r="F687" s="1363"/>
      <c r="G687" s="1329" t="s">
        <v>375</v>
      </c>
      <c r="H687" s="1363"/>
      <c r="I687" s="1329" t="s">
        <v>376</v>
      </c>
      <c r="J687" s="1364"/>
      <c r="K687" s="1282" t="s">
        <v>936</v>
      </c>
      <c r="L687" s="1346"/>
      <c r="M687" s="1311" t="s">
        <v>186</v>
      </c>
      <c r="N687" s="1312"/>
    </row>
    <row r="688" spans="1:15" x14ac:dyDescent="0.25">
      <c r="A688" s="1344"/>
      <c r="B688" s="1279"/>
      <c r="C688" s="1299"/>
      <c r="D688" s="1333" t="s">
        <v>439</v>
      </c>
      <c r="E688" s="1325" t="s">
        <v>97</v>
      </c>
      <c r="F688" s="1325" t="s">
        <v>98</v>
      </c>
      <c r="G688" s="1325" t="s">
        <v>97</v>
      </c>
      <c r="H688" s="1325" t="s">
        <v>98</v>
      </c>
      <c r="I688" s="1325" t="s">
        <v>97</v>
      </c>
      <c r="J688" s="1330" t="s">
        <v>98</v>
      </c>
      <c r="K688" s="1288" t="s">
        <v>97</v>
      </c>
      <c r="L688" s="1289" t="s">
        <v>98</v>
      </c>
      <c r="M688" s="1313" t="s">
        <v>97</v>
      </c>
      <c r="N688" s="1314" t="s">
        <v>98</v>
      </c>
    </row>
    <row r="689" spans="1:15" x14ac:dyDescent="0.25">
      <c r="A689" s="1344"/>
      <c r="B689" s="1279"/>
      <c r="C689" s="1299"/>
      <c r="D689" s="1328" t="s">
        <v>384</v>
      </c>
      <c r="E689" s="1328" t="s">
        <v>385</v>
      </c>
      <c r="F689" s="1328" t="s">
        <v>386</v>
      </c>
      <c r="G689" s="1328" t="s">
        <v>387</v>
      </c>
      <c r="H689" s="1328" t="s">
        <v>388</v>
      </c>
      <c r="I689" s="1328" t="s">
        <v>389</v>
      </c>
      <c r="J689" s="1331" t="s">
        <v>390</v>
      </c>
      <c r="K689" s="1290" t="s">
        <v>391</v>
      </c>
      <c r="L689" s="1290">
        <v>9</v>
      </c>
      <c r="M689" s="1315">
        <v>10</v>
      </c>
      <c r="N689" s="1316">
        <v>11</v>
      </c>
    </row>
    <row r="690" spans="1:15" x14ac:dyDescent="0.25">
      <c r="A690" s="1351">
        <v>1</v>
      </c>
      <c r="B690" s="1277" t="s">
        <v>937</v>
      </c>
      <c r="C690" s="1278"/>
      <c r="D690" s="1291">
        <f t="shared" ref="D690:D692" si="546">SUM(E690:N690)</f>
        <v>0</v>
      </c>
      <c r="E690" s="1292"/>
      <c r="F690" s="1292"/>
      <c r="G690" s="1292"/>
      <c r="H690" s="1292"/>
      <c r="I690" s="1292"/>
      <c r="J690" s="1292"/>
      <c r="K690" s="1292"/>
      <c r="L690" s="1292"/>
      <c r="M690" s="1292"/>
      <c r="N690" s="1352"/>
      <c r="O690" s="1339" t="str">
        <f t="shared" ref="O690:O696" si="547">IF(OR(D690-SUM(E690:N690)&lt;-10,D690-SUM(E690:N690)&gt;10), "ERROR", "")</f>
        <v/>
      </c>
    </row>
    <row r="691" spans="1:15" x14ac:dyDescent="0.25">
      <c r="A691" s="1353" t="s">
        <v>933</v>
      </c>
      <c r="B691" s="1277" t="s">
        <v>959</v>
      </c>
      <c r="C691" s="1278"/>
      <c r="D691" s="1291">
        <f t="shared" si="546"/>
        <v>0</v>
      </c>
      <c r="E691" s="1292"/>
      <c r="F691" s="1292"/>
      <c r="G691" s="1292"/>
      <c r="H691" s="1292"/>
      <c r="I691" s="1292"/>
      <c r="J691" s="1292"/>
      <c r="K691" s="1292"/>
      <c r="L691" s="1292"/>
      <c r="M691" s="1292"/>
      <c r="N691" s="1352"/>
      <c r="O691" s="1339" t="str">
        <f t="shared" si="547"/>
        <v/>
      </c>
    </row>
    <row r="692" spans="1:15" x14ac:dyDescent="0.25">
      <c r="A692" s="1353" t="s">
        <v>934</v>
      </c>
      <c r="B692" s="1277" t="s">
        <v>935</v>
      </c>
      <c r="C692" s="1278"/>
      <c r="D692" s="1291">
        <f t="shared" si="546"/>
        <v>0</v>
      </c>
      <c r="E692" s="1292">
        <f>SUM(E690:E691)</f>
        <v>0</v>
      </c>
      <c r="F692" s="1292">
        <f t="shared" ref="F692" si="548">SUM(F690:F691)</f>
        <v>0</v>
      </c>
      <c r="G692" s="1292">
        <f t="shared" ref="G692" si="549">SUM(G690:G691)</f>
        <v>0</v>
      </c>
      <c r="H692" s="1292">
        <f t="shared" ref="H692" si="550">SUM(H690:H691)</f>
        <v>0</v>
      </c>
      <c r="I692" s="1292">
        <f t="shared" ref="I692" si="551">SUM(I690:I691)</f>
        <v>0</v>
      </c>
      <c r="J692" s="1292">
        <f t="shared" ref="J692" si="552">SUM(J690:J691)</f>
        <v>0</v>
      </c>
      <c r="K692" s="1292">
        <f t="shared" ref="K692:L692" si="553">SUM(K690:K691)</f>
        <v>0</v>
      </c>
      <c r="L692" s="1292">
        <f t="shared" si="553"/>
        <v>0</v>
      </c>
      <c r="M692" s="1292">
        <f t="shared" ref="M692" si="554">SUM(M690:M691)</f>
        <v>0</v>
      </c>
      <c r="N692" s="1352">
        <f t="shared" ref="N692" si="555">SUM(N690:N691)</f>
        <v>0</v>
      </c>
      <c r="O692" s="1339" t="str">
        <f t="shared" si="547"/>
        <v/>
      </c>
    </row>
    <row r="693" spans="1:15" x14ac:dyDescent="0.25">
      <c r="A693" s="1351">
        <v>2</v>
      </c>
      <c r="B693" s="1277" t="s">
        <v>188</v>
      </c>
      <c r="C693" s="1278"/>
      <c r="D693" s="1291">
        <f>SUM(E693:N693)</f>
        <v>0</v>
      </c>
      <c r="E693" s="1292"/>
      <c r="F693" s="1292"/>
      <c r="G693" s="1292"/>
      <c r="H693" s="1292"/>
      <c r="I693" s="1292"/>
      <c r="J693" s="1292"/>
      <c r="K693" s="1292"/>
      <c r="L693" s="1292"/>
      <c r="M693" s="1292"/>
      <c r="N693" s="1352"/>
      <c r="O693" s="1339" t="str">
        <f t="shared" si="547"/>
        <v/>
      </c>
    </row>
    <row r="694" spans="1:15" x14ac:dyDescent="0.25">
      <c r="A694" s="1351">
        <v>3</v>
      </c>
      <c r="B694" s="1277" t="s">
        <v>189</v>
      </c>
      <c r="C694" s="1278"/>
      <c r="D694" s="1291">
        <f>SUM(E694:N694)</f>
        <v>0</v>
      </c>
      <c r="E694" s="1354"/>
      <c r="F694" s="1292"/>
      <c r="G694" s="1292"/>
      <c r="H694" s="1292"/>
      <c r="I694" s="1292"/>
      <c r="J694" s="1292"/>
      <c r="K694" s="1292"/>
      <c r="L694" s="1292"/>
      <c r="M694" s="1292"/>
      <c r="N694" s="1352"/>
      <c r="O694" s="1339" t="str">
        <f t="shared" si="547"/>
        <v/>
      </c>
    </row>
    <row r="695" spans="1:15" x14ac:dyDescent="0.25">
      <c r="A695" s="1351">
        <v>4</v>
      </c>
      <c r="B695" s="1277" t="s">
        <v>190</v>
      </c>
      <c r="C695" s="1278"/>
      <c r="D695" s="1291">
        <f>SUM(E695:N695)</f>
        <v>0</v>
      </c>
      <c r="E695" s="1293"/>
      <c r="F695" s="1292"/>
      <c r="G695" s="1292"/>
      <c r="H695" s="1292"/>
      <c r="I695" s="1292"/>
      <c r="J695" s="1292"/>
      <c r="K695" s="1292"/>
      <c r="L695" s="1292"/>
      <c r="M695" s="1292"/>
      <c r="N695" s="1352"/>
      <c r="O695" s="1339" t="str">
        <f t="shared" si="547"/>
        <v/>
      </c>
    </row>
    <row r="696" spans="1:15" x14ac:dyDescent="0.25">
      <c r="A696" s="1351">
        <v>5</v>
      </c>
      <c r="B696" s="1277" t="s">
        <v>191</v>
      </c>
      <c r="C696" s="1278"/>
      <c r="D696" s="1291">
        <f>D692-D693-D694-D695</f>
        <v>0</v>
      </c>
      <c r="E696" s="1291">
        <f t="shared" ref="E696" si="556">E692-E693-E694-E695</f>
        <v>0</v>
      </c>
      <c r="F696" s="1291">
        <f t="shared" ref="F696" si="557">F692-F693-F694-F695</f>
        <v>0</v>
      </c>
      <c r="G696" s="1291">
        <f t="shared" ref="G696" si="558">G692-G693-G694-G695</f>
        <v>0</v>
      </c>
      <c r="H696" s="1291">
        <f t="shared" ref="H696" si="559">H692-H693-H694-H695</f>
        <v>0</v>
      </c>
      <c r="I696" s="1291">
        <f t="shared" ref="I696" si="560">I692-I693-I694-I695</f>
        <v>0</v>
      </c>
      <c r="J696" s="1291">
        <f t="shared" ref="J696" si="561">J692-J693-J694-J695</f>
        <v>0</v>
      </c>
      <c r="K696" s="1291">
        <f t="shared" ref="K696" si="562">K692-K693-K694-K695</f>
        <v>0</v>
      </c>
      <c r="L696" s="1291">
        <f t="shared" ref="L696" si="563">L692-L693-L694-L695</f>
        <v>0</v>
      </c>
      <c r="M696" s="1291">
        <f t="shared" ref="M696" si="564">M692-M693-M694-M695</f>
        <v>0</v>
      </c>
      <c r="N696" s="1298">
        <f t="shared" ref="N696" si="565">N692-N693-N694-N695</f>
        <v>0</v>
      </c>
      <c r="O696" s="1339" t="str">
        <f t="shared" si="547"/>
        <v/>
      </c>
    </row>
    <row r="697" spans="1:15" x14ac:dyDescent="0.25">
      <c r="A697" s="1351">
        <v>6</v>
      </c>
      <c r="B697" s="1277" t="s">
        <v>938</v>
      </c>
      <c r="C697" s="1278"/>
      <c r="D697" s="1295"/>
      <c r="E697" s="1296">
        <f t="shared" ref="E697:N697" si="566">IF($D697&gt;0, ROUND($D697*E$690/$D$690,0), 0)</f>
        <v>0</v>
      </c>
      <c r="F697" s="1296">
        <f t="shared" si="566"/>
        <v>0</v>
      </c>
      <c r="G697" s="1296">
        <f t="shared" si="566"/>
        <v>0</v>
      </c>
      <c r="H697" s="1296">
        <f t="shared" si="566"/>
        <v>0</v>
      </c>
      <c r="I697" s="1296">
        <f t="shared" si="566"/>
        <v>0</v>
      </c>
      <c r="J697" s="1296">
        <f t="shared" si="566"/>
        <v>0</v>
      </c>
      <c r="K697" s="1296">
        <f t="shared" si="566"/>
        <v>0</v>
      </c>
      <c r="L697" s="1296">
        <f t="shared" si="566"/>
        <v>0</v>
      </c>
      <c r="M697" s="1296">
        <f t="shared" si="566"/>
        <v>0</v>
      </c>
      <c r="N697" s="1296">
        <f t="shared" si="566"/>
        <v>0</v>
      </c>
      <c r="O697" s="1339" t="str">
        <f t="shared" ref="O697:O702" si="567">IF(OR(D697-SUM(E697:N697)&lt;-10,D697-SUM(E697:N697)&gt;10), "ERROR", "")</f>
        <v/>
      </c>
    </row>
    <row r="698" spans="1:15" x14ac:dyDescent="0.25">
      <c r="A698" s="1353" t="s">
        <v>675</v>
      </c>
      <c r="B698" s="1277" t="s">
        <v>939</v>
      </c>
      <c r="C698" s="1278"/>
      <c r="D698" s="1297"/>
      <c r="E698" s="1384">
        <f>IF(AND($D698&gt;0,SUM($E691:$N691)&gt;0),ROUND($D698*(E691/$D691),0),IF(AND($D698&gt;0,SUM($E690:$N690)&gt;0),ROUND($D698*(E690/$D690),0),0))</f>
        <v>0</v>
      </c>
      <c r="F698" s="1384">
        <f t="shared" ref="F698:N698" si="568">IF(AND($D698&gt;0,SUM($E691:$N691)&gt;0),ROUND($D698*(F691/$D691),0),IF(AND($D698&gt;0,SUM($E690:$N690)&gt;0),ROUND($D698*(F690/$D690),0),0))</f>
        <v>0</v>
      </c>
      <c r="G698" s="1384">
        <f t="shared" si="568"/>
        <v>0</v>
      </c>
      <c r="H698" s="1384">
        <f t="shared" si="568"/>
        <v>0</v>
      </c>
      <c r="I698" s="1384">
        <f t="shared" si="568"/>
        <v>0</v>
      </c>
      <c r="J698" s="1384">
        <f t="shared" si="568"/>
        <v>0</v>
      </c>
      <c r="K698" s="1384">
        <f t="shared" si="568"/>
        <v>0</v>
      </c>
      <c r="L698" s="1384">
        <f t="shared" si="568"/>
        <v>0</v>
      </c>
      <c r="M698" s="1384">
        <f t="shared" si="568"/>
        <v>0</v>
      </c>
      <c r="N698" s="1384">
        <f t="shared" si="568"/>
        <v>0</v>
      </c>
      <c r="O698" s="1339" t="str">
        <f t="shared" si="567"/>
        <v/>
      </c>
    </row>
    <row r="699" spans="1:15" x14ac:dyDescent="0.25">
      <c r="A699" s="1353" t="s">
        <v>676</v>
      </c>
      <c r="B699" s="1277" t="s">
        <v>940</v>
      </c>
      <c r="C699" s="1278"/>
      <c r="D699" s="1297" t="e">
        <f>'5C'!D$190*(D692/D$935)</f>
        <v>#DIV/0!</v>
      </c>
      <c r="E699" s="1296" t="e">
        <f>IF($D699&lt;&gt;0, ROUND($D699*E692/$D692,0), 0)</f>
        <v>#DIV/0!</v>
      </c>
      <c r="F699" s="1296" t="e">
        <f t="shared" ref="F699:N699" si="569">IF($D699&lt;&gt;0, ROUND($D699*F692/$D692,0), 0)</f>
        <v>#DIV/0!</v>
      </c>
      <c r="G699" s="1296" t="e">
        <f t="shared" si="569"/>
        <v>#DIV/0!</v>
      </c>
      <c r="H699" s="1296" t="e">
        <f t="shared" si="569"/>
        <v>#DIV/0!</v>
      </c>
      <c r="I699" s="1296" t="e">
        <f t="shared" si="569"/>
        <v>#DIV/0!</v>
      </c>
      <c r="J699" s="1296" t="e">
        <f t="shared" si="569"/>
        <v>#DIV/0!</v>
      </c>
      <c r="K699" s="1296" t="e">
        <f t="shared" si="569"/>
        <v>#DIV/0!</v>
      </c>
      <c r="L699" s="1296" t="e">
        <f t="shared" si="569"/>
        <v>#DIV/0!</v>
      </c>
      <c r="M699" s="1296" t="e">
        <f t="shared" si="569"/>
        <v>#DIV/0!</v>
      </c>
      <c r="N699" s="1296" t="e">
        <f t="shared" si="569"/>
        <v>#DIV/0!</v>
      </c>
      <c r="O699" s="1339" t="e">
        <f t="shared" si="567"/>
        <v>#DIV/0!</v>
      </c>
    </row>
    <row r="700" spans="1:15" x14ac:dyDescent="0.25">
      <c r="A700" s="1353" t="s">
        <v>202</v>
      </c>
      <c r="B700" s="1277" t="s">
        <v>941</v>
      </c>
      <c r="C700" s="1278"/>
      <c r="D700" s="1297"/>
      <c r="E700" s="1296">
        <f>IF($D700&lt;&gt;0, ROUND($D700*E692/$D692,0), 0)</f>
        <v>0</v>
      </c>
      <c r="F700" s="1296">
        <f t="shared" ref="F700:N700" si="570">IF($D700&lt;&gt;0, ROUND($D700*F692/$D692,0), 0)</f>
        <v>0</v>
      </c>
      <c r="G700" s="1296">
        <f t="shared" si="570"/>
        <v>0</v>
      </c>
      <c r="H700" s="1296">
        <f t="shared" si="570"/>
        <v>0</v>
      </c>
      <c r="I700" s="1296">
        <f t="shared" si="570"/>
        <v>0</v>
      </c>
      <c r="J700" s="1296">
        <f t="shared" si="570"/>
        <v>0</v>
      </c>
      <c r="K700" s="1296">
        <f t="shared" si="570"/>
        <v>0</v>
      </c>
      <c r="L700" s="1296">
        <f t="shared" si="570"/>
        <v>0</v>
      </c>
      <c r="M700" s="1296">
        <f t="shared" si="570"/>
        <v>0</v>
      </c>
      <c r="N700" s="1296">
        <f t="shared" si="570"/>
        <v>0</v>
      </c>
      <c r="O700" s="1339" t="str">
        <f t="shared" si="567"/>
        <v/>
      </c>
    </row>
    <row r="701" spans="1:15" x14ac:dyDescent="0.25">
      <c r="A701" s="1353" t="s">
        <v>203</v>
      </c>
      <c r="B701" s="1277" t="s">
        <v>931</v>
      </c>
      <c r="C701" s="1278"/>
      <c r="D701" s="1297" t="e">
        <f>SUM(D697:D700)</f>
        <v>#DIV/0!</v>
      </c>
      <c r="E701" s="1297" t="e">
        <f>SUM(E697:E700)</f>
        <v>#DIV/0!</v>
      </c>
      <c r="F701" s="1297" t="e">
        <f t="shared" ref="F701" si="571">SUM(F697:F700)</f>
        <v>#DIV/0!</v>
      </c>
      <c r="G701" s="1297" t="e">
        <f t="shared" ref="G701" si="572">SUM(G697:G700)</f>
        <v>#DIV/0!</v>
      </c>
      <c r="H701" s="1297" t="e">
        <f t="shared" ref="H701" si="573">SUM(H697:H700)</f>
        <v>#DIV/0!</v>
      </c>
      <c r="I701" s="1297" t="e">
        <f t="shared" ref="I701" si="574">SUM(I697:I700)</f>
        <v>#DIV/0!</v>
      </c>
      <c r="J701" s="1297" t="e">
        <f t="shared" ref="J701" si="575">SUM(J697:J700)</f>
        <v>#DIV/0!</v>
      </c>
      <c r="K701" s="1297" t="e">
        <f t="shared" ref="K701:L701" si="576">SUM(K697:K700)</f>
        <v>#DIV/0!</v>
      </c>
      <c r="L701" s="1297" t="e">
        <f t="shared" si="576"/>
        <v>#DIV/0!</v>
      </c>
      <c r="M701" s="1297" t="e">
        <f t="shared" ref="M701" si="577">SUM(M697:M700)</f>
        <v>#DIV/0!</v>
      </c>
      <c r="N701" s="1356" t="e">
        <f t="shared" ref="N701" si="578">SUM(N697:N700)</f>
        <v>#DIV/0!</v>
      </c>
      <c r="O701" s="1339" t="e">
        <f t="shared" si="567"/>
        <v>#DIV/0!</v>
      </c>
    </row>
    <row r="702" spans="1:15" x14ac:dyDescent="0.25">
      <c r="A702" s="1357">
        <v>7</v>
      </c>
      <c r="B702" s="1317" t="s">
        <v>192</v>
      </c>
      <c r="C702" s="1318"/>
      <c r="D702" s="1358" t="e">
        <f>D696-D701</f>
        <v>#DIV/0!</v>
      </c>
      <c r="E702" s="1298" t="e">
        <f t="shared" ref="E702" si="579">E696-E701</f>
        <v>#DIV/0!</v>
      </c>
      <c r="F702" s="1298" t="e">
        <f t="shared" ref="F702" si="580">F696-F701</f>
        <v>#DIV/0!</v>
      </c>
      <c r="G702" s="1298" t="e">
        <f t="shared" ref="G702" si="581">G696-G701</f>
        <v>#DIV/0!</v>
      </c>
      <c r="H702" s="1298" t="e">
        <f t="shared" ref="H702" si="582">H696-H701</f>
        <v>#DIV/0!</v>
      </c>
      <c r="I702" s="1298" t="e">
        <f t="shared" ref="I702" si="583">I696-I701</f>
        <v>#DIV/0!</v>
      </c>
      <c r="J702" s="1298" t="e">
        <f t="shared" ref="J702" si="584">J696-J701</f>
        <v>#DIV/0!</v>
      </c>
      <c r="K702" s="1298" t="e">
        <f t="shared" ref="K702:L702" si="585">K696-K701</f>
        <v>#DIV/0!</v>
      </c>
      <c r="L702" s="1298" t="e">
        <f t="shared" si="585"/>
        <v>#DIV/0!</v>
      </c>
      <c r="M702" s="1298" t="e">
        <f t="shared" ref="M702:N702" si="586">M696-M701</f>
        <v>#DIV/0!</v>
      </c>
      <c r="N702" s="1298" t="e">
        <f t="shared" si="586"/>
        <v>#DIV/0!</v>
      </c>
      <c r="O702" s="1339" t="e">
        <f t="shared" si="567"/>
        <v>#DIV/0!</v>
      </c>
    </row>
    <row r="703" spans="1:15" x14ac:dyDescent="0.25">
      <c r="A703" s="1279">
        <v>8</v>
      </c>
      <c r="B703" s="1279" t="s">
        <v>942</v>
      </c>
      <c r="C703" s="1299"/>
      <c r="D703" s="1334" t="e">
        <f>'5C'!D$190*(D690/D$933)</f>
        <v>#DIV/0!</v>
      </c>
      <c r="E703" s="1300"/>
      <c r="F703" s="1301"/>
      <c r="G703" s="1301"/>
      <c r="H703" s="1301"/>
      <c r="I703" s="1301"/>
      <c r="J703" s="1301"/>
      <c r="K703" s="1301"/>
      <c r="L703" s="1301"/>
      <c r="M703" s="1301"/>
      <c r="N703" s="1301" t="s">
        <v>367</v>
      </c>
    </row>
    <row r="704" spans="1:15" x14ac:dyDescent="0.25">
      <c r="A704" s="1277">
        <v>9</v>
      </c>
      <c r="B704" s="1277" t="s">
        <v>943</v>
      </c>
      <c r="C704" s="1278"/>
      <c r="D704" s="1292" t="e">
        <f>('5C'!$I$190-'5C'!$D$190)*(D690/D$933)</f>
        <v>#DIV/0!</v>
      </c>
      <c r="E704" s="1300"/>
      <c r="F704" s="1301"/>
      <c r="G704" s="1301"/>
      <c r="H704" s="1301"/>
      <c r="I704" s="1301"/>
      <c r="J704" s="1301"/>
      <c r="K704" s="1301"/>
      <c r="L704" s="1301"/>
      <c r="M704" s="1301"/>
      <c r="N704" s="1301" t="s">
        <v>367</v>
      </c>
    </row>
    <row r="705" spans="1:14" x14ac:dyDescent="0.25">
      <c r="A705" s="1277">
        <v>10</v>
      </c>
      <c r="B705" s="1277" t="s">
        <v>193</v>
      </c>
      <c r="C705" s="1278"/>
      <c r="D705" s="1291"/>
      <c r="E705" s="1302"/>
      <c r="F705" s="1303"/>
      <c r="G705" s="1303"/>
      <c r="H705" s="1303"/>
      <c r="I705" s="1303"/>
      <c r="J705" s="1303"/>
      <c r="K705" s="1303"/>
      <c r="L705" s="1303"/>
      <c r="M705" s="1303"/>
      <c r="N705" s="1303"/>
    </row>
    <row r="706" spans="1:14" x14ac:dyDescent="0.25">
      <c r="A706" s="1279"/>
      <c r="B706" s="1279" t="s">
        <v>194</v>
      </c>
      <c r="C706" s="1280"/>
      <c r="D706" s="1302" t="e">
        <f>SUM(D702:D704)</f>
        <v>#DIV/0!</v>
      </c>
      <c r="E706" s="1302"/>
      <c r="F706" s="1303"/>
      <c r="G706" s="1303"/>
      <c r="H706" s="1303"/>
      <c r="I706" s="1303"/>
      <c r="J706" s="1303"/>
      <c r="K706" s="1303"/>
      <c r="L706" s="1303"/>
      <c r="M706" s="1303"/>
      <c r="N706" s="1303"/>
    </row>
    <row r="707" spans="1:14" x14ac:dyDescent="0.25">
      <c r="A707" s="1277">
        <v>11</v>
      </c>
      <c r="B707" s="1277" t="s">
        <v>944</v>
      </c>
      <c r="C707" s="1278"/>
      <c r="D707" s="1292">
        <f>IF(D$950&lt;&gt;0,D$950*(D690/D$933),0)</f>
        <v>0</v>
      </c>
      <c r="E707" s="1302"/>
      <c r="F707" s="1303"/>
      <c r="G707" s="1303"/>
      <c r="H707" s="1303"/>
      <c r="I707" s="1303"/>
      <c r="J707" s="1303"/>
      <c r="K707" s="1303"/>
      <c r="L707" s="1303"/>
      <c r="M707" s="1303"/>
      <c r="N707" s="1303"/>
    </row>
    <row r="708" spans="1:14" x14ac:dyDescent="0.25">
      <c r="A708" s="1277">
        <v>12</v>
      </c>
      <c r="B708" s="1277" t="s">
        <v>945</v>
      </c>
      <c r="C708" s="1278"/>
      <c r="D708" s="1292">
        <f>IF(D$951&lt;&gt;0,D$951*(D690/D$933),0)</f>
        <v>0</v>
      </c>
      <c r="E708" s="1302"/>
      <c r="F708" s="1303"/>
      <c r="G708" s="1303"/>
      <c r="H708" s="1303"/>
      <c r="I708" s="1303"/>
      <c r="J708" s="1303"/>
      <c r="K708" s="1303"/>
      <c r="L708" s="1303"/>
      <c r="M708" s="1303"/>
      <c r="N708" s="1303"/>
    </row>
    <row r="709" spans="1:14" x14ac:dyDescent="0.25">
      <c r="A709" s="1277">
        <v>13</v>
      </c>
      <c r="B709" s="1277" t="s">
        <v>195</v>
      </c>
      <c r="C709" s="1278"/>
      <c r="D709" s="1291" t="e">
        <f>D706+D707+D708</f>
        <v>#DIV/0!</v>
      </c>
      <c r="E709" s="1302"/>
      <c r="F709" s="1303"/>
      <c r="G709" s="1303"/>
      <c r="H709" s="1303"/>
      <c r="I709" s="1303"/>
      <c r="J709" s="1303"/>
      <c r="K709" s="1303"/>
      <c r="L709" s="1303"/>
      <c r="M709" s="1303"/>
      <c r="N709" s="1303"/>
    </row>
    <row r="710" spans="1:14" x14ac:dyDescent="0.25">
      <c r="A710" s="1278" t="s">
        <v>419</v>
      </c>
      <c r="B710" s="1278"/>
      <c r="C710" s="239"/>
      <c r="D710" s="246"/>
      <c r="E710" s="1270"/>
      <c r="F710" s="1270"/>
      <c r="G710" s="1270"/>
      <c r="H710" s="1270"/>
      <c r="I710" s="1270"/>
      <c r="J710" s="1271"/>
      <c r="K710" s="1271"/>
      <c r="L710" s="1271"/>
      <c r="M710" s="1271"/>
      <c r="N710" s="1271"/>
    </row>
    <row r="711" spans="1:14" x14ac:dyDescent="0.25">
      <c r="A711" s="1280" t="s">
        <v>953</v>
      </c>
      <c r="B711" s="1280"/>
      <c r="C711" s="233"/>
      <c r="D711" s="248"/>
      <c r="E711" s="248"/>
      <c r="F711" s="248"/>
      <c r="G711" s="248"/>
      <c r="H711" s="248"/>
      <c r="I711" s="247"/>
      <c r="J711" s="248"/>
      <c r="K711" s="248"/>
      <c r="L711" s="248"/>
      <c r="M711" s="248"/>
      <c r="N711" s="248"/>
    </row>
    <row r="712" spans="1:14" x14ac:dyDescent="0.25">
      <c r="A712" s="1280" t="s">
        <v>955</v>
      </c>
      <c r="B712" s="1280"/>
      <c r="D712" s="247"/>
      <c r="E712" s="247"/>
      <c r="F712" s="247"/>
      <c r="G712" s="247"/>
      <c r="H712" s="247"/>
      <c r="I712" s="247"/>
      <c r="J712" s="248"/>
      <c r="K712" s="248"/>
      <c r="L712" s="248"/>
      <c r="M712" s="248"/>
      <c r="N712" s="248"/>
    </row>
    <row r="713" spans="1:14" x14ac:dyDescent="0.25">
      <c r="A713" s="1280" t="s">
        <v>954</v>
      </c>
      <c r="B713" s="1280"/>
      <c r="D713" s="247"/>
      <c r="E713" s="247"/>
      <c r="F713" s="247"/>
      <c r="G713" s="247"/>
      <c r="H713" s="247"/>
      <c r="I713" s="247"/>
      <c r="J713" s="248"/>
      <c r="K713" s="248"/>
      <c r="L713" s="248"/>
      <c r="M713" s="248"/>
      <c r="N713" s="248"/>
    </row>
    <row r="714" spans="1:14" x14ac:dyDescent="0.25">
      <c r="A714" s="1280" t="s">
        <v>949</v>
      </c>
      <c r="B714" s="1280"/>
      <c r="D714" s="247"/>
      <c r="E714" s="247"/>
      <c r="F714" s="247"/>
      <c r="G714" s="247"/>
      <c r="H714" s="247"/>
      <c r="I714" s="247"/>
      <c r="J714" s="248"/>
      <c r="K714" s="248"/>
      <c r="L714" s="248"/>
      <c r="M714" s="248"/>
      <c r="N714" s="248"/>
    </row>
    <row r="715" spans="1:14" x14ac:dyDescent="0.25">
      <c r="A715" s="1280" t="s">
        <v>946</v>
      </c>
      <c r="B715" s="1280"/>
      <c r="D715" s="247"/>
      <c r="E715" s="247"/>
      <c r="F715" s="247"/>
      <c r="G715" s="247"/>
      <c r="H715" s="247"/>
      <c r="I715" s="247"/>
      <c r="J715" s="248"/>
      <c r="K715" s="248"/>
      <c r="L715" s="248"/>
      <c r="M715" s="248"/>
      <c r="N715" s="248"/>
    </row>
    <row r="716" spans="1:14" x14ac:dyDescent="0.25">
      <c r="A716" s="1280" t="s">
        <v>947</v>
      </c>
      <c r="B716" s="1280"/>
      <c r="D716" s="247"/>
      <c r="E716" s="247"/>
      <c r="F716" s="247"/>
      <c r="G716" s="247"/>
      <c r="H716" s="247"/>
      <c r="I716" s="247"/>
      <c r="J716" s="248"/>
      <c r="K716" s="248"/>
      <c r="L716" s="248"/>
      <c r="M716" s="248"/>
      <c r="N716" s="248"/>
    </row>
    <row r="717" spans="1:14" x14ac:dyDescent="0.25">
      <c r="A717" s="1280" t="s">
        <v>948</v>
      </c>
      <c r="B717" s="1280"/>
      <c r="D717" s="247"/>
      <c r="E717" s="247"/>
      <c r="F717" s="247"/>
      <c r="G717" s="247"/>
      <c r="H717" s="247"/>
      <c r="I717" s="247"/>
      <c r="J717" s="248"/>
      <c r="K717" s="248"/>
      <c r="L717" s="248"/>
      <c r="M717" s="248"/>
      <c r="N717" s="248"/>
    </row>
    <row r="718" spans="1:14" x14ac:dyDescent="0.25">
      <c r="A718" s="1280" t="s">
        <v>950</v>
      </c>
      <c r="B718" s="1280"/>
      <c r="D718" s="247"/>
      <c r="E718" s="247"/>
      <c r="F718" s="247"/>
      <c r="G718" s="247"/>
      <c r="H718" s="247"/>
      <c r="I718" s="247"/>
      <c r="J718" s="248"/>
      <c r="K718" s="248"/>
      <c r="L718" s="248"/>
      <c r="M718" s="248"/>
      <c r="N718" s="248"/>
    </row>
    <row r="719" spans="1:14" x14ac:dyDescent="0.25">
      <c r="A719" s="1280" t="s">
        <v>951</v>
      </c>
      <c r="B719" s="1280"/>
      <c r="D719" s="247"/>
      <c r="E719" s="247"/>
      <c r="F719" s="247"/>
      <c r="G719" s="247"/>
      <c r="H719" s="247"/>
      <c r="I719" s="247"/>
      <c r="J719" s="248"/>
      <c r="K719" s="248"/>
      <c r="L719" s="248"/>
      <c r="M719" s="248"/>
      <c r="N719" s="248"/>
    </row>
    <row r="720" spans="1:14" x14ac:dyDescent="0.25">
      <c r="B720" s="1280" t="s">
        <v>952</v>
      </c>
      <c r="D720" s="247"/>
      <c r="E720" s="247"/>
      <c r="F720" s="247"/>
      <c r="G720" s="247"/>
      <c r="H720" s="247"/>
      <c r="I720" s="247"/>
      <c r="J720" s="248"/>
      <c r="K720" s="248"/>
      <c r="L720" s="248"/>
      <c r="M720" s="248"/>
      <c r="N720" s="248"/>
    </row>
    <row r="721" spans="1:14" x14ac:dyDescent="0.25">
      <c r="D721" s="247"/>
      <c r="E721" s="247"/>
      <c r="F721" s="247"/>
      <c r="G721" s="247"/>
      <c r="H721" s="247"/>
      <c r="I721" s="247"/>
      <c r="J721" s="248"/>
      <c r="K721" s="248"/>
      <c r="L721" s="248"/>
      <c r="M721" s="248"/>
      <c r="N721" s="248"/>
    </row>
    <row r="722" spans="1:14" x14ac:dyDescent="0.25">
      <c r="A722" s="232" t="s">
        <v>422</v>
      </c>
      <c r="D722" s="247"/>
      <c r="E722" s="247"/>
      <c r="F722" s="247"/>
      <c r="G722" s="247"/>
      <c r="H722" s="247"/>
      <c r="I722" s="247"/>
      <c r="J722" s="248"/>
      <c r="K722" s="248"/>
      <c r="L722" s="248"/>
      <c r="M722" s="248"/>
      <c r="N722" s="248"/>
    </row>
    <row r="723" spans="1:14" x14ac:dyDescent="0.25">
      <c r="D723" s="247"/>
      <c r="E723" s="247"/>
      <c r="F723" s="247"/>
      <c r="G723" s="247"/>
      <c r="H723" s="247" t="s">
        <v>367</v>
      </c>
      <c r="I723" s="247"/>
      <c r="K723" s="248"/>
      <c r="L723" s="248"/>
      <c r="M723" s="248"/>
      <c r="N723" s="248" t="s">
        <v>367</v>
      </c>
    </row>
    <row r="724" spans="1:14" ht="17.399999999999999" x14ac:dyDescent="0.3">
      <c r="A724" s="1"/>
      <c r="B724" s="1272"/>
      <c r="C724" s="784"/>
      <c r="D724" s="784"/>
      <c r="E724" s="784"/>
      <c r="F724" s="784"/>
      <c r="G724" s="784"/>
      <c r="H724" s="784"/>
      <c r="I724" s="784"/>
      <c r="J724" s="785"/>
      <c r="K724" s="785"/>
      <c r="L724" s="785"/>
      <c r="M724" s="785"/>
      <c r="N724" s="487" t="s">
        <v>837</v>
      </c>
    </row>
    <row r="725" spans="1:14" ht="17.399999999999999" x14ac:dyDescent="0.3">
      <c r="A725" s="1" t="s">
        <v>182</v>
      </c>
      <c r="B725" s="1272"/>
      <c r="C725" s="784"/>
      <c r="D725" s="784"/>
      <c r="E725" s="784"/>
      <c r="F725" s="784"/>
      <c r="G725" s="784"/>
      <c r="H725" s="784"/>
      <c r="I725" s="784"/>
      <c r="J725" s="785"/>
      <c r="K725" s="785"/>
      <c r="L725" s="785"/>
      <c r="M725" s="785"/>
      <c r="N725" s="784"/>
    </row>
    <row r="726" spans="1:14" ht="17.399999999999999" x14ac:dyDescent="0.3">
      <c r="A726" s="786" t="s">
        <v>932</v>
      </c>
      <c r="B726" s="1273"/>
      <c r="C726" s="787"/>
      <c r="D726" s="789"/>
      <c r="E726" s="789"/>
      <c r="F726" s="789"/>
      <c r="G726" s="789"/>
      <c r="H726" s="789"/>
      <c r="I726" s="789"/>
      <c r="J726" s="790"/>
      <c r="K726" s="790"/>
      <c r="L726" s="790"/>
      <c r="M726" s="790"/>
      <c r="N726" s="790"/>
    </row>
    <row r="727" spans="1:14" ht="15.6" x14ac:dyDescent="0.3">
      <c r="A727" s="234"/>
      <c r="B727" s="1272"/>
      <c r="C727" s="235"/>
      <c r="D727" s="249"/>
      <c r="E727" s="249"/>
      <c r="F727" s="249"/>
      <c r="G727" s="249"/>
      <c r="H727" s="249"/>
      <c r="I727" s="249"/>
      <c r="J727" s="250"/>
      <c r="K727" s="250"/>
      <c r="L727" s="250"/>
      <c r="M727" s="250"/>
      <c r="N727" s="248"/>
    </row>
    <row r="728" spans="1:14" x14ac:dyDescent="0.25">
      <c r="D728" s="247"/>
      <c r="E728" s="247"/>
      <c r="F728" s="247"/>
      <c r="G728" s="247"/>
      <c r="H728" s="247"/>
      <c r="I728" s="247"/>
      <c r="J728" s="248"/>
      <c r="K728" s="248"/>
      <c r="L728" s="248"/>
      <c r="M728" s="248"/>
      <c r="N728" s="248"/>
    </row>
    <row r="729" spans="1:14" x14ac:dyDescent="0.25">
      <c r="B729" s="1274" t="s">
        <v>363</v>
      </c>
      <c r="F729" s="232" t="s">
        <v>451</v>
      </c>
      <c r="H729" s="232" t="s">
        <v>367</v>
      </c>
      <c r="J729" s="233"/>
      <c r="M729" s="783" t="s">
        <v>365</v>
      </c>
    </row>
    <row r="730" spans="1:14" x14ac:dyDescent="0.25">
      <c r="C730" s="212" t="str">
        <f>'1_1A'!$B$7</f>
        <v>Enter Hospital Name Here</v>
      </c>
      <c r="G730" s="212" t="str">
        <f>'1_1A'!$H$7</f>
        <v>Enter Provider Number Here</v>
      </c>
      <c r="J730" s="233"/>
      <c r="K730" s="233"/>
      <c r="L730" s="233"/>
      <c r="M730" s="233"/>
      <c r="N730" s="1269" t="str">
        <f>'1_1A'!$P$7</f>
        <v>Enter FYE Here</v>
      </c>
    </row>
    <row r="731" spans="1:14" x14ac:dyDescent="0.25">
      <c r="D731" s="247"/>
      <c r="E731" s="247"/>
      <c r="F731" s="247"/>
      <c r="G731" s="247"/>
      <c r="H731" s="247"/>
      <c r="I731" s="247"/>
      <c r="J731" s="248"/>
      <c r="K731" s="248"/>
      <c r="L731" s="248"/>
      <c r="M731" s="248"/>
      <c r="N731" s="248"/>
    </row>
    <row r="732" spans="1:14" x14ac:dyDescent="0.25">
      <c r="A732" s="1340"/>
      <c r="B732" s="1341"/>
      <c r="C732" s="1342"/>
      <c r="D732" s="1359"/>
      <c r="E732" s="1360"/>
      <c r="F732" s="1360"/>
      <c r="G732" s="1360"/>
      <c r="H732" s="1360"/>
      <c r="I732" s="1360"/>
      <c r="J732" s="1361"/>
      <c r="K732" s="1361"/>
      <c r="L732" s="1361"/>
      <c r="M732" s="1361"/>
      <c r="N732" s="1362"/>
    </row>
    <row r="733" spans="1:14" x14ac:dyDescent="0.25">
      <c r="A733" s="1344"/>
      <c r="B733" s="1279"/>
      <c r="C733" s="1299"/>
      <c r="D733" s="1323" t="s">
        <v>183</v>
      </c>
      <c r="E733" s="1363"/>
      <c r="F733" s="1363"/>
      <c r="G733" s="1363"/>
      <c r="H733" s="1363"/>
      <c r="I733" s="1363"/>
      <c r="J733" s="1364"/>
      <c r="K733" s="1364"/>
      <c r="L733" s="1364"/>
      <c r="M733" s="1364"/>
      <c r="N733" s="1365"/>
    </row>
    <row r="734" spans="1:14" x14ac:dyDescent="0.25">
      <c r="A734" s="1344"/>
      <c r="B734" s="1282" t="s">
        <v>184</v>
      </c>
      <c r="C734" s="1345"/>
      <c r="D734" s="1324"/>
      <c r="E734" s="1305"/>
      <c r="F734" s="1305"/>
      <c r="G734" s="1305"/>
      <c r="H734" s="1305"/>
      <c r="I734" s="1305"/>
      <c r="J734" s="1306"/>
      <c r="K734" s="1306"/>
      <c r="L734" s="1306"/>
      <c r="M734" s="1306"/>
      <c r="N734" s="1366"/>
    </row>
    <row r="735" spans="1:14" x14ac:dyDescent="0.25">
      <c r="A735" s="1344"/>
      <c r="B735" s="1282" t="s">
        <v>185</v>
      </c>
      <c r="C735" s="1345"/>
      <c r="D735" s="1322"/>
      <c r="E735" s="1322"/>
      <c r="F735" s="1304"/>
      <c r="G735" s="1322"/>
      <c r="H735" s="1304"/>
      <c r="I735" s="1326" t="s">
        <v>367</v>
      </c>
      <c r="J735" s="1327"/>
      <c r="K735" s="1283" t="s">
        <v>367</v>
      </c>
      <c r="L735" s="1284"/>
      <c r="M735" s="1309"/>
      <c r="N735" s="1310"/>
    </row>
    <row r="736" spans="1:14" x14ac:dyDescent="0.25">
      <c r="A736" s="1344"/>
      <c r="B736" s="1279"/>
      <c r="C736" s="1299"/>
      <c r="D736" s="1332" t="s">
        <v>377</v>
      </c>
      <c r="E736" s="1329" t="s">
        <v>374</v>
      </c>
      <c r="F736" s="1363"/>
      <c r="G736" s="1329" t="s">
        <v>375</v>
      </c>
      <c r="H736" s="1363"/>
      <c r="I736" s="1329" t="s">
        <v>376</v>
      </c>
      <c r="J736" s="1364"/>
      <c r="K736" s="1282" t="s">
        <v>936</v>
      </c>
      <c r="L736" s="1346"/>
      <c r="M736" s="1311" t="s">
        <v>186</v>
      </c>
      <c r="N736" s="1312"/>
    </row>
    <row r="737" spans="1:15" x14ac:dyDescent="0.25">
      <c r="A737" s="1344"/>
      <c r="B737" s="1279"/>
      <c r="C737" s="1299"/>
      <c r="D737" s="1333" t="s">
        <v>439</v>
      </c>
      <c r="E737" s="1325" t="s">
        <v>97</v>
      </c>
      <c r="F737" s="1325" t="s">
        <v>98</v>
      </c>
      <c r="G737" s="1325" t="s">
        <v>97</v>
      </c>
      <c r="H737" s="1325" t="s">
        <v>98</v>
      </c>
      <c r="I737" s="1325" t="s">
        <v>97</v>
      </c>
      <c r="J737" s="1330" t="s">
        <v>98</v>
      </c>
      <c r="K737" s="1288" t="s">
        <v>97</v>
      </c>
      <c r="L737" s="1289" t="s">
        <v>98</v>
      </c>
      <c r="M737" s="1313" t="s">
        <v>97</v>
      </c>
      <c r="N737" s="1314" t="s">
        <v>98</v>
      </c>
    </row>
    <row r="738" spans="1:15" x14ac:dyDescent="0.25">
      <c r="A738" s="1344"/>
      <c r="B738" s="1279"/>
      <c r="C738" s="1299"/>
      <c r="D738" s="1328" t="s">
        <v>384</v>
      </c>
      <c r="E738" s="1328" t="s">
        <v>385</v>
      </c>
      <c r="F738" s="1328" t="s">
        <v>386</v>
      </c>
      <c r="G738" s="1328" t="s">
        <v>387</v>
      </c>
      <c r="H738" s="1328" t="s">
        <v>388</v>
      </c>
      <c r="I738" s="1328" t="s">
        <v>389</v>
      </c>
      <c r="J738" s="1331" t="s">
        <v>390</v>
      </c>
      <c r="K738" s="1290" t="s">
        <v>391</v>
      </c>
      <c r="L738" s="1290">
        <v>9</v>
      </c>
      <c r="M738" s="1315">
        <v>10</v>
      </c>
      <c r="N738" s="1316">
        <v>11</v>
      </c>
    </row>
    <row r="739" spans="1:15" x14ac:dyDescent="0.25">
      <c r="A739" s="1351">
        <v>1</v>
      </c>
      <c r="B739" s="1277" t="s">
        <v>937</v>
      </c>
      <c r="C739" s="1278"/>
      <c r="D739" s="1291">
        <f t="shared" ref="D739:D741" si="587">SUM(E739:N739)</f>
        <v>0</v>
      </c>
      <c r="E739" s="1292"/>
      <c r="F739" s="1292"/>
      <c r="G739" s="1292"/>
      <c r="H739" s="1292"/>
      <c r="I739" s="1292"/>
      <c r="J739" s="1292"/>
      <c r="K739" s="1292"/>
      <c r="L739" s="1292"/>
      <c r="M739" s="1292"/>
      <c r="N739" s="1352"/>
      <c r="O739" s="1339" t="str">
        <f t="shared" ref="O739:O745" si="588">IF(OR(D739-SUM(E739:N739)&lt;-10,D739-SUM(E739:N739)&gt;10), "ERROR", "")</f>
        <v/>
      </c>
    </row>
    <row r="740" spans="1:15" x14ac:dyDescent="0.25">
      <c r="A740" s="1353" t="s">
        <v>933</v>
      </c>
      <c r="B740" s="1277" t="s">
        <v>959</v>
      </c>
      <c r="C740" s="1278"/>
      <c r="D740" s="1291">
        <f t="shared" si="587"/>
        <v>0</v>
      </c>
      <c r="E740" s="1292"/>
      <c r="F740" s="1292"/>
      <c r="G740" s="1292"/>
      <c r="H740" s="1292"/>
      <c r="I740" s="1292"/>
      <c r="J740" s="1292"/>
      <c r="K740" s="1292"/>
      <c r="L740" s="1292"/>
      <c r="M740" s="1292"/>
      <c r="N740" s="1352"/>
      <c r="O740" s="1339" t="str">
        <f t="shared" si="588"/>
        <v/>
      </c>
    </row>
    <row r="741" spans="1:15" x14ac:dyDescent="0.25">
      <c r="A741" s="1353" t="s">
        <v>934</v>
      </c>
      <c r="B741" s="1277" t="s">
        <v>935</v>
      </c>
      <c r="C741" s="1278"/>
      <c r="D741" s="1291">
        <f t="shared" si="587"/>
        <v>0</v>
      </c>
      <c r="E741" s="1292">
        <f>SUM(E739:E740)</f>
        <v>0</v>
      </c>
      <c r="F741" s="1292">
        <f t="shared" ref="F741" si="589">SUM(F739:F740)</f>
        <v>0</v>
      </c>
      <c r="G741" s="1292">
        <f t="shared" ref="G741" si="590">SUM(G739:G740)</f>
        <v>0</v>
      </c>
      <c r="H741" s="1292">
        <f t="shared" ref="H741" si="591">SUM(H739:H740)</f>
        <v>0</v>
      </c>
      <c r="I741" s="1292">
        <f t="shared" ref="I741" si="592">SUM(I739:I740)</f>
        <v>0</v>
      </c>
      <c r="J741" s="1292">
        <f t="shared" ref="J741" si="593">SUM(J739:J740)</f>
        <v>0</v>
      </c>
      <c r="K741" s="1292">
        <f t="shared" ref="K741:L741" si="594">SUM(K739:K740)</f>
        <v>0</v>
      </c>
      <c r="L741" s="1292">
        <f t="shared" si="594"/>
        <v>0</v>
      </c>
      <c r="M741" s="1292">
        <f t="shared" ref="M741" si="595">SUM(M739:M740)</f>
        <v>0</v>
      </c>
      <c r="N741" s="1352">
        <f t="shared" ref="N741" si="596">SUM(N739:N740)</f>
        <v>0</v>
      </c>
      <c r="O741" s="1339" t="str">
        <f t="shared" si="588"/>
        <v/>
      </c>
    </row>
    <row r="742" spans="1:15" x14ac:dyDescent="0.25">
      <c r="A742" s="1351">
        <v>2</v>
      </c>
      <c r="B742" s="1277" t="s">
        <v>188</v>
      </c>
      <c r="C742" s="1278"/>
      <c r="D742" s="1291">
        <f>SUM(E742:N742)</f>
        <v>0</v>
      </c>
      <c r="E742" s="1292"/>
      <c r="F742" s="1292"/>
      <c r="G742" s="1292"/>
      <c r="H742" s="1292"/>
      <c r="I742" s="1292"/>
      <c r="J742" s="1292"/>
      <c r="K742" s="1292"/>
      <c r="L742" s="1292"/>
      <c r="M742" s="1292"/>
      <c r="N742" s="1352"/>
      <c r="O742" s="1339" t="str">
        <f t="shared" si="588"/>
        <v/>
      </c>
    </row>
    <row r="743" spans="1:15" x14ac:dyDescent="0.25">
      <c r="A743" s="1351">
        <v>3</v>
      </c>
      <c r="B743" s="1277" t="s">
        <v>189</v>
      </c>
      <c r="C743" s="1278"/>
      <c r="D743" s="1291">
        <f>SUM(E743:N743)</f>
        <v>0</v>
      </c>
      <c r="E743" s="1354"/>
      <c r="F743" s="1292"/>
      <c r="G743" s="1292"/>
      <c r="H743" s="1292"/>
      <c r="I743" s="1292"/>
      <c r="J743" s="1292"/>
      <c r="K743" s="1292"/>
      <c r="L743" s="1292"/>
      <c r="M743" s="1292"/>
      <c r="N743" s="1352"/>
      <c r="O743" s="1339" t="str">
        <f t="shared" si="588"/>
        <v/>
      </c>
    </row>
    <row r="744" spans="1:15" x14ac:dyDescent="0.25">
      <c r="A744" s="1351">
        <v>4</v>
      </c>
      <c r="B744" s="1277" t="s">
        <v>190</v>
      </c>
      <c r="C744" s="1278"/>
      <c r="D744" s="1291">
        <f>SUM(E744:N744)</f>
        <v>0</v>
      </c>
      <c r="E744" s="1293"/>
      <c r="F744" s="1292"/>
      <c r="G744" s="1292"/>
      <c r="H744" s="1292"/>
      <c r="I744" s="1292"/>
      <c r="J744" s="1292"/>
      <c r="K744" s="1292"/>
      <c r="L744" s="1292"/>
      <c r="M744" s="1292"/>
      <c r="N744" s="1352"/>
      <c r="O744" s="1339" t="str">
        <f t="shared" si="588"/>
        <v/>
      </c>
    </row>
    <row r="745" spans="1:15" x14ac:dyDescent="0.25">
      <c r="A745" s="1351">
        <v>5</v>
      </c>
      <c r="B745" s="1277" t="s">
        <v>191</v>
      </c>
      <c r="C745" s="1278"/>
      <c r="D745" s="1291">
        <f>D741-D742-D743-D744</f>
        <v>0</v>
      </c>
      <c r="E745" s="1291">
        <f t="shared" ref="E745" si="597">E741-E742-E743-E744</f>
        <v>0</v>
      </c>
      <c r="F745" s="1291">
        <f t="shared" ref="F745" si="598">F741-F742-F743-F744</f>
        <v>0</v>
      </c>
      <c r="G745" s="1291">
        <f t="shared" ref="G745" si="599">G741-G742-G743-G744</f>
        <v>0</v>
      </c>
      <c r="H745" s="1291">
        <f t="shared" ref="H745" si="600">H741-H742-H743-H744</f>
        <v>0</v>
      </c>
      <c r="I745" s="1291">
        <f t="shared" ref="I745" si="601">I741-I742-I743-I744</f>
        <v>0</v>
      </c>
      <c r="J745" s="1291">
        <f t="shared" ref="J745" si="602">J741-J742-J743-J744</f>
        <v>0</v>
      </c>
      <c r="K745" s="1291">
        <f t="shared" ref="K745" si="603">K741-K742-K743-K744</f>
        <v>0</v>
      </c>
      <c r="L745" s="1291">
        <f t="shared" ref="L745" si="604">L741-L742-L743-L744</f>
        <v>0</v>
      </c>
      <c r="M745" s="1291">
        <f t="shared" ref="M745" si="605">M741-M742-M743-M744</f>
        <v>0</v>
      </c>
      <c r="N745" s="1298">
        <f t="shared" ref="N745" si="606">N741-N742-N743-N744</f>
        <v>0</v>
      </c>
      <c r="O745" s="1339" t="str">
        <f t="shared" si="588"/>
        <v/>
      </c>
    </row>
    <row r="746" spans="1:15" x14ac:dyDescent="0.25">
      <c r="A746" s="1351">
        <v>6</v>
      </c>
      <c r="B746" s="1277" t="s">
        <v>938</v>
      </c>
      <c r="C746" s="1278"/>
      <c r="D746" s="1295"/>
      <c r="E746" s="1296">
        <f t="shared" ref="E746:N746" si="607">IF($D746&gt;0, ROUND($D746*E$739/$D$739,0), 0)</f>
        <v>0</v>
      </c>
      <c r="F746" s="1296">
        <f t="shared" si="607"/>
        <v>0</v>
      </c>
      <c r="G746" s="1296">
        <f t="shared" si="607"/>
        <v>0</v>
      </c>
      <c r="H746" s="1296">
        <f t="shared" si="607"/>
        <v>0</v>
      </c>
      <c r="I746" s="1296">
        <f t="shared" si="607"/>
        <v>0</v>
      </c>
      <c r="J746" s="1296">
        <f t="shared" si="607"/>
        <v>0</v>
      </c>
      <c r="K746" s="1296">
        <f t="shared" si="607"/>
        <v>0</v>
      </c>
      <c r="L746" s="1296">
        <f t="shared" si="607"/>
        <v>0</v>
      </c>
      <c r="M746" s="1296">
        <f t="shared" si="607"/>
        <v>0</v>
      </c>
      <c r="N746" s="1296">
        <f t="shared" si="607"/>
        <v>0</v>
      </c>
      <c r="O746" s="1339" t="str">
        <f t="shared" ref="O746:O751" si="608">IF(OR(D746-SUM(E746:N746)&lt;-10,D746-SUM(E746:N746)&gt;10), "ERROR", "")</f>
        <v/>
      </c>
    </row>
    <row r="747" spans="1:15" x14ac:dyDescent="0.25">
      <c r="A747" s="1353" t="s">
        <v>675</v>
      </c>
      <c r="B747" s="1277" t="s">
        <v>939</v>
      </c>
      <c r="C747" s="1278"/>
      <c r="D747" s="1297"/>
      <c r="E747" s="1384">
        <f>IF(AND($D747&gt;0,SUM($E740:$N740)&gt;0),ROUND($D747*(E740/$D740),0),IF(AND($D747&gt;0,SUM($E739:$N739)&gt;0),ROUND($D747*(E739/$D739),0),0))</f>
        <v>0</v>
      </c>
      <c r="F747" s="1384">
        <f t="shared" ref="F747:N747" si="609">IF(AND($D747&gt;0,SUM($E740:$N740)&gt;0),ROUND($D747*(F740/$D740),0),IF(AND($D747&gt;0,SUM($E739:$N739)&gt;0),ROUND($D747*(F739/$D739),0),0))</f>
        <v>0</v>
      </c>
      <c r="G747" s="1384">
        <f t="shared" si="609"/>
        <v>0</v>
      </c>
      <c r="H747" s="1384">
        <f t="shared" si="609"/>
        <v>0</v>
      </c>
      <c r="I747" s="1384">
        <f t="shared" si="609"/>
        <v>0</v>
      </c>
      <c r="J747" s="1384">
        <f t="shared" si="609"/>
        <v>0</v>
      </c>
      <c r="K747" s="1384">
        <f t="shared" si="609"/>
        <v>0</v>
      </c>
      <c r="L747" s="1384">
        <f t="shared" si="609"/>
        <v>0</v>
      </c>
      <c r="M747" s="1384">
        <f t="shared" si="609"/>
        <v>0</v>
      </c>
      <c r="N747" s="1384">
        <f t="shared" si="609"/>
        <v>0</v>
      </c>
      <c r="O747" s="1339" t="str">
        <f t="shared" si="608"/>
        <v/>
      </c>
    </row>
    <row r="748" spans="1:15" x14ac:dyDescent="0.25">
      <c r="A748" s="1353" t="s">
        <v>676</v>
      </c>
      <c r="B748" s="1277" t="s">
        <v>940</v>
      </c>
      <c r="C748" s="1278"/>
      <c r="D748" s="1297" t="e">
        <f>'5C'!D$190*(D741/D$935)</f>
        <v>#DIV/0!</v>
      </c>
      <c r="E748" s="1296" t="e">
        <f>IF($D748&lt;&gt;0, ROUND($D748*E741/$D741,0), 0)</f>
        <v>#DIV/0!</v>
      </c>
      <c r="F748" s="1296" t="e">
        <f t="shared" ref="F748:N748" si="610">IF($D748&lt;&gt;0, ROUND($D748*F741/$D741,0), 0)</f>
        <v>#DIV/0!</v>
      </c>
      <c r="G748" s="1296" t="e">
        <f t="shared" si="610"/>
        <v>#DIV/0!</v>
      </c>
      <c r="H748" s="1296" t="e">
        <f t="shared" si="610"/>
        <v>#DIV/0!</v>
      </c>
      <c r="I748" s="1296" t="e">
        <f t="shared" si="610"/>
        <v>#DIV/0!</v>
      </c>
      <c r="J748" s="1296" t="e">
        <f t="shared" si="610"/>
        <v>#DIV/0!</v>
      </c>
      <c r="K748" s="1296" t="e">
        <f t="shared" si="610"/>
        <v>#DIV/0!</v>
      </c>
      <c r="L748" s="1296" t="e">
        <f t="shared" si="610"/>
        <v>#DIV/0!</v>
      </c>
      <c r="M748" s="1296" t="e">
        <f t="shared" si="610"/>
        <v>#DIV/0!</v>
      </c>
      <c r="N748" s="1296" t="e">
        <f t="shared" si="610"/>
        <v>#DIV/0!</v>
      </c>
      <c r="O748" s="1339" t="e">
        <f t="shared" si="608"/>
        <v>#DIV/0!</v>
      </c>
    </row>
    <row r="749" spans="1:15" x14ac:dyDescent="0.25">
      <c r="A749" s="1353" t="s">
        <v>202</v>
      </c>
      <c r="B749" s="1277" t="s">
        <v>941</v>
      </c>
      <c r="C749" s="1278"/>
      <c r="D749" s="1297"/>
      <c r="E749" s="1296">
        <f>IF($D749&lt;&gt;0, ROUND($D749*E741/$D741,0), 0)</f>
        <v>0</v>
      </c>
      <c r="F749" s="1296">
        <f t="shared" ref="F749:N749" si="611">IF($D749&lt;&gt;0, ROUND($D749*F741/$D741,0), 0)</f>
        <v>0</v>
      </c>
      <c r="G749" s="1296">
        <f t="shared" si="611"/>
        <v>0</v>
      </c>
      <c r="H749" s="1296">
        <f t="shared" si="611"/>
        <v>0</v>
      </c>
      <c r="I749" s="1296">
        <f t="shared" si="611"/>
        <v>0</v>
      </c>
      <c r="J749" s="1296">
        <f t="shared" si="611"/>
        <v>0</v>
      </c>
      <c r="K749" s="1296">
        <f t="shared" si="611"/>
        <v>0</v>
      </c>
      <c r="L749" s="1296">
        <f t="shared" si="611"/>
        <v>0</v>
      </c>
      <c r="M749" s="1296">
        <f t="shared" si="611"/>
        <v>0</v>
      </c>
      <c r="N749" s="1296">
        <f t="shared" si="611"/>
        <v>0</v>
      </c>
      <c r="O749" s="1339" t="str">
        <f t="shared" si="608"/>
        <v/>
      </c>
    </row>
    <row r="750" spans="1:15" x14ac:dyDescent="0.25">
      <c r="A750" s="1353" t="s">
        <v>203</v>
      </c>
      <c r="B750" s="1277" t="s">
        <v>931</v>
      </c>
      <c r="C750" s="1278"/>
      <c r="D750" s="1297" t="e">
        <f>SUM(D746:D749)</f>
        <v>#DIV/0!</v>
      </c>
      <c r="E750" s="1297" t="e">
        <f>SUM(E746:E749)</f>
        <v>#DIV/0!</v>
      </c>
      <c r="F750" s="1297" t="e">
        <f t="shared" ref="F750" si="612">SUM(F746:F749)</f>
        <v>#DIV/0!</v>
      </c>
      <c r="G750" s="1297" t="e">
        <f t="shared" ref="G750" si="613">SUM(G746:G749)</f>
        <v>#DIV/0!</v>
      </c>
      <c r="H750" s="1297" t="e">
        <f t="shared" ref="H750" si="614">SUM(H746:H749)</f>
        <v>#DIV/0!</v>
      </c>
      <c r="I750" s="1297" t="e">
        <f t="shared" ref="I750" si="615">SUM(I746:I749)</f>
        <v>#DIV/0!</v>
      </c>
      <c r="J750" s="1297" t="e">
        <f t="shared" ref="J750" si="616">SUM(J746:J749)</f>
        <v>#DIV/0!</v>
      </c>
      <c r="K750" s="1297" t="e">
        <f t="shared" ref="K750:L750" si="617">SUM(K746:K749)</f>
        <v>#DIV/0!</v>
      </c>
      <c r="L750" s="1297" t="e">
        <f t="shared" si="617"/>
        <v>#DIV/0!</v>
      </c>
      <c r="M750" s="1297" t="e">
        <f t="shared" ref="M750" si="618">SUM(M746:M749)</f>
        <v>#DIV/0!</v>
      </c>
      <c r="N750" s="1356" t="e">
        <f t="shared" ref="N750" si="619">SUM(N746:N749)</f>
        <v>#DIV/0!</v>
      </c>
      <c r="O750" s="1339" t="e">
        <f t="shared" si="608"/>
        <v>#DIV/0!</v>
      </c>
    </row>
    <row r="751" spans="1:15" x14ac:dyDescent="0.25">
      <c r="A751" s="1357">
        <v>7</v>
      </c>
      <c r="B751" s="1317" t="s">
        <v>192</v>
      </c>
      <c r="C751" s="1318"/>
      <c r="D751" s="1358" t="e">
        <f>D745-D750</f>
        <v>#DIV/0!</v>
      </c>
      <c r="E751" s="1298" t="e">
        <f t="shared" ref="E751" si="620">E745-E750</f>
        <v>#DIV/0!</v>
      </c>
      <c r="F751" s="1298" t="e">
        <f t="shared" ref="F751" si="621">F745-F750</f>
        <v>#DIV/0!</v>
      </c>
      <c r="G751" s="1298" t="e">
        <f t="shared" ref="G751" si="622">G745-G750</f>
        <v>#DIV/0!</v>
      </c>
      <c r="H751" s="1298" t="e">
        <f t="shared" ref="H751" si="623">H745-H750</f>
        <v>#DIV/0!</v>
      </c>
      <c r="I751" s="1298" t="e">
        <f t="shared" ref="I751" si="624">I745-I750</f>
        <v>#DIV/0!</v>
      </c>
      <c r="J751" s="1298" t="e">
        <f t="shared" ref="J751" si="625">J745-J750</f>
        <v>#DIV/0!</v>
      </c>
      <c r="K751" s="1298" t="e">
        <f t="shared" ref="K751:L751" si="626">K745-K750</f>
        <v>#DIV/0!</v>
      </c>
      <c r="L751" s="1298" t="e">
        <f t="shared" si="626"/>
        <v>#DIV/0!</v>
      </c>
      <c r="M751" s="1298" t="e">
        <f t="shared" ref="M751:N751" si="627">M745-M750</f>
        <v>#DIV/0!</v>
      </c>
      <c r="N751" s="1298" t="e">
        <f t="shared" si="627"/>
        <v>#DIV/0!</v>
      </c>
      <c r="O751" s="1339" t="e">
        <f t="shared" si="608"/>
        <v>#DIV/0!</v>
      </c>
    </row>
    <row r="752" spans="1:15" x14ac:dyDescent="0.25">
      <c r="A752" s="1279">
        <v>8</v>
      </c>
      <c r="B752" s="1279" t="s">
        <v>942</v>
      </c>
      <c r="C752" s="1299"/>
      <c r="D752" s="1334" t="e">
        <f>'5C'!D$190*(D739/D$933)</f>
        <v>#DIV/0!</v>
      </c>
      <c r="E752" s="1300"/>
      <c r="F752" s="1301"/>
      <c r="G752" s="1301"/>
      <c r="H752" s="1301"/>
      <c r="I752" s="1301"/>
      <c r="J752" s="1301"/>
      <c r="K752" s="1301"/>
      <c r="L752" s="1301"/>
      <c r="M752" s="1301"/>
      <c r="N752" s="1301" t="s">
        <v>367</v>
      </c>
      <c r="O752" s="1299"/>
    </row>
    <row r="753" spans="1:15" x14ac:dyDescent="0.25">
      <c r="A753" s="1277">
        <v>9</v>
      </c>
      <c r="B753" s="1277" t="s">
        <v>943</v>
      </c>
      <c r="C753" s="1278"/>
      <c r="D753" s="1292" t="e">
        <f>('5C'!$I$190-'5C'!$D$190)*(D739/D$933)</f>
        <v>#DIV/0!</v>
      </c>
      <c r="E753" s="1300"/>
      <c r="F753" s="1301"/>
      <c r="G753" s="1301"/>
      <c r="H753" s="1301"/>
      <c r="I753" s="1301"/>
      <c r="J753" s="1301"/>
      <c r="K753" s="1301"/>
      <c r="L753" s="1301"/>
      <c r="M753" s="1301"/>
      <c r="N753" s="1301" t="s">
        <v>367</v>
      </c>
      <c r="O753" s="1299"/>
    </row>
    <row r="754" spans="1:15" x14ac:dyDescent="0.25">
      <c r="A754" s="1277">
        <v>10</v>
      </c>
      <c r="B754" s="1277" t="s">
        <v>193</v>
      </c>
      <c r="C754" s="1278"/>
      <c r="D754" s="1291"/>
      <c r="E754" s="1302"/>
      <c r="F754" s="1303"/>
      <c r="G754" s="1303"/>
      <c r="H754" s="1303"/>
      <c r="I754" s="1303"/>
      <c r="J754" s="1303"/>
      <c r="K754" s="1303"/>
      <c r="L754" s="1303"/>
      <c r="M754" s="1303"/>
      <c r="N754" s="1303"/>
    </row>
    <row r="755" spans="1:15" x14ac:dyDescent="0.25">
      <c r="A755" s="1279"/>
      <c r="B755" s="1279" t="s">
        <v>194</v>
      </c>
      <c r="C755" s="1280"/>
      <c r="D755" s="1302" t="e">
        <f>SUM(D751:D753)</f>
        <v>#DIV/0!</v>
      </c>
      <c r="E755" s="1302"/>
      <c r="F755" s="1303"/>
      <c r="G755" s="1303"/>
      <c r="H755" s="1303"/>
      <c r="I755" s="1303"/>
      <c r="J755" s="1303"/>
      <c r="K755" s="1303"/>
      <c r="L755" s="1303"/>
      <c r="M755" s="1303"/>
      <c r="N755" s="1303"/>
    </row>
    <row r="756" spans="1:15" x14ac:dyDescent="0.25">
      <c r="A756" s="1277">
        <v>11</v>
      </c>
      <c r="B756" s="1277" t="s">
        <v>944</v>
      </c>
      <c r="C756" s="1278"/>
      <c r="D756" s="1292">
        <f>IF(D$950&lt;&gt;0,D$950*(D739/D$933),0)</f>
        <v>0</v>
      </c>
      <c r="E756" s="1302"/>
      <c r="F756" s="1303"/>
      <c r="G756" s="1303"/>
      <c r="H756" s="1303"/>
      <c r="I756" s="1303"/>
      <c r="J756" s="1303"/>
      <c r="K756" s="1303"/>
      <c r="L756" s="1303"/>
      <c r="M756" s="1303"/>
      <c r="N756" s="1303"/>
    </row>
    <row r="757" spans="1:15" x14ac:dyDescent="0.25">
      <c r="A757" s="1277">
        <v>12</v>
      </c>
      <c r="B757" s="1277" t="s">
        <v>945</v>
      </c>
      <c r="C757" s="1278"/>
      <c r="D757" s="1292">
        <f>IF(D$951&lt;&gt;0,D$951*(D739/D$933),0)</f>
        <v>0</v>
      </c>
      <c r="E757" s="1302"/>
      <c r="F757" s="1303"/>
      <c r="G757" s="1303"/>
      <c r="H757" s="1303"/>
      <c r="I757" s="1303"/>
      <c r="J757" s="1303"/>
      <c r="K757" s="1303"/>
      <c r="L757" s="1303"/>
      <c r="M757" s="1303"/>
      <c r="N757" s="1303"/>
    </row>
    <row r="758" spans="1:15" x14ac:dyDescent="0.25">
      <c r="A758" s="1277">
        <v>13</v>
      </c>
      <c r="B758" s="1277" t="s">
        <v>195</v>
      </c>
      <c r="C758" s="1278"/>
      <c r="D758" s="1291" t="e">
        <f>D755+D756+D757</f>
        <v>#DIV/0!</v>
      </c>
      <c r="E758" s="1302"/>
      <c r="F758" s="1303"/>
      <c r="G758" s="1303"/>
      <c r="H758" s="1303"/>
      <c r="I758" s="1303"/>
      <c r="J758" s="1303"/>
      <c r="K758" s="1303"/>
      <c r="L758" s="1303"/>
      <c r="M758" s="1303"/>
      <c r="N758" s="1303"/>
    </row>
    <row r="759" spans="1:15" x14ac:dyDescent="0.25">
      <c r="A759" s="1278" t="s">
        <v>419</v>
      </c>
      <c r="B759" s="1278"/>
      <c r="C759" s="239"/>
      <c r="D759" s="246"/>
      <c r="E759" s="1270"/>
      <c r="F759" s="1270"/>
      <c r="G759" s="1270"/>
      <c r="H759" s="1270"/>
      <c r="I759" s="1270"/>
      <c r="J759" s="1271"/>
      <c r="K759" s="1271"/>
      <c r="L759" s="1271"/>
      <c r="M759" s="1271"/>
      <c r="N759" s="1271"/>
    </row>
    <row r="760" spans="1:15" x14ac:dyDescent="0.25">
      <c r="A760" s="1280" t="s">
        <v>953</v>
      </c>
      <c r="B760" s="1280"/>
      <c r="C760" s="233"/>
      <c r="D760" s="248"/>
      <c r="E760" s="248"/>
      <c r="F760" s="248"/>
      <c r="G760" s="248"/>
      <c r="H760" s="248"/>
      <c r="I760" s="247"/>
      <c r="J760" s="248"/>
      <c r="K760" s="248"/>
      <c r="L760" s="248"/>
      <c r="M760" s="248"/>
      <c r="N760" s="248"/>
    </row>
    <row r="761" spans="1:15" x14ac:dyDescent="0.25">
      <c r="A761" s="1280" t="s">
        <v>955</v>
      </c>
      <c r="B761" s="1280"/>
      <c r="D761" s="247"/>
      <c r="E761" s="247"/>
      <c r="F761" s="247"/>
      <c r="G761" s="247"/>
      <c r="H761" s="247"/>
      <c r="I761" s="247"/>
      <c r="J761" s="248"/>
      <c r="K761" s="248"/>
      <c r="L761" s="248"/>
      <c r="M761" s="248"/>
      <c r="N761" s="248"/>
    </row>
    <row r="762" spans="1:15" x14ac:dyDescent="0.25">
      <c r="A762" s="1280" t="s">
        <v>954</v>
      </c>
      <c r="B762" s="1280"/>
      <c r="D762" s="247"/>
      <c r="E762" s="247"/>
      <c r="F762" s="247"/>
      <c r="G762" s="247"/>
      <c r="H762" s="247"/>
      <c r="I762" s="247"/>
      <c r="J762" s="248"/>
      <c r="K762" s="248"/>
      <c r="L762" s="248"/>
      <c r="M762" s="248"/>
      <c r="N762" s="248"/>
    </row>
    <row r="763" spans="1:15" x14ac:dyDescent="0.25">
      <c r="A763" s="1280" t="s">
        <v>949</v>
      </c>
      <c r="B763" s="1280"/>
      <c r="D763" s="247"/>
      <c r="E763" s="247"/>
      <c r="F763" s="247"/>
      <c r="G763" s="247"/>
      <c r="H763" s="247"/>
      <c r="I763" s="247"/>
      <c r="J763" s="248"/>
      <c r="K763" s="248"/>
      <c r="L763" s="248"/>
      <c r="M763" s="248"/>
      <c r="N763" s="248"/>
    </row>
    <row r="764" spans="1:15" x14ac:dyDescent="0.25">
      <c r="A764" s="1280" t="s">
        <v>946</v>
      </c>
      <c r="B764" s="1280"/>
      <c r="D764" s="247"/>
      <c r="E764" s="247"/>
      <c r="F764" s="247"/>
      <c r="G764" s="247"/>
      <c r="H764" s="247"/>
      <c r="I764" s="247"/>
      <c r="J764" s="248"/>
      <c r="K764" s="248"/>
      <c r="L764" s="248"/>
      <c r="M764" s="248"/>
      <c r="N764" s="248"/>
    </row>
    <row r="765" spans="1:15" x14ac:dyDescent="0.25">
      <c r="A765" s="1280" t="s">
        <v>947</v>
      </c>
      <c r="B765" s="1280"/>
      <c r="D765" s="247"/>
      <c r="E765" s="247"/>
      <c r="F765" s="247"/>
      <c r="G765" s="247"/>
      <c r="H765" s="247"/>
      <c r="I765" s="247"/>
      <c r="J765" s="248"/>
      <c r="K765" s="248"/>
      <c r="L765" s="248"/>
      <c r="M765" s="248"/>
      <c r="N765" s="248"/>
    </row>
    <row r="766" spans="1:15" x14ac:dyDescent="0.25">
      <c r="A766" s="1280" t="s">
        <v>948</v>
      </c>
      <c r="B766" s="1280"/>
      <c r="D766" s="247"/>
      <c r="E766" s="247"/>
      <c r="F766" s="247"/>
      <c r="G766" s="247"/>
      <c r="H766" s="247"/>
      <c r="I766" s="247"/>
      <c r="J766" s="248"/>
      <c r="K766" s="248"/>
      <c r="L766" s="248"/>
      <c r="M766" s="248"/>
      <c r="N766" s="248"/>
    </row>
    <row r="767" spans="1:15" x14ac:dyDescent="0.25">
      <c r="A767" s="1280" t="s">
        <v>950</v>
      </c>
      <c r="B767" s="1280"/>
      <c r="D767" s="247"/>
      <c r="E767" s="247"/>
      <c r="F767" s="247"/>
      <c r="G767" s="247"/>
      <c r="H767" s="247"/>
      <c r="I767" s="247"/>
      <c r="J767" s="248"/>
      <c r="K767" s="248"/>
      <c r="L767" s="248"/>
      <c r="M767" s="248"/>
      <c r="N767" s="248"/>
    </row>
    <row r="768" spans="1:15" x14ac:dyDescent="0.25">
      <c r="A768" s="1280" t="s">
        <v>951</v>
      </c>
      <c r="B768" s="1280"/>
      <c r="D768" s="247"/>
      <c r="E768" s="247"/>
      <c r="F768" s="247"/>
      <c r="G768" s="247"/>
      <c r="H768" s="247"/>
      <c r="I768" s="247"/>
      <c r="J768" s="248"/>
      <c r="K768" s="248"/>
      <c r="L768" s="248"/>
      <c r="M768" s="248"/>
      <c r="N768" s="248"/>
    </row>
    <row r="769" spans="1:14" x14ac:dyDescent="0.25">
      <c r="B769" s="1280" t="s">
        <v>952</v>
      </c>
      <c r="D769" s="247"/>
      <c r="E769" s="247"/>
      <c r="F769" s="247"/>
      <c r="G769" s="247"/>
      <c r="H769" s="247"/>
      <c r="I769" s="247"/>
      <c r="J769" s="248"/>
      <c r="K769" s="248"/>
      <c r="L769" s="248"/>
      <c r="M769" s="248"/>
      <c r="N769" s="248"/>
    </row>
    <row r="770" spans="1:14" x14ac:dyDescent="0.25">
      <c r="D770" s="247"/>
      <c r="E770" s="247"/>
      <c r="F770" s="247"/>
      <c r="G770" s="247"/>
      <c r="H770" s="247"/>
      <c r="I770" s="247"/>
      <c r="J770" s="248"/>
      <c r="K770" s="248"/>
      <c r="L770" s="248"/>
      <c r="M770" s="248"/>
      <c r="N770" s="248"/>
    </row>
    <row r="771" spans="1:14" x14ac:dyDescent="0.25">
      <c r="A771" s="232" t="s">
        <v>422</v>
      </c>
      <c r="D771" s="247"/>
      <c r="E771" s="247"/>
      <c r="F771" s="247"/>
      <c r="G771" s="247"/>
      <c r="H771" s="247"/>
      <c r="I771" s="247"/>
      <c r="J771" s="248"/>
      <c r="K771" s="248"/>
      <c r="L771" s="248"/>
      <c r="M771" s="248"/>
      <c r="N771" s="248"/>
    </row>
    <row r="772" spans="1:14" x14ac:dyDescent="0.25">
      <c r="D772" s="247"/>
      <c r="E772" s="247"/>
      <c r="F772" s="247"/>
      <c r="G772" s="247"/>
      <c r="H772" s="247" t="s">
        <v>367</v>
      </c>
      <c r="I772" s="247"/>
      <c r="K772" s="248"/>
      <c r="L772" s="248"/>
      <c r="M772" s="248"/>
      <c r="N772" s="248" t="s">
        <v>367</v>
      </c>
    </row>
    <row r="773" spans="1:14" ht="17.399999999999999" x14ac:dyDescent="0.3">
      <c r="A773" s="1"/>
      <c r="B773" s="1272"/>
      <c r="C773" s="784"/>
      <c r="D773" s="784"/>
      <c r="E773" s="784"/>
      <c r="F773" s="784"/>
      <c r="G773" s="784"/>
      <c r="H773" s="784"/>
      <c r="I773" s="784"/>
      <c r="J773" s="785"/>
      <c r="K773" s="785"/>
      <c r="L773" s="785"/>
      <c r="M773" s="785"/>
      <c r="N773" s="487" t="s">
        <v>838</v>
      </c>
    </row>
    <row r="774" spans="1:14" ht="17.399999999999999" x14ac:dyDescent="0.3">
      <c r="A774" s="1" t="s">
        <v>182</v>
      </c>
      <c r="B774" s="1272"/>
      <c r="C774" s="784"/>
      <c r="D774" s="784"/>
      <c r="E774" s="784"/>
      <c r="F774" s="784"/>
      <c r="G774" s="784"/>
      <c r="H774" s="784"/>
      <c r="I774" s="784"/>
      <c r="J774" s="785"/>
      <c r="K774" s="785"/>
      <c r="L774" s="785"/>
      <c r="M774" s="785"/>
      <c r="N774" s="784"/>
    </row>
    <row r="775" spans="1:14" ht="17.399999999999999" x14ac:dyDescent="0.3">
      <c r="A775" s="786" t="s">
        <v>932</v>
      </c>
      <c r="B775" s="1273"/>
      <c r="C775" s="787"/>
      <c r="D775" s="789"/>
      <c r="E775" s="789"/>
      <c r="F775" s="789"/>
      <c r="G775" s="789"/>
      <c r="H775" s="789"/>
      <c r="I775" s="789"/>
      <c r="J775" s="790"/>
      <c r="K775" s="790"/>
      <c r="L775" s="790"/>
      <c r="M775" s="790"/>
      <c r="N775" s="790"/>
    </row>
    <row r="776" spans="1:14" ht="15.6" x14ac:dyDescent="0.3">
      <c r="A776" s="234"/>
      <c r="B776" s="1272"/>
      <c r="C776" s="235"/>
      <c r="D776" s="249"/>
      <c r="E776" s="249"/>
      <c r="F776" s="249"/>
      <c r="G776" s="249"/>
      <c r="H776" s="249"/>
      <c r="I776" s="249"/>
      <c r="J776" s="250"/>
      <c r="K776" s="250"/>
      <c r="L776" s="250"/>
      <c r="M776" s="250"/>
      <c r="N776" s="248"/>
    </row>
    <row r="777" spans="1:14" x14ac:dyDescent="0.25">
      <c r="D777" s="247"/>
      <c r="E777" s="247"/>
      <c r="F777" s="247"/>
      <c r="G777" s="247"/>
      <c r="H777" s="247"/>
      <c r="I777" s="247"/>
      <c r="J777" s="248"/>
      <c r="K777" s="248"/>
      <c r="L777" s="248"/>
      <c r="M777" s="248"/>
      <c r="N777" s="248"/>
    </row>
    <row r="778" spans="1:14" x14ac:dyDescent="0.25">
      <c r="B778" s="1274" t="s">
        <v>363</v>
      </c>
      <c r="F778" s="232" t="s">
        <v>451</v>
      </c>
      <c r="H778" s="232" t="s">
        <v>367</v>
      </c>
      <c r="J778" s="233"/>
      <c r="M778" s="783" t="s">
        <v>365</v>
      </c>
    </row>
    <row r="779" spans="1:14" x14ac:dyDescent="0.25">
      <c r="C779" s="212" t="str">
        <f>'1_1A'!$B$7</f>
        <v>Enter Hospital Name Here</v>
      </c>
      <c r="G779" s="212" t="str">
        <f>'1_1A'!$H$7</f>
        <v>Enter Provider Number Here</v>
      </c>
      <c r="J779" s="233"/>
      <c r="K779" s="233"/>
      <c r="L779" s="233"/>
      <c r="M779" s="233"/>
      <c r="N779" s="1269" t="str">
        <f>'1_1A'!$P$7</f>
        <v>Enter FYE Here</v>
      </c>
    </row>
    <row r="780" spans="1:14" x14ac:dyDescent="0.25">
      <c r="D780" s="247"/>
      <c r="E780" s="247"/>
      <c r="F780" s="247"/>
      <c r="G780" s="247"/>
      <c r="H780" s="247"/>
      <c r="I780" s="247"/>
      <c r="J780" s="248"/>
      <c r="K780" s="248"/>
      <c r="L780" s="248"/>
      <c r="M780" s="248"/>
      <c r="N780" s="248"/>
    </row>
    <row r="781" spans="1:14" x14ac:dyDescent="0.25">
      <c r="A781" s="1340"/>
      <c r="B781" s="1341"/>
      <c r="C781" s="1342"/>
      <c r="D781" s="1359"/>
      <c r="E781" s="1360"/>
      <c r="F781" s="1360"/>
      <c r="G781" s="1360"/>
      <c r="H781" s="1360"/>
      <c r="I781" s="1360"/>
      <c r="J781" s="1361"/>
      <c r="K781" s="1361"/>
      <c r="L781" s="1361"/>
      <c r="M781" s="1361"/>
      <c r="N781" s="1362"/>
    </row>
    <row r="782" spans="1:14" x14ac:dyDescent="0.25">
      <c r="A782" s="1344"/>
      <c r="B782" s="1279"/>
      <c r="C782" s="1299"/>
      <c r="D782" s="1323" t="s">
        <v>183</v>
      </c>
      <c r="E782" s="1363"/>
      <c r="F782" s="1363"/>
      <c r="G782" s="1363"/>
      <c r="H782" s="1363"/>
      <c r="I782" s="1363"/>
      <c r="J782" s="1364"/>
      <c r="K782" s="1364"/>
      <c r="L782" s="1364"/>
      <c r="M782" s="1364"/>
      <c r="N782" s="1365"/>
    </row>
    <row r="783" spans="1:14" x14ac:dyDescent="0.25">
      <c r="A783" s="1344"/>
      <c r="B783" s="1282" t="s">
        <v>184</v>
      </c>
      <c r="C783" s="1345"/>
      <c r="D783" s="1324"/>
      <c r="E783" s="1305"/>
      <c r="F783" s="1305"/>
      <c r="G783" s="1305"/>
      <c r="H783" s="1305"/>
      <c r="I783" s="1305"/>
      <c r="J783" s="1306"/>
      <c r="K783" s="1306"/>
      <c r="L783" s="1306"/>
      <c r="M783" s="1306"/>
      <c r="N783" s="1366"/>
    </row>
    <row r="784" spans="1:14" x14ac:dyDescent="0.25">
      <c r="A784" s="1344"/>
      <c r="B784" s="1282" t="s">
        <v>185</v>
      </c>
      <c r="C784" s="1345"/>
      <c r="D784" s="1322"/>
      <c r="E784" s="1322"/>
      <c r="F784" s="1304"/>
      <c r="G784" s="1322"/>
      <c r="H784" s="1304"/>
      <c r="I784" s="1326" t="s">
        <v>367</v>
      </c>
      <c r="J784" s="1327"/>
      <c r="K784" s="1283" t="s">
        <v>367</v>
      </c>
      <c r="L784" s="1284"/>
      <c r="M784" s="1309"/>
      <c r="N784" s="1310"/>
    </row>
    <row r="785" spans="1:15" x14ac:dyDescent="0.25">
      <c r="A785" s="1344"/>
      <c r="B785" s="1279"/>
      <c r="C785" s="1299"/>
      <c r="D785" s="1332" t="s">
        <v>377</v>
      </c>
      <c r="E785" s="1329" t="s">
        <v>374</v>
      </c>
      <c r="F785" s="1363"/>
      <c r="G785" s="1329" t="s">
        <v>375</v>
      </c>
      <c r="H785" s="1363"/>
      <c r="I785" s="1329" t="s">
        <v>376</v>
      </c>
      <c r="J785" s="1364"/>
      <c r="K785" s="1282" t="s">
        <v>936</v>
      </c>
      <c r="L785" s="1346"/>
      <c r="M785" s="1311" t="s">
        <v>186</v>
      </c>
      <c r="N785" s="1312"/>
    </row>
    <row r="786" spans="1:15" x14ac:dyDescent="0.25">
      <c r="A786" s="1344"/>
      <c r="B786" s="1279"/>
      <c r="C786" s="1299"/>
      <c r="D786" s="1333" t="s">
        <v>439</v>
      </c>
      <c r="E786" s="1325" t="s">
        <v>97</v>
      </c>
      <c r="F786" s="1325" t="s">
        <v>98</v>
      </c>
      <c r="G786" s="1325" t="s">
        <v>97</v>
      </c>
      <c r="H786" s="1325" t="s">
        <v>98</v>
      </c>
      <c r="I786" s="1325" t="s">
        <v>97</v>
      </c>
      <c r="J786" s="1330" t="s">
        <v>98</v>
      </c>
      <c r="K786" s="1288" t="s">
        <v>97</v>
      </c>
      <c r="L786" s="1289" t="s">
        <v>98</v>
      </c>
      <c r="M786" s="1313" t="s">
        <v>97</v>
      </c>
      <c r="N786" s="1314" t="s">
        <v>98</v>
      </c>
    </row>
    <row r="787" spans="1:15" x14ac:dyDescent="0.25">
      <c r="A787" s="1344"/>
      <c r="B787" s="1279"/>
      <c r="C787" s="1299"/>
      <c r="D787" s="1328" t="s">
        <v>384</v>
      </c>
      <c r="E787" s="1328" t="s">
        <v>385</v>
      </c>
      <c r="F787" s="1328" t="s">
        <v>386</v>
      </c>
      <c r="G787" s="1328" t="s">
        <v>387</v>
      </c>
      <c r="H787" s="1328" t="s">
        <v>388</v>
      </c>
      <c r="I787" s="1328" t="s">
        <v>389</v>
      </c>
      <c r="J787" s="1331" t="s">
        <v>390</v>
      </c>
      <c r="K787" s="1290" t="s">
        <v>391</v>
      </c>
      <c r="L787" s="1290">
        <v>9</v>
      </c>
      <c r="M787" s="1315">
        <v>10</v>
      </c>
      <c r="N787" s="1316">
        <v>11</v>
      </c>
    </row>
    <row r="788" spans="1:15" x14ac:dyDescent="0.25">
      <c r="A788" s="1351">
        <v>1</v>
      </c>
      <c r="B788" s="1277" t="s">
        <v>937</v>
      </c>
      <c r="C788" s="1278"/>
      <c r="D788" s="1291">
        <f t="shared" ref="D788:D790" si="628">SUM(E788:N788)</f>
        <v>0</v>
      </c>
      <c r="E788" s="1292"/>
      <c r="F788" s="1292"/>
      <c r="G788" s="1292"/>
      <c r="H788" s="1292"/>
      <c r="I788" s="1292"/>
      <c r="J788" s="1292"/>
      <c r="K788" s="1292"/>
      <c r="L788" s="1292"/>
      <c r="M788" s="1292"/>
      <c r="N788" s="1352"/>
      <c r="O788" s="1339" t="str">
        <f t="shared" ref="O788:O794" si="629">IF(OR(D788-SUM(E788:N788)&lt;-10,D788-SUM(E788:N788)&gt;10), "ERROR", "")</f>
        <v/>
      </c>
    </row>
    <row r="789" spans="1:15" x14ac:dyDescent="0.25">
      <c r="A789" s="1353" t="s">
        <v>933</v>
      </c>
      <c r="B789" s="1277" t="s">
        <v>959</v>
      </c>
      <c r="C789" s="1278"/>
      <c r="D789" s="1291">
        <f t="shared" si="628"/>
        <v>0</v>
      </c>
      <c r="E789" s="1292"/>
      <c r="F789" s="1292"/>
      <c r="G789" s="1292"/>
      <c r="H789" s="1292"/>
      <c r="I789" s="1292"/>
      <c r="J789" s="1292"/>
      <c r="K789" s="1292"/>
      <c r="L789" s="1292"/>
      <c r="M789" s="1292"/>
      <c r="N789" s="1352"/>
      <c r="O789" s="1339" t="str">
        <f t="shared" si="629"/>
        <v/>
      </c>
    </row>
    <row r="790" spans="1:15" x14ac:dyDescent="0.25">
      <c r="A790" s="1353" t="s">
        <v>934</v>
      </c>
      <c r="B790" s="1277" t="s">
        <v>935</v>
      </c>
      <c r="C790" s="1278"/>
      <c r="D790" s="1291">
        <f t="shared" si="628"/>
        <v>0</v>
      </c>
      <c r="E790" s="1292">
        <f>SUM(E788:E789)</f>
        <v>0</v>
      </c>
      <c r="F790" s="1292">
        <f t="shared" ref="F790" si="630">SUM(F788:F789)</f>
        <v>0</v>
      </c>
      <c r="G790" s="1292">
        <f t="shared" ref="G790" si="631">SUM(G788:G789)</f>
        <v>0</v>
      </c>
      <c r="H790" s="1292">
        <f t="shared" ref="H790" si="632">SUM(H788:H789)</f>
        <v>0</v>
      </c>
      <c r="I790" s="1292">
        <f t="shared" ref="I790" si="633">SUM(I788:I789)</f>
        <v>0</v>
      </c>
      <c r="J790" s="1292">
        <f t="shared" ref="J790" si="634">SUM(J788:J789)</f>
        <v>0</v>
      </c>
      <c r="K790" s="1292">
        <f t="shared" ref="K790:L790" si="635">SUM(K788:K789)</f>
        <v>0</v>
      </c>
      <c r="L790" s="1292">
        <f t="shared" si="635"/>
        <v>0</v>
      </c>
      <c r="M790" s="1292">
        <f t="shared" ref="M790" si="636">SUM(M788:M789)</f>
        <v>0</v>
      </c>
      <c r="N790" s="1352">
        <f t="shared" ref="N790" si="637">SUM(N788:N789)</f>
        <v>0</v>
      </c>
      <c r="O790" s="1339" t="str">
        <f t="shared" si="629"/>
        <v/>
      </c>
    </row>
    <row r="791" spans="1:15" x14ac:dyDescent="0.25">
      <c r="A791" s="1351">
        <v>2</v>
      </c>
      <c r="B791" s="1277" t="s">
        <v>188</v>
      </c>
      <c r="C791" s="1278"/>
      <c r="D791" s="1291">
        <f>SUM(E791:N791)</f>
        <v>0</v>
      </c>
      <c r="E791" s="1292"/>
      <c r="F791" s="1292"/>
      <c r="G791" s="1292"/>
      <c r="H791" s="1292"/>
      <c r="I791" s="1292"/>
      <c r="J791" s="1292"/>
      <c r="K791" s="1292"/>
      <c r="L791" s="1292"/>
      <c r="M791" s="1292"/>
      <c r="N791" s="1352"/>
      <c r="O791" s="1339" t="str">
        <f t="shared" si="629"/>
        <v/>
      </c>
    </row>
    <row r="792" spans="1:15" x14ac:dyDescent="0.25">
      <c r="A792" s="1351">
        <v>3</v>
      </c>
      <c r="B792" s="1277" t="s">
        <v>189</v>
      </c>
      <c r="C792" s="1278"/>
      <c r="D792" s="1291">
        <f>SUM(E792:N792)</f>
        <v>0</v>
      </c>
      <c r="E792" s="1354"/>
      <c r="F792" s="1292"/>
      <c r="G792" s="1292"/>
      <c r="H792" s="1292"/>
      <c r="I792" s="1292"/>
      <c r="J792" s="1292"/>
      <c r="K792" s="1292"/>
      <c r="L792" s="1292"/>
      <c r="M792" s="1292"/>
      <c r="N792" s="1352"/>
      <c r="O792" s="1339" t="str">
        <f t="shared" si="629"/>
        <v/>
      </c>
    </row>
    <row r="793" spans="1:15" x14ac:dyDescent="0.25">
      <c r="A793" s="1351">
        <v>4</v>
      </c>
      <c r="B793" s="1277" t="s">
        <v>190</v>
      </c>
      <c r="C793" s="1278"/>
      <c r="D793" s="1291">
        <f>SUM(E793:N793)</f>
        <v>0</v>
      </c>
      <c r="E793" s="1293"/>
      <c r="F793" s="1292"/>
      <c r="G793" s="1292"/>
      <c r="H793" s="1292"/>
      <c r="I793" s="1292"/>
      <c r="J793" s="1292"/>
      <c r="K793" s="1292"/>
      <c r="L793" s="1292"/>
      <c r="M793" s="1292"/>
      <c r="N793" s="1352"/>
      <c r="O793" s="1339" t="str">
        <f t="shared" si="629"/>
        <v/>
      </c>
    </row>
    <row r="794" spans="1:15" x14ac:dyDescent="0.25">
      <c r="A794" s="1351">
        <v>5</v>
      </c>
      <c r="B794" s="1277" t="s">
        <v>191</v>
      </c>
      <c r="C794" s="1278"/>
      <c r="D794" s="1291">
        <f>D790-D791-D792-D793</f>
        <v>0</v>
      </c>
      <c r="E794" s="1291">
        <f t="shared" ref="E794" si="638">E790-E791-E792-E793</f>
        <v>0</v>
      </c>
      <c r="F794" s="1291">
        <f t="shared" ref="F794" si="639">F790-F791-F792-F793</f>
        <v>0</v>
      </c>
      <c r="G794" s="1291">
        <f t="shared" ref="G794" si="640">G790-G791-G792-G793</f>
        <v>0</v>
      </c>
      <c r="H794" s="1291">
        <f t="shared" ref="H794" si="641">H790-H791-H792-H793</f>
        <v>0</v>
      </c>
      <c r="I794" s="1291">
        <f t="shared" ref="I794" si="642">I790-I791-I792-I793</f>
        <v>0</v>
      </c>
      <c r="J794" s="1291">
        <f t="shared" ref="J794" si="643">J790-J791-J792-J793</f>
        <v>0</v>
      </c>
      <c r="K794" s="1291">
        <f t="shared" ref="K794" si="644">K790-K791-K792-K793</f>
        <v>0</v>
      </c>
      <c r="L794" s="1291">
        <f t="shared" ref="L794" si="645">L790-L791-L792-L793</f>
        <v>0</v>
      </c>
      <c r="M794" s="1291">
        <f t="shared" ref="M794" si="646">M790-M791-M792-M793</f>
        <v>0</v>
      </c>
      <c r="N794" s="1298">
        <f t="shared" ref="N794" si="647">N790-N791-N792-N793</f>
        <v>0</v>
      </c>
      <c r="O794" s="1339" t="str">
        <f t="shared" si="629"/>
        <v/>
      </c>
    </row>
    <row r="795" spans="1:15" x14ac:dyDescent="0.25">
      <c r="A795" s="1351">
        <v>6</v>
      </c>
      <c r="B795" s="1277" t="s">
        <v>938</v>
      </c>
      <c r="C795" s="1278"/>
      <c r="D795" s="1295"/>
      <c r="E795" s="1296">
        <f t="shared" ref="E795:N795" si="648">IF($D795&gt;0, ROUND($D795*E$788/$D$788,0), 0)</f>
        <v>0</v>
      </c>
      <c r="F795" s="1296">
        <f t="shared" si="648"/>
        <v>0</v>
      </c>
      <c r="G795" s="1296">
        <f t="shared" si="648"/>
        <v>0</v>
      </c>
      <c r="H795" s="1296">
        <f t="shared" si="648"/>
        <v>0</v>
      </c>
      <c r="I795" s="1296">
        <f t="shared" si="648"/>
        <v>0</v>
      </c>
      <c r="J795" s="1296">
        <f t="shared" si="648"/>
        <v>0</v>
      </c>
      <c r="K795" s="1296">
        <f t="shared" si="648"/>
        <v>0</v>
      </c>
      <c r="L795" s="1296">
        <f t="shared" si="648"/>
        <v>0</v>
      </c>
      <c r="M795" s="1296">
        <f t="shared" si="648"/>
        <v>0</v>
      </c>
      <c r="N795" s="1296">
        <f t="shared" si="648"/>
        <v>0</v>
      </c>
      <c r="O795" s="1339" t="str">
        <f t="shared" ref="O795:O800" si="649">IF(OR(D795-SUM(E795:N795)&lt;-10,D795-SUM(E795:N795)&gt;10), "ERROR", "")</f>
        <v/>
      </c>
    </row>
    <row r="796" spans="1:15" x14ac:dyDescent="0.25">
      <c r="A796" s="1353" t="s">
        <v>675</v>
      </c>
      <c r="B796" s="1277" t="s">
        <v>939</v>
      </c>
      <c r="C796" s="1278"/>
      <c r="D796" s="1297"/>
      <c r="E796" s="1384">
        <f>IF(AND($D796&gt;0,SUM($E789:$N789)&gt;0),ROUND($D796*(E789/$D789),0),IF(AND($D796&gt;0,SUM($E788:$N788)&gt;0),ROUND($D796*(E788/$D788),0),0))</f>
        <v>0</v>
      </c>
      <c r="F796" s="1384">
        <f t="shared" ref="F796:N796" si="650">IF(AND($D796&gt;0,SUM($E789:$N789)&gt;0),ROUND($D796*(F789/$D789),0),IF(AND($D796&gt;0,SUM($E788:$N788)&gt;0),ROUND($D796*(F788/$D788),0),0))</f>
        <v>0</v>
      </c>
      <c r="G796" s="1384">
        <f t="shared" si="650"/>
        <v>0</v>
      </c>
      <c r="H796" s="1384">
        <f t="shared" si="650"/>
        <v>0</v>
      </c>
      <c r="I796" s="1384">
        <f t="shared" si="650"/>
        <v>0</v>
      </c>
      <c r="J796" s="1384">
        <f t="shared" si="650"/>
        <v>0</v>
      </c>
      <c r="K796" s="1384">
        <f t="shared" si="650"/>
        <v>0</v>
      </c>
      <c r="L796" s="1384">
        <f t="shared" si="650"/>
        <v>0</v>
      </c>
      <c r="M796" s="1384">
        <f t="shared" si="650"/>
        <v>0</v>
      </c>
      <c r="N796" s="1384">
        <f t="shared" si="650"/>
        <v>0</v>
      </c>
      <c r="O796" s="1339" t="str">
        <f t="shared" si="649"/>
        <v/>
      </c>
    </row>
    <row r="797" spans="1:15" x14ac:dyDescent="0.25">
      <c r="A797" s="1353" t="s">
        <v>676</v>
      </c>
      <c r="B797" s="1277" t="s">
        <v>940</v>
      </c>
      <c r="C797" s="1278"/>
      <c r="D797" s="1297" t="e">
        <f>'5C'!D$190*(D790/D$935)</f>
        <v>#DIV/0!</v>
      </c>
      <c r="E797" s="1296" t="e">
        <f>IF($D797&lt;&gt;0, ROUND($D797*E790/$D790,0), 0)</f>
        <v>#DIV/0!</v>
      </c>
      <c r="F797" s="1296" t="e">
        <f t="shared" ref="F797:N797" si="651">IF($D797&lt;&gt;0, ROUND($D797*F790/$D790,0), 0)</f>
        <v>#DIV/0!</v>
      </c>
      <c r="G797" s="1296" t="e">
        <f t="shared" si="651"/>
        <v>#DIV/0!</v>
      </c>
      <c r="H797" s="1296" t="e">
        <f t="shared" si="651"/>
        <v>#DIV/0!</v>
      </c>
      <c r="I797" s="1296" t="e">
        <f t="shared" si="651"/>
        <v>#DIV/0!</v>
      </c>
      <c r="J797" s="1296" t="e">
        <f t="shared" si="651"/>
        <v>#DIV/0!</v>
      </c>
      <c r="K797" s="1296" t="e">
        <f t="shared" si="651"/>
        <v>#DIV/0!</v>
      </c>
      <c r="L797" s="1296" t="e">
        <f t="shared" si="651"/>
        <v>#DIV/0!</v>
      </c>
      <c r="M797" s="1296" t="e">
        <f t="shared" si="651"/>
        <v>#DIV/0!</v>
      </c>
      <c r="N797" s="1296" t="e">
        <f t="shared" si="651"/>
        <v>#DIV/0!</v>
      </c>
      <c r="O797" s="1339" t="e">
        <f t="shared" si="649"/>
        <v>#DIV/0!</v>
      </c>
    </row>
    <row r="798" spans="1:15" x14ac:dyDescent="0.25">
      <c r="A798" s="1353" t="s">
        <v>202</v>
      </c>
      <c r="B798" s="1277" t="s">
        <v>941</v>
      </c>
      <c r="C798" s="1278"/>
      <c r="D798" s="1297"/>
      <c r="E798" s="1296">
        <f>IF($D798&lt;&gt;0, ROUND($D798*E790/$D790,0), 0)</f>
        <v>0</v>
      </c>
      <c r="F798" s="1296">
        <f t="shared" ref="F798:N798" si="652">IF($D798&lt;&gt;0, ROUND($D798*F790/$D790,0), 0)</f>
        <v>0</v>
      </c>
      <c r="G798" s="1296">
        <f t="shared" si="652"/>
        <v>0</v>
      </c>
      <c r="H798" s="1296">
        <f t="shared" si="652"/>
        <v>0</v>
      </c>
      <c r="I798" s="1296">
        <f t="shared" si="652"/>
        <v>0</v>
      </c>
      <c r="J798" s="1296">
        <f t="shared" si="652"/>
        <v>0</v>
      </c>
      <c r="K798" s="1296">
        <f t="shared" si="652"/>
        <v>0</v>
      </c>
      <c r="L798" s="1296">
        <f t="shared" si="652"/>
        <v>0</v>
      </c>
      <c r="M798" s="1296">
        <f t="shared" si="652"/>
        <v>0</v>
      </c>
      <c r="N798" s="1296">
        <f t="shared" si="652"/>
        <v>0</v>
      </c>
      <c r="O798" s="1339" t="str">
        <f t="shared" si="649"/>
        <v/>
      </c>
    </row>
    <row r="799" spans="1:15" x14ac:dyDescent="0.25">
      <c r="A799" s="1353" t="s">
        <v>203</v>
      </c>
      <c r="B799" s="1277" t="s">
        <v>931</v>
      </c>
      <c r="C799" s="1278"/>
      <c r="D799" s="1297" t="e">
        <f>SUM(D795:D798)</f>
        <v>#DIV/0!</v>
      </c>
      <c r="E799" s="1297" t="e">
        <f>SUM(E795:E798)</f>
        <v>#DIV/0!</v>
      </c>
      <c r="F799" s="1297" t="e">
        <f t="shared" ref="F799" si="653">SUM(F795:F798)</f>
        <v>#DIV/0!</v>
      </c>
      <c r="G799" s="1297" t="e">
        <f t="shared" ref="G799" si="654">SUM(G795:G798)</f>
        <v>#DIV/0!</v>
      </c>
      <c r="H799" s="1297" t="e">
        <f t="shared" ref="H799" si="655">SUM(H795:H798)</f>
        <v>#DIV/0!</v>
      </c>
      <c r="I799" s="1297" t="e">
        <f t="shared" ref="I799" si="656">SUM(I795:I798)</f>
        <v>#DIV/0!</v>
      </c>
      <c r="J799" s="1297" t="e">
        <f t="shared" ref="J799" si="657">SUM(J795:J798)</f>
        <v>#DIV/0!</v>
      </c>
      <c r="K799" s="1297" t="e">
        <f t="shared" ref="K799:L799" si="658">SUM(K795:K798)</f>
        <v>#DIV/0!</v>
      </c>
      <c r="L799" s="1297" t="e">
        <f t="shared" si="658"/>
        <v>#DIV/0!</v>
      </c>
      <c r="M799" s="1297" t="e">
        <f t="shared" ref="M799" si="659">SUM(M795:M798)</f>
        <v>#DIV/0!</v>
      </c>
      <c r="N799" s="1356" t="e">
        <f t="shared" ref="N799" si="660">SUM(N795:N798)</f>
        <v>#DIV/0!</v>
      </c>
      <c r="O799" s="1339" t="e">
        <f t="shared" si="649"/>
        <v>#DIV/0!</v>
      </c>
    </row>
    <row r="800" spans="1:15" x14ac:dyDescent="0.25">
      <c r="A800" s="1357">
        <v>7</v>
      </c>
      <c r="B800" s="1317" t="s">
        <v>192</v>
      </c>
      <c r="C800" s="1318"/>
      <c r="D800" s="1358" t="e">
        <f>D793-D799</f>
        <v>#DIV/0!</v>
      </c>
      <c r="E800" s="1298" t="e">
        <f t="shared" ref="E800" si="661">E793-E799</f>
        <v>#DIV/0!</v>
      </c>
      <c r="F800" s="1298" t="e">
        <f t="shared" ref="F800" si="662">F793-F799</f>
        <v>#DIV/0!</v>
      </c>
      <c r="G800" s="1298" t="e">
        <f t="shared" ref="G800" si="663">G793-G799</f>
        <v>#DIV/0!</v>
      </c>
      <c r="H800" s="1298" t="e">
        <f t="shared" ref="H800" si="664">H793-H799</f>
        <v>#DIV/0!</v>
      </c>
      <c r="I800" s="1298" t="e">
        <f t="shared" ref="I800" si="665">I793-I799</f>
        <v>#DIV/0!</v>
      </c>
      <c r="J800" s="1298" t="e">
        <f t="shared" ref="J800" si="666">J793-J799</f>
        <v>#DIV/0!</v>
      </c>
      <c r="K800" s="1298" t="e">
        <f t="shared" ref="K800:L800" si="667">K793-K799</f>
        <v>#DIV/0!</v>
      </c>
      <c r="L800" s="1298" t="e">
        <f t="shared" si="667"/>
        <v>#DIV/0!</v>
      </c>
      <c r="M800" s="1298" t="e">
        <f t="shared" ref="M800:N800" si="668">M793-M799</f>
        <v>#DIV/0!</v>
      </c>
      <c r="N800" s="1298" t="e">
        <f t="shared" si="668"/>
        <v>#DIV/0!</v>
      </c>
      <c r="O800" s="1339" t="e">
        <f t="shared" si="649"/>
        <v>#DIV/0!</v>
      </c>
    </row>
    <row r="801" spans="1:16" x14ac:dyDescent="0.25">
      <c r="A801" s="1279">
        <v>8</v>
      </c>
      <c r="B801" s="1279" t="s">
        <v>942</v>
      </c>
      <c r="C801" s="1299"/>
      <c r="D801" s="1334" t="e">
        <f>'5C'!D$190*(D788/D$933)</f>
        <v>#DIV/0!</v>
      </c>
      <c r="E801" s="1300"/>
      <c r="F801" s="1301"/>
      <c r="G801" s="1301"/>
      <c r="H801" s="1301"/>
      <c r="I801" s="1301"/>
      <c r="J801" s="1301"/>
      <c r="K801" s="1301"/>
      <c r="L801" s="1301"/>
      <c r="M801" s="1301"/>
      <c r="N801" s="1301" t="s">
        <v>367</v>
      </c>
      <c r="O801" s="1299"/>
    </row>
    <row r="802" spans="1:16" x14ac:dyDescent="0.25">
      <c r="A802" s="1277">
        <v>9</v>
      </c>
      <c r="B802" s="1277" t="s">
        <v>943</v>
      </c>
      <c r="C802" s="1278"/>
      <c r="D802" s="1292" t="e">
        <f>('5C'!$I$190-'5C'!$D$190)*(D788/D$933)</f>
        <v>#DIV/0!</v>
      </c>
      <c r="E802" s="1300"/>
      <c r="F802" s="1301"/>
      <c r="G802" s="1301"/>
      <c r="H802" s="1301"/>
      <c r="I802" s="1301"/>
      <c r="J802" s="1301"/>
      <c r="K802" s="1301"/>
      <c r="L802" s="1301"/>
      <c r="M802" s="1301"/>
      <c r="N802" s="1301" t="s">
        <v>367</v>
      </c>
      <c r="O802" s="1299"/>
      <c r="P802" s="233"/>
    </row>
    <row r="803" spans="1:16" x14ac:dyDescent="0.25">
      <c r="A803" s="1277">
        <v>10</v>
      </c>
      <c r="B803" s="1277" t="s">
        <v>193</v>
      </c>
      <c r="C803" s="1278"/>
      <c r="D803" s="1291"/>
      <c r="E803" s="1302"/>
      <c r="F803" s="1303"/>
      <c r="G803" s="1303"/>
      <c r="H803" s="1303"/>
      <c r="I803" s="1303"/>
      <c r="J803" s="1303"/>
      <c r="K803" s="1303"/>
      <c r="L803" s="1303"/>
      <c r="M803" s="1303"/>
      <c r="N803" s="1303"/>
      <c r="P803" s="233"/>
    </row>
    <row r="804" spans="1:16" x14ac:dyDescent="0.25">
      <c r="A804" s="1279"/>
      <c r="B804" s="1279" t="s">
        <v>194</v>
      </c>
      <c r="C804" s="1280"/>
      <c r="D804" s="1302" t="e">
        <f>SUM(D801:D802)</f>
        <v>#DIV/0!</v>
      </c>
      <c r="E804" s="1302"/>
      <c r="F804" s="1303"/>
      <c r="G804" s="1303"/>
      <c r="H804" s="1303"/>
      <c r="I804" s="1303"/>
      <c r="J804" s="1303"/>
      <c r="K804" s="1303"/>
      <c r="L804" s="1303"/>
      <c r="M804" s="1303"/>
      <c r="N804" s="1303"/>
      <c r="P804" s="233"/>
    </row>
    <row r="805" spans="1:16" x14ac:dyDescent="0.25">
      <c r="A805" s="1277">
        <v>11</v>
      </c>
      <c r="B805" s="1277" t="s">
        <v>944</v>
      </c>
      <c r="C805" s="1278"/>
      <c r="D805" s="1292">
        <f>IF(D$950&lt;&gt;0,D$950*(D788/D$933),0)</f>
        <v>0</v>
      </c>
      <c r="E805" s="1302"/>
      <c r="F805" s="1303"/>
      <c r="G805" s="1303"/>
      <c r="H805" s="1303"/>
      <c r="I805" s="1303"/>
      <c r="J805" s="1303"/>
      <c r="K805" s="1303"/>
      <c r="L805" s="1303"/>
      <c r="M805" s="1303"/>
      <c r="N805" s="1303"/>
      <c r="P805" s="233"/>
    </row>
    <row r="806" spans="1:16" x14ac:dyDescent="0.25">
      <c r="A806" s="1277">
        <v>12</v>
      </c>
      <c r="B806" s="1277" t="s">
        <v>945</v>
      </c>
      <c r="C806" s="1278"/>
      <c r="D806" s="1292">
        <f>IF(D$951&lt;&gt;0,D$951*(D788/D$933),0)</f>
        <v>0</v>
      </c>
      <c r="E806" s="1302"/>
      <c r="F806" s="1303"/>
      <c r="G806" s="1303"/>
      <c r="H806" s="1303"/>
      <c r="I806" s="1303"/>
      <c r="J806" s="1303"/>
      <c r="K806" s="1303"/>
      <c r="L806" s="1303"/>
      <c r="M806" s="1303"/>
      <c r="N806" s="1303"/>
      <c r="P806" s="233"/>
    </row>
    <row r="807" spans="1:16" x14ac:dyDescent="0.25">
      <c r="A807" s="1277">
        <v>13</v>
      </c>
      <c r="B807" s="1277" t="s">
        <v>195</v>
      </c>
      <c r="C807" s="1278"/>
      <c r="D807" s="1291" t="e">
        <f>D804+D805+D806</f>
        <v>#DIV/0!</v>
      </c>
      <c r="E807" s="1302"/>
      <c r="F807" s="1303"/>
      <c r="G807" s="1303"/>
      <c r="H807" s="1303"/>
      <c r="I807" s="1303"/>
      <c r="J807" s="1303"/>
      <c r="K807" s="1303"/>
      <c r="L807" s="1303"/>
      <c r="M807" s="1303"/>
      <c r="N807" s="1303"/>
      <c r="P807" s="233"/>
    </row>
    <row r="808" spans="1:16" x14ac:dyDescent="0.25">
      <c r="A808" s="1278" t="s">
        <v>419</v>
      </c>
      <c r="B808" s="1278"/>
      <c r="C808" s="239"/>
      <c r="D808" s="246"/>
      <c r="E808" s="1270"/>
      <c r="F808" s="1270"/>
      <c r="G808" s="1270"/>
      <c r="H808" s="1270"/>
      <c r="I808" s="1270"/>
      <c r="J808" s="1271"/>
      <c r="K808" s="1271"/>
      <c r="L808" s="1271"/>
      <c r="M808" s="1271"/>
      <c r="N808" s="1271"/>
      <c r="P808" s="233"/>
    </row>
    <row r="809" spans="1:16" x14ac:dyDescent="0.25">
      <c r="A809" s="1280" t="s">
        <v>953</v>
      </c>
      <c r="B809" s="1280"/>
      <c r="C809" s="233"/>
      <c r="D809" s="248"/>
      <c r="E809" s="248"/>
      <c r="F809" s="248"/>
      <c r="G809" s="248"/>
      <c r="H809" s="248"/>
      <c r="I809" s="247"/>
      <c r="J809" s="248"/>
      <c r="K809" s="248"/>
      <c r="L809" s="248"/>
      <c r="M809" s="248"/>
      <c r="N809" s="248"/>
      <c r="P809" s="233"/>
    </row>
    <row r="810" spans="1:16" x14ac:dyDescent="0.25">
      <c r="A810" s="1280" t="s">
        <v>955</v>
      </c>
      <c r="B810" s="1280"/>
      <c r="D810" s="247"/>
      <c r="E810" s="247"/>
      <c r="F810" s="247"/>
      <c r="G810" s="247"/>
      <c r="H810" s="247"/>
      <c r="I810" s="247"/>
      <c r="J810" s="248"/>
      <c r="K810" s="248"/>
      <c r="L810" s="248"/>
      <c r="M810" s="248"/>
      <c r="N810" s="248"/>
    </row>
    <row r="811" spans="1:16" x14ac:dyDescent="0.25">
      <c r="A811" s="1280" t="s">
        <v>954</v>
      </c>
      <c r="B811" s="1280"/>
      <c r="D811" s="247"/>
      <c r="E811" s="247"/>
      <c r="F811" s="247"/>
      <c r="G811" s="247"/>
      <c r="H811" s="247"/>
      <c r="I811" s="247"/>
      <c r="J811" s="248"/>
      <c r="K811" s="248"/>
      <c r="L811" s="248"/>
      <c r="M811" s="248"/>
      <c r="N811" s="248"/>
    </row>
    <row r="812" spans="1:16" x14ac:dyDescent="0.25">
      <c r="A812" s="1280" t="s">
        <v>949</v>
      </c>
      <c r="B812" s="1280"/>
      <c r="D812" s="247"/>
      <c r="E812" s="247"/>
      <c r="F812" s="247"/>
      <c r="G812" s="247"/>
      <c r="H812" s="247"/>
      <c r="I812" s="247"/>
      <c r="J812" s="248"/>
      <c r="K812" s="248"/>
      <c r="L812" s="248"/>
      <c r="M812" s="248"/>
      <c r="N812" s="248"/>
    </row>
    <row r="813" spans="1:16" x14ac:dyDescent="0.25">
      <c r="A813" s="1280" t="s">
        <v>946</v>
      </c>
      <c r="B813" s="1280"/>
      <c r="D813" s="247"/>
      <c r="E813" s="247"/>
      <c r="F813" s="247"/>
      <c r="G813" s="247"/>
      <c r="H813" s="247"/>
      <c r="I813" s="247"/>
      <c r="J813" s="248"/>
      <c r="K813" s="248"/>
      <c r="L813" s="248"/>
      <c r="M813" s="248"/>
      <c r="N813" s="248"/>
    </row>
    <row r="814" spans="1:16" x14ac:dyDescent="0.25">
      <c r="A814" s="1280" t="s">
        <v>947</v>
      </c>
      <c r="B814" s="1280"/>
      <c r="D814" s="247"/>
      <c r="E814" s="247"/>
      <c r="F814" s="247"/>
      <c r="G814" s="247"/>
      <c r="H814" s="247"/>
      <c r="I814" s="247"/>
      <c r="J814" s="248"/>
      <c r="K814" s="248"/>
      <c r="L814" s="248"/>
      <c r="M814" s="248"/>
      <c r="N814" s="248"/>
    </row>
    <row r="815" spans="1:16" x14ac:dyDescent="0.25">
      <c r="A815" s="1280" t="s">
        <v>948</v>
      </c>
      <c r="B815" s="1280"/>
      <c r="D815" s="247"/>
      <c r="E815" s="247"/>
      <c r="F815" s="247"/>
      <c r="G815" s="247"/>
      <c r="H815" s="247"/>
      <c r="I815" s="247"/>
      <c r="J815" s="248"/>
      <c r="K815" s="248"/>
      <c r="L815" s="248"/>
      <c r="M815" s="248"/>
      <c r="N815" s="248"/>
    </row>
    <row r="816" spans="1:16" x14ac:dyDescent="0.25">
      <c r="A816" s="1280" t="s">
        <v>950</v>
      </c>
      <c r="B816" s="1280"/>
      <c r="D816" s="247"/>
      <c r="E816" s="247"/>
      <c r="F816" s="247"/>
      <c r="G816" s="247"/>
      <c r="H816" s="247"/>
      <c r="I816" s="247"/>
      <c r="J816" s="248"/>
      <c r="K816" s="248"/>
      <c r="L816" s="248"/>
      <c r="M816" s="248"/>
      <c r="N816" s="248"/>
    </row>
    <row r="817" spans="1:16" x14ac:dyDescent="0.25">
      <c r="A817" s="1280" t="s">
        <v>951</v>
      </c>
      <c r="B817" s="1280"/>
      <c r="D817" s="247"/>
      <c r="E817" s="247"/>
      <c r="F817" s="247"/>
      <c r="G817" s="247"/>
      <c r="H817" s="247"/>
      <c r="I817" s="247"/>
      <c r="J817" s="248"/>
      <c r="K817" s="248"/>
      <c r="L817" s="248"/>
      <c r="M817" s="248"/>
      <c r="N817" s="248"/>
    </row>
    <row r="818" spans="1:16" x14ac:dyDescent="0.25">
      <c r="B818" s="1280" t="s">
        <v>952</v>
      </c>
      <c r="D818" s="247"/>
      <c r="E818" s="247"/>
      <c r="F818" s="247"/>
      <c r="G818" s="247"/>
      <c r="H818" s="247"/>
      <c r="I818" s="247"/>
      <c r="J818" s="248"/>
      <c r="K818" s="248"/>
      <c r="L818" s="248"/>
      <c r="M818" s="248"/>
      <c r="N818" s="248"/>
    </row>
    <row r="819" spans="1:16" x14ac:dyDescent="0.25">
      <c r="D819" s="247"/>
      <c r="E819" s="247"/>
      <c r="F819" s="247"/>
      <c r="G819" s="247"/>
      <c r="H819" s="247"/>
      <c r="I819" s="247"/>
      <c r="J819" s="248"/>
      <c r="K819" s="248"/>
      <c r="L819" s="248"/>
      <c r="M819" s="248"/>
      <c r="N819" s="248"/>
    </row>
    <row r="820" spans="1:16" x14ac:dyDescent="0.25">
      <c r="A820" s="232" t="s">
        <v>422</v>
      </c>
      <c r="D820" s="247"/>
      <c r="E820" s="247"/>
      <c r="F820" s="247"/>
      <c r="G820" s="247"/>
      <c r="H820" s="247"/>
      <c r="I820" s="247"/>
      <c r="J820" s="248"/>
      <c r="K820" s="248"/>
      <c r="L820" s="248"/>
      <c r="M820" s="248"/>
      <c r="N820" s="248"/>
      <c r="P820" s="233"/>
    </row>
    <row r="821" spans="1:16" x14ac:dyDescent="0.25">
      <c r="D821" s="247"/>
      <c r="E821" s="247"/>
      <c r="F821" s="247"/>
      <c r="G821" s="247"/>
      <c r="H821" s="247" t="s">
        <v>367</v>
      </c>
      <c r="I821" s="247"/>
      <c r="K821" s="248"/>
      <c r="L821" s="248"/>
      <c r="M821" s="248"/>
      <c r="N821" s="248" t="s">
        <v>367</v>
      </c>
      <c r="P821" s="233"/>
    </row>
    <row r="822" spans="1:16" ht="17.399999999999999" x14ac:dyDescent="0.3">
      <c r="A822" s="1"/>
      <c r="B822" s="1272"/>
      <c r="C822" s="784"/>
      <c r="D822" s="784"/>
      <c r="E822" s="784"/>
      <c r="F822" s="784"/>
      <c r="G822" s="784"/>
      <c r="H822" s="784"/>
      <c r="I822" s="784"/>
      <c r="J822" s="785"/>
      <c r="K822" s="785"/>
      <c r="L822" s="785"/>
      <c r="M822" s="785"/>
      <c r="N822" s="487" t="s">
        <v>861</v>
      </c>
    </row>
    <row r="823" spans="1:16" ht="17.399999999999999" x14ac:dyDescent="0.3">
      <c r="A823" s="1" t="s">
        <v>182</v>
      </c>
      <c r="B823" s="1272"/>
      <c r="C823" s="784"/>
      <c r="D823" s="784"/>
      <c r="E823" s="784"/>
      <c r="F823" s="784"/>
      <c r="G823" s="784"/>
      <c r="H823" s="784"/>
      <c r="I823" s="784"/>
      <c r="J823" s="785"/>
      <c r="K823" s="785"/>
      <c r="L823" s="785"/>
      <c r="M823" s="785"/>
      <c r="N823" s="784"/>
    </row>
    <row r="824" spans="1:16" ht="17.399999999999999" x14ac:dyDescent="0.3">
      <c r="A824" s="786" t="s">
        <v>932</v>
      </c>
      <c r="B824" s="1273"/>
      <c r="C824" s="787"/>
      <c r="D824" s="789"/>
      <c r="E824" s="789"/>
      <c r="F824" s="789"/>
      <c r="G824" s="789"/>
      <c r="H824" s="789"/>
      <c r="I824" s="789"/>
      <c r="J824" s="790"/>
      <c r="K824" s="790"/>
      <c r="L824" s="790"/>
      <c r="M824" s="790"/>
      <c r="N824" s="790"/>
      <c r="P824" s="233"/>
    </row>
    <row r="825" spans="1:16" ht="15.6" x14ac:dyDescent="0.3">
      <c r="A825" s="234"/>
      <c r="B825" s="1272"/>
      <c r="C825" s="235"/>
      <c r="D825" s="249"/>
      <c r="E825" s="249"/>
      <c r="F825" s="249"/>
      <c r="G825" s="249"/>
      <c r="H825" s="249"/>
      <c r="I825" s="249"/>
      <c r="J825" s="250"/>
      <c r="K825" s="250"/>
      <c r="L825" s="250"/>
      <c r="M825" s="250"/>
      <c r="N825" s="248"/>
      <c r="P825" s="233"/>
    </row>
    <row r="826" spans="1:16" x14ac:dyDescent="0.25">
      <c r="D826" s="247"/>
      <c r="E826" s="247"/>
      <c r="F826" s="247"/>
      <c r="G826" s="247"/>
      <c r="H826" s="247"/>
      <c r="I826" s="247"/>
      <c r="J826" s="248"/>
      <c r="K826" s="248"/>
      <c r="L826" s="248"/>
      <c r="M826" s="248"/>
      <c r="N826" s="248"/>
      <c r="P826" s="233"/>
    </row>
    <row r="827" spans="1:16" x14ac:dyDescent="0.25">
      <c r="B827" s="1274" t="s">
        <v>363</v>
      </c>
      <c r="F827" s="232" t="s">
        <v>451</v>
      </c>
      <c r="H827" s="232" t="s">
        <v>367</v>
      </c>
      <c r="J827" s="233"/>
      <c r="M827" s="783" t="s">
        <v>365</v>
      </c>
      <c r="P827" s="233"/>
    </row>
    <row r="828" spans="1:16" x14ac:dyDescent="0.25">
      <c r="C828" s="212" t="str">
        <f>'1_1A'!$B$7</f>
        <v>Enter Hospital Name Here</v>
      </c>
      <c r="G828" s="212" t="str">
        <f>'1_1A'!$H$7</f>
        <v>Enter Provider Number Here</v>
      </c>
      <c r="J828" s="233"/>
      <c r="K828" s="233"/>
      <c r="L828" s="233"/>
      <c r="M828" s="233"/>
      <c r="N828" s="1269" t="str">
        <f>'1_1A'!$P$7</f>
        <v>Enter FYE Here</v>
      </c>
    </row>
    <row r="829" spans="1:16" x14ac:dyDescent="0.25">
      <c r="D829" s="247"/>
      <c r="E829" s="247"/>
      <c r="F829" s="247"/>
      <c r="G829" s="247"/>
      <c r="H829" s="247"/>
      <c r="I829" s="247"/>
      <c r="J829" s="248"/>
      <c r="K829" s="248"/>
      <c r="L829" s="248"/>
      <c r="M829" s="248"/>
      <c r="N829" s="248"/>
    </row>
    <row r="830" spans="1:16" x14ac:dyDescent="0.25">
      <c r="A830" s="1340"/>
      <c r="B830" s="1341"/>
      <c r="C830" s="1342"/>
      <c r="D830" s="1359"/>
      <c r="E830" s="1360"/>
      <c r="F830" s="1360"/>
      <c r="G830" s="1360"/>
      <c r="H830" s="1360"/>
      <c r="I830" s="1360"/>
      <c r="J830" s="1361"/>
      <c r="K830" s="1361"/>
      <c r="L830" s="1361"/>
      <c r="M830" s="1361"/>
      <c r="N830" s="1362"/>
    </row>
    <row r="831" spans="1:16" x14ac:dyDescent="0.25">
      <c r="A831" s="1344"/>
      <c r="B831" s="1279"/>
      <c r="C831" s="1299"/>
      <c r="D831" s="1323" t="s">
        <v>183</v>
      </c>
      <c r="E831" s="1363"/>
      <c r="F831" s="1363"/>
      <c r="G831" s="1363"/>
      <c r="H831" s="1363"/>
      <c r="I831" s="1363"/>
      <c r="J831" s="1364"/>
      <c r="K831" s="1364"/>
      <c r="L831" s="1364"/>
      <c r="M831" s="1364"/>
      <c r="N831" s="1365"/>
    </row>
    <row r="832" spans="1:16" x14ac:dyDescent="0.25">
      <c r="A832" s="1344"/>
      <c r="B832" s="1282" t="s">
        <v>184</v>
      </c>
      <c r="C832" s="1345"/>
      <c r="D832" s="1324"/>
      <c r="E832" s="1305"/>
      <c r="F832" s="1305"/>
      <c r="G832" s="1305"/>
      <c r="H832" s="1305"/>
      <c r="I832" s="1305"/>
      <c r="J832" s="1306"/>
      <c r="K832" s="1306"/>
      <c r="L832" s="1306"/>
      <c r="M832" s="1306"/>
      <c r="N832" s="1366"/>
    </row>
    <row r="833" spans="1:15" x14ac:dyDescent="0.25">
      <c r="A833" s="1344"/>
      <c r="B833" s="1282" t="s">
        <v>185</v>
      </c>
      <c r="C833" s="1345"/>
      <c r="D833" s="1322"/>
      <c r="E833" s="1322"/>
      <c r="F833" s="1304"/>
      <c r="G833" s="1322"/>
      <c r="H833" s="1304"/>
      <c r="I833" s="1326" t="s">
        <v>367</v>
      </c>
      <c r="J833" s="1327"/>
      <c r="K833" s="1283" t="s">
        <v>367</v>
      </c>
      <c r="L833" s="1284"/>
      <c r="M833" s="1309"/>
      <c r="N833" s="1310"/>
    </row>
    <row r="834" spans="1:15" x14ac:dyDescent="0.25">
      <c r="A834" s="1344"/>
      <c r="B834" s="1279"/>
      <c r="C834" s="1299"/>
      <c r="D834" s="1332" t="s">
        <v>377</v>
      </c>
      <c r="E834" s="1329" t="s">
        <v>374</v>
      </c>
      <c r="F834" s="1363"/>
      <c r="G834" s="1329" t="s">
        <v>375</v>
      </c>
      <c r="H834" s="1363"/>
      <c r="I834" s="1329" t="s">
        <v>376</v>
      </c>
      <c r="J834" s="1364"/>
      <c r="K834" s="1282" t="s">
        <v>936</v>
      </c>
      <c r="L834" s="1346"/>
      <c r="M834" s="1311" t="s">
        <v>186</v>
      </c>
      <c r="N834" s="1312"/>
    </row>
    <row r="835" spans="1:15" x14ac:dyDescent="0.25">
      <c r="A835" s="1344"/>
      <c r="B835" s="1279"/>
      <c r="C835" s="1299"/>
      <c r="D835" s="1333" t="s">
        <v>439</v>
      </c>
      <c r="E835" s="1325" t="s">
        <v>97</v>
      </c>
      <c r="F835" s="1325" t="s">
        <v>98</v>
      </c>
      <c r="G835" s="1325" t="s">
        <v>97</v>
      </c>
      <c r="H835" s="1325" t="s">
        <v>98</v>
      </c>
      <c r="I835" s="1325" t="s">
        <v>97</v>
      </c>
      <c r="J835" s="1330" t="s">
        <v>98</v>
      </c>
      <c r="K835" s="1288" t="s">
        <v>97</v>
      </c>
      <c r="L835" s="1289" t="s">
        <v>98</v>
      </c>
      <c r="M835" s="1313" t="s">
        <v>97</v>
      </c>
      <c r="N835" s="1314" t="s">
        <v>98</v>
      </c>
    </row>
    <row r="836" spans="1:15" x14ac:dyDescent="0.25">
      <c r="A836" s="1344"/>
      <c r="B836" s="1279"/>
      <c r="C836" s="1299"/>
      <c r="D836" s="1328" t="s">
        <v>384</v>
      </c>
      <c r="E836" s="1328" t="s">
        <v>385</v>
      </c>
      <c r="F836" s="1328" t="s">
        <v>386</v>
      </c>
      <c r="G836" s="1328" t="s">
        <v>387</v>
      </c>
      <c r="H836" s="1328" t="s">
        <v>388</v>
      </c>
      <c r="I836" s="1328" t="s">
        <v>389</v>
      </c>
      <c r="J836" s="1331" t="s">
        <v>390</v>
      </c>
      <c r="K836" s="1290" t="s">
        <v>391</v>
      </c>
      <c r="L836" s="1290">
        <v>9</v>
      </c>
      <c r="M836" s="1315">
        <v>10</v>
      </c>
      <c r="N836" s="1316">
        <v>11</v>
      </c>
    </row>
    <row r="837" spans="1:15" x14ac:dyDescent="0.25">
      <c r="A837" s="1351">
        <v>1</v>
      </c>
      <c r="B837" s="1277" t="s">
        <v>937</v>
      </c>
      <c r="C837" s="1278"/>
      <c r="D837" s="1291">
        <f t="shared" ref="D837:D839" si="669">SUM(E837:N837)</f>
        <v>0</v>
      </c>
      <c r="E837" s="1292"/>
      <c r="F837" s="1292"/>
      <c r="G837" s="1292"/>
      <c r="H837" s="1292"/>
      <c r="I837" s="1292"/>
      <c r="J837" s="1292"/>
      <c r="K837" s="1292"/>
      <c r="L837" s="1292"/>
      <c r="M837" s="1334"/>
      <c r="N837" s="1367"/>
      <c r="O837" s="1339" t="str">
        <f t="shared" ref="O837:O843" si="670">IF(OR(D837-SUM(E837:N837)&lt;-10,D837-SUM(E837:N837)&gt;10), "ERROR", "")</f>
        <v/>
      </c>
    </row>
    <row r="838" spans="1:15" x14ac:dyDescent="0.25">
      <c r="A838" s="1353" t="s">
        <v>933</v>
      </c>
      <c r="B838" s="1277" t="s">
        <v>959</v>
      </c>
      <c r="C838" s="1278"/>
      <c r="D838" s="1291">
        <f t="shared" si="669"/>
        <v>0</v>
      </c>
      <c r="E838" s="1292"/>
      <c r="F838" s="1292"/>
      <c r="G838" s="1292"/>
      <c r="H838" s="1292"/>
      <c r="I838" s="1292"/>
      <c r="J838" s="1292"/>
      <c r="K838" s="1292"/>
      <c r="L838" s="1292"/>
      <c r="M838" s="1292"/>
      <c r="N838" s="1352"/>
      <c r="O838" s="1339" t="str">
        <f t="shared" si="670"/>
        <v/>
      </c>
    </row>
    <row r="839" spans="1:15" x14ac:dyDescent="0.25">
      <c r="A839" s="1353" t="s">
        <v>934</v>
      </c>
      <c r="B839" s="1277" t="s">
        <v>935</v>
      </c>
      <c r="C839" s="1278"/>
      <c r="D839" s="1291">
        <f t="shared" si="669"/>
        <v>0</v>
      </c>
      <c r="E839" s="1292">
        <f>SUM(E837:E838)</f>
        <v>0</v>
      </c>
      <c r="F839" s="1292">
        <f t="shared" ref="F839" si="671">SUM(F837:F838)</f>
        <v>0</v>
      </c>
      <c r="G839" s="1292">
        <f t="shared" ref="G839" si="672">SUM(G837:G838)</f>
        <v>0</v>
      </c>
      <c r="H839" s="1292">
        <f t="shared" ref="H839" si="673">SUM(H837:H838)</f>
        <v>0</v>
      </c>
      <c r="I839" s="1292">
        <f t="shared" ref="I839" si="674">SUM(I837:I838)</f>
        <v>0</v>
      </c>
      <c r="J839" s="1292">
        <f t="shared" ref="J839" si="675">SUM(J837:J838)</f>
        <v>0</v>
      </c>
      <c r="K839" s="1292">
        <f t="shared" ref="K839:L839" si="676">SUM(K837:K838)</f>
        <v>0</v>
      </c>
      <c r="L839" s="1292">
        <f t="shared" si="676"/>
        <v>0</v>
      </c>
      <c r="M839" s="1292">
        <f t="shared" ref="M839" si="677">SUM(M837:M838)</f>
        <v>0</v>
      </c>
      <c r="N839" s="1352">
        <f t="shared" ref="N839" si="678">SUM(N837:N838)</f>
        <v>0</v>
      </c>
      <c r="O839" s="1339" t="str">
        <f t="shared" si="670"/>
        <v/>
      </c>
    </row>
    <row r="840" spans="1:15" x14ac:dyDescent="0.25">
      <c r="A840" s="1351">
        <v>2</v>
      </c>
      <c r="B840" s="1277" t="s">
        <v>188</v>
      </c>
      <c r="C840" s="1278"/>
      <c r="D840" s="1291">
        <f>SUM(E840:N840)</f>
        <v>0</v>
      </c>
      <c r="E840" s="1292"/>
      <c r="F840" s="1292"/>
      <c r="G840" s="1292"/>
      <c r="H840" s="1292"/>
      <c r="I840" s="1292"/>
      <c r="J840" s="1292"/>
      <c r="K840" s="1292"/>
      <c r="L840" s="1292"/>
      <c r="M840" s="1292"/>
      <c r="N840" s="1352"/>
      <c r="O840" s="1339" t="str">
        <f t="shared" si="670"/>
        <v/>
      </c>
    </row>
    <row r="841" spans="1:15" x14ac:dyDescent="0.25">
      <c r="A841" s="1351">
        <v>3</v>
      </c>
      <c r="B841" s="1277" t="s">
        <v>189</v>
      </c>
      <c r="C841" s="1278"/>
      <c r="D841" s="1291">
        <f>SUM(E841:N841)</f>
        <v>0</v>
      </c>
      <c r="E841" s="1354"/>
      <c r="F841" s="1292"/>
      <c r="G841" s="1292"/>
      <c r="H841" s="1292"/>
      <c r="I841" s="1292"/>
      <c r="J841" s="1292"/>
      <c r="K841" s="1292"/>
      <c r="L841" s="1292"/>
      <c r="M841" s="1292"/>
      <c r="N841" s="1352"/>
      <c r="O841" s="1339" t="str">
        <f t="shared" si="670"/>
        <v/>
      </c>
    </row>
    <row r="842" spans="1:15" x14ac:dyDescent="0.25">
      <c r="A842" s="1351">
        <v>4</v>
      </c>
      <c r="B842" s="1277" t="s">
        <v>190</v>
      </c>
      <c r="C842" s="1278"/>
      <c r="D842" s="1291">
        <f>SUM(E842:N842)</f>
        <v>0</v>
      </c>
      <c r="E842" s="1293"/>
      <c r="F842" s="1292"/>
      <c r="G842" s="1292"/>
      <c r="H842" s="1292"/>
      <c r="I842" s="1292"/>
      <c r="J842" s="1292"/>
      <c r="K842" s="1292"/>
      <c r="L842" s="1292"/>
      <c r="M842" s="1292"/>
      <c r="N842" s="1352"/>
      <c r="O842" s="1339" t="str">
        <f t="shared" si="670"/>
        <v/>
      </c>
    </row>
    <row r="843" spans="1:15" x14ac:dyDescent="0.25">
      <c r="A843" s="1351">
        <v>5</v>
      </c>
      <c r="B843" s="1277" t="s">
        <v>191</v>
      </c>
      <c r="C843" s="1278"/>
      <c r="D843" s="1291">
        <f>D839-D840-D841-D842</f>
        <v>0</v>
      </c>
      <c r="E843" s="1291">
        <f t="shared" ref="E843" si="679">E839-E840-E841-E842</f>
        <v>0</v>
      </c>
      <c r="F843" s="1291">
        <f t="shared" ref="F843" si="680">F839-F840-F841-F842</f>
        <v>0</v>
      </c>
      <c r="G843" s="1291">
        <f t="shared" ref="G843" si="681">G839-G840-G841-G842</f>
        <v>0</v>
      </c>
      <c r="H843" s="1291">
        <f t="shared" ref="H843" si="682">H839-H840-H841-H842</f>
        <v>0</v>
      </c>
      <c r="I843" s="1291">
        <f t="shared" ref="I843" si="683">I839-I840-I841-I842</f>
        <v>0</v>
      </c>
      <c r="J843" s="1291">
        <f t="shared" ref="J843" si="684">J839-J840-J841-J842</f>
        <v>0</v>
      </c>
      <c r="K843" s="1291">
        <f t="shared" ref="K843" si="685">K839-K840-K841-K842</f>
        <v>0</v>
      </c>
      <c r="L843" s="1291">
        <f t="shared" ref="L843" si="686">L839-L840-L841-L842</f>
        <v>0</v>
      </c>
      <c r="M843" s="1291">
        <f t="shared" ref="M843" si="687">M839-M840-M841-M842</f>
        <v>0</v>
      </c>
      <c r="N843" s="1298">
        <f t="shared" ref="N843" si="688">N839-N840-N841-N842</f>
        <v>0</v>
      </c>
      <c r="O843" s="1339" t="str">
        <f t="shared" si="670"/>
        <v/>
      </c>
    </row>
    <row r="844" spans="1:15" x14ac:dyDescent="0.25">
      <c r="A844" s="1351">
        <v>6</v>
      </c>
      <c r="B844" s="1277" t="s">
        <v>938</v>
      </c>
      <c r="C844" s="1278"/>
      <c r="D844" s="1295"/>
      <c r="E844" s="1296">
        <f t="shared" ref="E844:N844" si="689">IF($D844&gt;0, ROUND($D844*E$837/$D$837,0), 0)</f>
        <v>0</v>
      </c>
      <c r="F844" s="1296">
        <f t="shared" si="689"/>
        <v>0</v>
      </c>
      <c r="G844" s="1296">
        <f t="shared" si="689"/>
        <v>0</v>
      </c>
      <c r="H844" s="1296">
        <f t="shared" si="689"/>
        <v>0</v>
      </c>
      <c r="I844" s="1296">
        <f t="shared" si="689"/>
        <v>0</v>
      </c>
      <c r="J844" s="1296">
        <f t="shared" si="689"/>
        <v>0</v>
      </c>
      <c r="K844" s="1296">
        <f t="shared" si="689"/>
        <v>0</v>
      </c>
      <c r="L844" s="1296">
        <f t="shared" si="689"/>
        <v>0</v>
      </c>
      <c r="M844" s="1296">
        <f t="shared" si="689"/>
        <v>0</v>
      </c>
      <c r="N844" s="1296">
        <f t="shared" si="689"/>
        <v>0</v>
      </c>
      <c r="O844" s="1339" t="str">
        <f t="shared" ref="O844:O849" si="690">IF(OR(D844-SUM(E844:N844)&lt;-10,D844-SUM(E844:N844)&gt;10), "ERROR", "")</f>
        <v/>
      </c>
    </row>
    <row r="845" spans="1:15" x14ac:dyDescent="0.25">
      <c r="A845" s="1353" t="s">
        <v>675</v>
      </c>
      <c r="B845" s="1277" t="s">
        <v>939</v>
      </c>
      <c r="C845" s="1278"/>
      <c r="D845" s="1297"/>
      <c r="E845" s="1384">
        <f>IF(AND($D845&gt;0,SUM($E838:$N838)&gt;0),ROUND($D845*(E838/$D838),0),IF(AND($D845&gt;0,SUM($E837:$N837)&gt;0),ROUND($D845*(E837/$D837),0),0))</f>
        <v>0</v>
      </c>
      <c r="F845" s="1384">
        <f t="shared" ref="F845:N845" si="691">IF(AND($D845&gt;0,SUM($E838:$N838)&gt;0),ROUND($D845*(F838/$D838),0),IF(AND($D845&gt;0,SUM($E837:$N837)&gt;0),ROUND($D845*(F837/$D837),0),0))</f>
        <v>0</v>
      </c>
      <c r="G845" s="1384">
        <f t="shared" si="691"/>
        <v>0</v>
      </c>
      <c r="H845" s="1384">
        <f t="shared" si="691"/>
        <v>0</v>
      </c>
      <c r="I845" s="1384">
        <f t="shared" si="691"/>
        <v>0</v>
      </c>
      <c r="J845" s="1384">
        <f t="shared" si="691"/>
        <v>0</v>
      </c>
      <c r="K845" s="1384">
        <f t="shared" si="691"/>
        <v>0</v>
      </c>
      <c r="L845" s="1384">
        <f t="shared" si="691"/>
        <v>0</v>
      </c>
      <c r="M845" s="1384">
        <f t="shared" si="691"/>
        <v>0</v>
      </c>
      <c r="N845" s="1384">
        <f t="shared" si="691"/>
        <v>0</v>
      </c>
      <c r="O845" s="1339" t="str">
        <f t="shared" si="690"/>
        <v/>
      </c>
    </row>
    <row r="846" spans="1:15" x14ac:dyDescent="0.25">
      <c r="A846" s="1353" t="s">
        <v>676</v>
      </c>
      <c r="B846" s="1277" t="s">
        <v>940</v>
      </c>
      <c r="C846" s="1278"/>
      <c r="D846" s="1297" t="e">
        <f>'5C'!D$190*(D839/D$935)</f>
        <v>#DIV/0!</v>
      </c>
      <c r="E846" s="1296" t="e">
        <f>IF($D846&lt;&gt;0, ROUND($D846*E839/$D839,0), 0)</f>
        <v>#DIV/0!</v>
      </c>
      <c r="F846" s="1296" t="e">
        <f t="shared" ref="F846:N846" si="692">IF($D846&lt;&gt;0, ROUND($D846*F839/$D839,0), 0)</f>
        <v>#DIV/0!</v>
      </c>
      <c r="G846" s="1296" t="e">
        <f t="shared" si="692"/>
        <v>#DIV/0!</v>
      </c>
      <c r="H846" s="1296" t="e">
        <f t="shared" si="692"/>
        <v>#DIV/0!</v>
      </c>
      <c r="I846" s="1296" t="e">
        <f t="shared" si="692"/>
        <v>#DIV/0!</v>
      </c>
      <c r="J846" s="1296" t="e">
        <f t="shared" si="692"/>
        <v>#DIV/0!</v>
      </c>
      <c r="K846" s="1296" t="e">
        <f t="shared" si="692"/>
        <v>#DIV/0!</v>
      </c>
      <c r="L846" s="1296" t="e">
        <f t="shared" si="692"/>
        <v>#DIV/0!</v>
      </c>
      <c r="M846" s="1296" t="e">
        <f t="shared" si="692"/>
        <v>#DIV/0!</v>
      </c>
      <c r="N846" s="1296" t="e">
        <f t="shared" si="692"/>
        <v>#DIV/0!</v>
      </c>
      <c r="O846" s="1339" t="e">
        <f t="shared" si="690"/>
        <v>#DIV/0!</v>
      </c>
    </row>
    <row r="847" spans="1:15" x14ac:dyDescent="0.25">
      <c r="A847" s="1353" t="s">
        <v>202</v>
      </c>
      <c r="B847" s="1277" t="s">
        <v>941</v>
      </c>
      <c r="C847" s="1278"/>
      <c r="D847" s="1297"/>
      <c r="E847" s="1296">
        <f>IF($D847&lt;&gt;0, ROUND($D847*E839/$D839,0), 0)</f>
        <v>0</v>
      </c>
      <c r="F847" s="1296">
        <f t="shared" ref="F847:N847" si="693">IF($D847&lt;&gt;0, ROUND($D847*F839/$D839,0), 0)</f>
        <v>0</v>
      </c>
      <c r="G847" s="1296">
        <f t="shared" si="693"/>
        <v>0</v>
      </c>
      <c r="H847" s="1296">
        <f t="shared" si="693"/>
        <v>0</v>
      </c>
      <c r="I847" s="1296">
        <f t="shared" si="693"/>
        <v>0</v>
      </c>
      <c r="J847" s="1296">
        <f t="shared" si="693"/>
        <v>0</v>
      </c>
      <c r="K847" s="1296">
        <f t="shared" si="693"/>
        <v>0</v>
      </c>
      <c r="L847" s="1296">
        <f t="shared" si="693"/>
        <v>0</v>
      </c>
      <c r="M847" s="1296">
        <f t="shared" si="693"/>
        <v>0</v>
      </c>
      <c r="N847" s="1296">
        <f t="shared" si="693"/>
        <v>0</v>
      </c>
      <c r="O847" s="1339" t="str">
        <f t="shared" si="690"/>
        <v/>
      </c>
    </row>
    <row r="848" spans="1:15" x14ac:dyDescent="0.25">
      <c r="A848" s="1353" t="s">
        <v>203</v>
      </c>
      <c r="B848" s="1277" t="s">
        <v>931</v>
      </c>
      <c r="C848" s="1278"/>
      <c r="D848" s="1297" t="e">
        <f>SUM(D844:D847)</f>
        <v>#DIV/0!</v>
      </c>
      <c r="E848" s="1297" t="e">
        <f>SUM(E844:E847)</f>
        <v>#DIV/0!</v>
      </c>
      <c r="F848" s="1297" t="e">
        <f t="shared" ref="F848" si="694">SUM(F844:F847)</f>
        <v>#DIV/0!</v>
      </c>
      <c r="G848" s="1297" t="e">
        <f t="shared" ref="G848" si="695">SUM(G844:G847)</f>
        <v>#DIV/0!</v>
      </c>
      <c r="H848" s="1297" t="e">
        <f t="shared" ref="H848" si="696">SUM(H844:H847)</f>
        <v>#DIV/0!</v>
      </c>
      <c r="I848" s="1297" t="e">
        <f t="shared" ref="I848" si="697">SUM(I844:I847)</f>
        <v>#DIV/0!</v>
      </c>
      <c r="J848" s="1297" t="e">
        <f t="shared" ref="J848" si="698">SUM(J844:J847)</f>
        <v>#DIV/0!</v>
      </c>
      <c r="K848" s="1297" t="e">
        <f t="shared" ref="K848:L848" si="699">SUM(K844:K847)</f>
        <v>#DIV/0!</v>
      </c>
      <c r="L848" s="1297" t="e">
        <f t="shared" si="699"/>
        <v>#DIV/0!</v>
      </c>
      <c r="M848" s="1297" t="e">
        <f t="shared" ref="M848" si="700">SUM(M844:M847)</f>
        <v>#DIV/0!</v>
      </c>
      <c r="N848" s="1356" t="e">
        <f t="shared" ref="N848" si="701">SUM(N844:N847)</f>
        <v>#DIV/0!</v>
      </c>
      <c r="O848" s="1339" t="e">
        <f t="shared" si="690"/>
        <v>#DIV/0!</v>
      </c>
    </row>
    <row r="849" spans="1:15" x14ac:dyDescent="0.25">
      <c r="A849" s="1357">
        <v>7</v>
      </c>
      <c r="B849" s="1317" t="s">
        <v>192</v>
      </c>
      <c r="C849" s="1318"/>
      <c r="D849" s="1358" t="e">
        <f>D843-D848</f>
        <v>#DIV/0!</v>
      </c>
      <c r="E849" s="1298" t="e">
        <f t="shared" ref="E849" si="702">E843-E848</f>
        <v>#DIV/0!</v>
      </c>
      <c r="F849" s="1298" t="e">
        <f t="shared" ref="F849" si="703">F843-F848</f>
        <v>#DIV/0!</v>
      </c>
      <c r="G849" s="1298" t="e">
        <f t="shared" ref="G849" si="704">G843-G848</f>
        <v>#DIV/0!</v>
      </c>
      <c r="H849" s="1298" t="e">
        <f t="shared" ref="H849" si="705">H843-H848</f>
        <v>#DIV/0!</v>
      </c>
      <c r="I849" s="1298" t="e">
        <f t="shared" ref="I849" si="706">I843-I848</f>
        <v>#DIV/0!</v>
      </c>
      <c r="J849" s="1298" t="e">
        <f t="shared" ref="J849" si="707">J843-J848</f>
        <v>#DIV/0!</v>
      </c>
      <c r="K849" s="1298" t="e">
        <f t="shared" ref="K849:L849" si="708">K843-K848</f>
        <v>#DIV/0!</v>
      </c>
      <c r="L849" s="1298" t="e">
        <f t="shared" si="708"/>
        <v>#DIV/0!</v>
      </c>
      <c r="M849" s="1298" t="e">
        <f t="shared" ref="M849:N849" si="709">M843-M848</f>
        <v>#DIV/0!</v>
      </c>
      <c r="N849" s="1298" t="e">
        <f t="shared" si="709"/>
        <v>#DIV/0!</v>
      </c>
      <c r="O849" s="1339" t="e">
        <f t="shared" si="690"/>
        <v>#DIV/0!</v>
      </c>
    </row>
    <row r="850" spans="1:15" x14ac:dyDescent="0.25">
      <c r="A850" s="1279">
        <v>8</v>
      </c>
      <c r="B850" s="1279" t="s">
        <v>942</v>
      </c>
      <c r="C850" s="1299"/>
      <c r="D850" s="1334" t="e">
        <f>'5C'!D$190*(D837/D$933)</f>
        <v>#DIV/0!</v>
      </c>
      <c r="E850" s="1300"/>
      <c r="F850" s="1301"/>
      <c r="G850" s="1301"/>
      <c r="H850" s="1301"/>
      <c r="I850" s="1301"/>
      <c r="J850" s="1301"/>
      <c r="K850" s="1301"/>
      <c r="L850" s="1301"/>
      <c r="M850" s="1301"/>
      <c r="N850" s="1301" t="s">
        <v>367</v>
      </c>
      <c r="O850" s="1299"/>
    </row>
    <row r="851" spans="1:15" x14ac:dyDescent="0.25">
      <c r="A851" s="1277">
        <v>9</v>
      </c>
      <c r="B851" s="1277" t="s">
        <v>943</v>
      </c>
      <c r="C851" s="1278"/>
      <c r="D851" s="1292" t="e">
        <f>('5C'!$I$190-'5C'!$D$190)*(D837/D$933)</f>
        <v>#DIV/0!</v>
      </c>
      <c r="E851" s="1300"/>
      <c r="F851" s="1301"/>
      <c r="G851" s="1301"/>
      <c r="H851" s="1301"/>
      <c r="I851" s="1301"/>
      <c r="J851" s="1301"/>
      <c r="K851" s="1301"/>
      <c r="L851" s="1301"/>
      <c r="M851" s="1301"/>
      <c r="N851" s="1301" t="s">
        <v>367</v>
      </c>
      <c r="O851" s="1299"/>
    </row>
    <row r="852" spans="1:15" x14ac:dyDescent="0.25">
      <c r="A852" s="1277">
        <v>10</v>
      </c>
      <c r="B852" s="1277" t="s">
        <v>193</v>
      </c>
      <c r="C852" s="1278"/>
      <c r="D852" s="1291"/>
      <c r="E852" s="1302"/>
      <c r="F852" s="1303"/>
      <c r="G852" s="1303"/>
      <c r="H852" s="1303"/>
      <c r="I852" s="1303"/>
      <c r="J852" s="1303"/>
      <c r="K852" s="1303"/>
      <c r="L852" s="1303"/>
      <c r="M852" s="1303"/>
      <c r="N852" s="1303"/>
    </row>
    <row r="853" spans="1:15" x14ac:dyDescent="0.25">
      <c r="A853" s="1279"/>
      <c r="B853" s="1279" t="s">
        <v>194</v>
      </c>
      <c r="C853" s="1280"/>
      <c r="D853" s="1302" t="e">
        <f>SUM(D849:D851)</f>
        <v>#DIV/0!</v>
      </c>
      <c r="E853" s="1302"/>
      <c r="F853" s="1303"/>
      <c r="G853" s="1303"/>
      <c r="H853" s="1303"/>
      <c r="I853" s="1303"/>
      <c r="J853" s="1303"/>
      <c r="K853" s="1303"/>
      <c r="L853" s="1303"/>
      <c r="M853" s="1303"/>
      <c r="N853" s="1303"/>
    </row>
    <row r="854" spans="1:15" x14ac:dyDescent="0.25">
      <c r="A854" s="1277">
        <v>11</v>
      </c>
      <c r="B854" s="1277" t="s">
        <v>944</v>
      </c>
      <c r="C854" s="1278"/>
      <c r="D854" s="1292">
        <f>IF(D$950&lt;&gt;0,D$950*(D837/D$933),0)</f>
        <v>0</v>
      </c>
      <c r="E854" s="1302"/>
      <c r="F854" s="1303"/>
      <c r="G854" s="1303"/>
      <c r="H854" s="1303"/>
      <c r="I854" s="1303"/>
      <c r="J854" s="1303"/>
      <c r="K854" s="1303"/>
      <c r="L854" s="1303"/>
      <c r="M854" s="1303"/>
      <c r="N854" s="1303"/>
    </row>
    <row r="855" spans="1:15" x14ac:dyDescent="0.25">
      <c r="A855" s="1277">
        <v>12</v>
      </c>
      <c r="B855" s="1277" t="s">
        <v>945</v>
      </c>
      <c r="C855" s="1278"/>
      <c r="D855" s="1292">
        <f>IF(D$951&lt;&gt;0,D$951*(D837/D$933),0)</f>
        <v>0</v>
      </c>
      <c r="E855" s="1302"/>
      <c r="F855" s="1303"/>
      <c r="G855" s="1303"/>
      <c r="H855" s="1303"/>
      <c r="I855" s="1303"/>
      <c r="J855" s="1303"/>
      <c r="K855" s="1303"/>
      <c r="L855" s="1303"/>
      <c r="M855" s="1303"/>
      <c r="N855" s="1303"/>
    </row>
    <row r="856" spans="1:15" x14ac:dyDescent="0.25">
      <c r="A856" s="1277">
        <v>13</v>
      </c>
      <c r="B856" s="1277" t="s">
        <v>195</v>
      </c>
      <c r="C856" s="1278"/>
      <c r="D856" s="1291" t="e">
        <f>D853+D854+D855</f>
        <v>#DIV/0!</v>
      </c>
      <c r="E856" s="1302"/>
      <c r="F856" s="1303"/>
      <c r="G856" s="1303"/>
      <c r="H856" s="1303"/>
      <c r="I856" s="1303"/>
      <c r="J856" s="1303"/>
      <c r="K856" s="1303"/>
      <c r="L856" s="1303"/>
      <c r="M856" s="1303"/>
      <c r="N856" s="1303"/>
    </row>
    <row r="857" spans="1:15" x14ac:dyDescent="0.25">
      <c r="A857" s="1278" t="s">
        <v>419</v>
      </c>
      <c r="B857" s="1278"/>
      <c r="C857" s="239"/>
      <c r="D857" s="246"/>
      <c r="E857" s="1270"/>
      <c r="F857" s="1270"/>
      <c r="G857" s="1270"/>
      <c r="H857" s="1270"/>
      <c r="I857" s="1270"/>
      <c r="J857" s="1271"/>
      <c r="K857" s="1271"/>
      <c r="L857" s="1271"/>
      <c r="M857" s="1271"/>
      <c r="N857" s="1271"/>
    </row>
    <row r="858" spans="1:15" x14ac:dyDescent="0.25">
      <c r="A858" s="1280" t="s">
        <v>953</v>
      </c>
      <c r="B858" s="1280"/>
      <c r="C858" s="233"/>
      <c r="D858" s="248"/>
      <c r="E858" s="248"/>
      <c r="F858" s="248"/>
      <c r="G858" s="248"/>
      <c r="H858" s="248"/>
      <c r="I858" s="247"/>
      <c r="J858" s="248"/>
      <c r="K858" s="248"/>
      <c r="L858" s="248"/>
      <c r="M858" s="248"/>
      <c r="N858" s="248"/>
    </row>
    <row r="859" spans="1:15" x14ac:dyDescent="0.25">
      <c r="A859" s="1280" t="s">
        <v>955</v>
      </c>
      <c r="B859" s="1280"/>
      <c r="D859" s="247"/>
      <c r="E859" s="247"/>
      <c r="F859" s="247"/>
      <c r="G859" s="247"/>
      <c r="H859" s="247"/>
      <c r="I859" s="247"/>
      <c r="J859" s="248"/>
      <c r="K859" s="248"/>
      <c r="L859" s="248"/>
      <c r="M859" s="248"/>
      <c r="N859" s="248"/>
    </row>
    <row r="860" spans="1:15" x14ac:dyDescent="0.25">
      <c r="A860" s="1280" t="s">
        <v>954</v>
      </c>
      <c r="B860" s="1280"/>
      <c r="D860" s="247"/>
      <c r="E860" s="247"/>
      <c r="F860" s="247"/>
      <c r="G860" s="247"/>
      <c r="H860" s="247"/>
      <c r="I860" s="247"/>
      <c r="J860" s="248"/>
      <c r="K860" s="248"/>
      <c r="L860" s="248"/>
      <c r="M860" s="248"/>
      <c r="N860" s="248"/>
    </row>
    <row r="861" spans="1:15" x14ac:dyDescent="0.25">
      <c r="A861" s="1280" t="s">
        <v>949</v>
      </c>
      <c r="B861" s="1280"/>
      <c r="D861" s="247"/>
      <c r="E861" s="247"/>
      <c r="F861" s="247"/>
      <c r="G861" s="247"/>
      <c r="H861" s="247"/>
      <c r="I861" s="247"/>
      <c r="J861" s="248"/>
      <c r="K861" s="248"/>
      <c r="L861" s="248"/>
      <c r="M861" s="248"/>
      <c r="N861" s="248"/>
    </row>
    <row r="862" spans="1:15" x14ac:dyDescent="0.25">
      <c r="A862" s="1280" t="s">
        <v>946</v>
      </c>
      <c r="B862" s="1280"/>
      <c r="D862" s="247"/>
      <c r="E862" s="247"/>
      <c r="F862" s="247"/>
      <c r="G862" s="247"/>
      <c r="H862" s="247"/>
      <c r="I862" s="247"/>
      <c r="J862" s="248"/>
      <c r="K862" s="248"/>
      <c r="L862" s="248"/>
      <c r="M862" s="248"/>
      <c r="N862" s="248"/>
    </row>
    <row r="863" spans="1:15" x14ac:dyDescent="0.25">
      <c r="A863" s="1280" t="s">
        <v>947</v>
      </c>
      <c r="B863" s="1280"/>
      <c r="D863" s="247"/>
      <c r="E863" s="247"/>
      <c r="F863" s="247"/>
      <c r="G863" s="247"/>
      <c r="H863" s="247"/>
      <c r="I863" s="247"/>
      <c r="J863" s="248"/>
      <c r="K863" s="248"/>
      <c r="L863" s="248"/>
      <c r="M863" s="248"/>
      <c r="N863" s="248"/>
    </row>
    <row r="864" spans="1:15" x14ac:dyDescent="0.25">
      <c r="A864" s="1280" t="s">
        <v>948</v>
      </c>
      <c r="B864" s="1280"/>
      <c r="D864" s="247"/>
      <c r="E864" s="247"/>
      <c r="F864" s="247"/>
      <c r="G864" s="247"/>
      <c r="H864" s="247"/>
      <c r="I864" s="247"/>
      <c r="J864" s="248"/>
      <c r="K864" s="248"/>
      <c r="L864" s="248"/>
      <c r="M864" s="248"/>
      <c r="N864" s="248"/>
    </row>
    <row r="865" spans="1:15" x14ac:dyDescent="0.25">
      <c r="A865" s="1280" t="s">
        <v>950</v>
      </c>
      <c r="B865" s="1280"/>
      <c r="D865" s="247"/>
      <c r="E865" s="247"/>
      <c r="F865" s="247"/>
      <c r="G865" s="247"/>
      <c r="H865" s="247"/>
      <c r="I865" s="247"/>
      <c r="J865" s="248"/>
      <c r="K865" s="248"/>
      <c r="L865" s="248"/>
      <c r="M865" s="248"/>
      <c r="N865" s="248"/>
    </row>
    <row r="866" spans="1:15" x14ac:dyDescent="0.25">
      <c r="A866" s="1280" t="s">
        <v>951</v>
      </c>
      <c r="B866" s="1280"/>
      <c r="D866" s="247"/>
      <c r="E866" s="247"/>
      <c r="F866" s="247"/>
      <c r="G866" s="247"/>
      <c r="H866" s="247"/>
      <c r="I866" s="247"/>
      <c r="J866" s="248"/>
      <c r="K866" s="248"/>
      <c r="L866" s="248"/>
      <c r="M866" s="248"/>
      <c r="N866" s="248"/>
    </row>
    <row r="867" spans="1:15" x14ac:dyDescent="0.25">
      <c r="B867" s="1280" t="s">
        <v>952</v>
      </c>
      <c r="D867" s="247"/>
      <c r="E867" s="247"/>
      <c r="F867" s="247"/>
      <c r="G867" s="247"/>
      <c r="H867" s="247"/>
      <c r="I867" s="247"/>
      <c r="J867" s="248"/>
      <c r="K867" s="248"/>
      <c r="L867" s="248"/>
      <c r="M867" s="248"/>
      <c r="N867" s="248"/>
    </row>
    <row r="868" spans="1:15" x14ac:dyDescent="0.25">
      <c r="D868" s="247"/>
      <c r="E868" s="247"/>
      <c r="F868" s="247"/>
      <c r="G868" s="247"/>
      <c r="H868" s="247"/>
      <c r="I868" s="247"/>
      <c r="J868" s="248"/>
      <c r="K868" s="248"/>
      <c r="L868" s="248"/>
      <c r="M868" s="248"/>
      <c r="N868" s="248"/>
    </row>
    <row r="869" spans="1:15" x14ac:dyDescent="0.25">
      <c r="A869" s="232" t="s">
        <v>422</v>
      </c>
      <c r="D869" s="247"/>
      <c r="E869" s="247"/>
      <c r="F869" s="247"/>
      <c r="G869" s="247"/>
      <c r="H869" s="247"/>
      <c r="I869" s="247"/>
      <c r="J869" s="248"/>
      <c r="K869" s="248"/>
      <c r="L869" s="248"/>
      <c r="M869" s="248"/>
      <c r="N869" s="248"/>
    </row>
    <row r="870" spans="1:15" x14ac:dyDescent="0.25">
      <c r="D870" s="247"/>
      <c r="E870" s="247"/>
      <c r="F870" s="247"/>
      <c r="G870" s="247"/>
      <c r="H870" s="247" t="s">
        <v>367</v>
      </c>
      <c r="I870" s="247"/>
      <c r="K870" s="248"/>
      <c r="L870" s="248"/>
      <c r="M870" s="248"/>
      <c r="N870" s="248" t="s">
        <v>367</v>
      </c>
    </row>
    <row r="871" spans="1:15" ht="17.399999999999999" x14ac:dyDescent="0.3">
      <c r="A871" s="1"/>
      <c r="B871" s="1272"/>
      <c r="C871" s="784"/>
      <c r="D871" s="784"/>
      <c r="E871" s="784"/>
      <c r="F871" s="784"/>
      <c r="G871" s="784"/>
      <c r="H871" s="784"/>
      <c r="I871" s="784"/>
      <c r="J871" s="785"/>
      <c r="K871" s="785"/>
      <c r="L871" s="785"/>
      <c r="M871" s="785"/>
      <c r="N871" s="487" t="s">
        <v>834</v>
      </c>
    </row>
    <row r="872" spans="1:15" ht="17.399999999999999" x14ac:dyDescent="0.3">
      <c r="A872" s="1" t="s">
        <v>182</v>
      </c>
      <c r="B872" s="1272"/>
      <c r="C872" s="784"/>
      <c r="D872" s="784"/>
      <c r="E872" s="784"/>
      <c r="F872" s="784"/>
      <c r="G872" s="784"/>
      <c r="H872" s="784"/>
      <c r="I872" s="784"/>
      <c r="J872" s="785"/>
      <c r="K872" s="785"/>
      <c r="L872" s="785"/>
      <c r="M872" s="785"/>
      <c r="N872" s="784"/>
    </row>
    <row r="873" spans="1:15" ht="17.399999999999999" x14ac:dyDescent="0.3">
      <c r="A873" s="786" t="s">
        <v>849</v>
      </c>
      <c r="B873" s="1273"/>
      <c r="C873" s="787"/>
      <c r="D873" s="789"/>
      <c r="E873" s="789"/>
      <c r="F873" s="789"/>
      <c r="G873" s="789"/>
      <c r="H873" s="789"/>
      <c r="I873" s="789"/>
      <c r="J873" s="790"/>
      <c r="K873" s="790"/>
      <c r="L873" s="790"/>
      <c r="M873" s="790"/>
      <c r="N873" s="790"/>
    </row>
    <row r="874" spans="1:15" x14ac:dyDescent="0.25">
      <c r="D874" s="247"/>
      <c r="E874" s="247"/>
      <c r="F874" s="247"/>
      <c r="G874" s="247"/>
      <c r="H874" s="247"/>
      <c r="I874" s="247"/>
      <c r="J874" s="248"/>
      <c r="K874" s="248"/>
      <c r="L874" s="248"/>
      <c r="M874" s="248"/>
      <c r="N874" s="248"/>
    </row>
    <row r="875" spans="1:15" x14ac:dyDescent="0.25">
      <c r="B875" s="1274" t="s">
        <v>363</v>
      </c>
      <c r="F875" s="232" t="s">
        <v>451</v>
      </c>
      <c r="H875" s="232" t="s">
        <v>367</v>
      </c>
      <c r="J875" s="233"/>
      <c r="M875" s="783" t="s">
        <v>365</v>
      </c>
    </row>
    <row r="876" spans="1:15" x14ac:dyDescent="0.25">
      <c r="C876" s="212" t="str">
        <f>'1_1A'!$B$7</f>
        <v>Enter Hospital Name Here</v>
      </c>
      <c r="G876" s="212" t="str">
        <f>'1_1A'!$H$7</f>
        <v>Enter Provider Number Here</v>
      </c>
      <c r="J876" s="233"/>
      <c r="K876" s="233"/>
      <c r="L876" s="233"/>
      <c r="M876" s="233"/>
      <c r="N876" s="1269" t="str">
        <f>'1_1A'!$P$7</f>
        <v>Enter FYE Here</v>
      </c>
    </row>
    <row r="877" spans="1:15" x14ac:dyDescent="0.25">
      <c r="D877" s="247"/>
      <c r="E877" s="247"/>
      <c r="F877" s="247"/>
      <c r="G877" s="247"/>
      <c r="H877" s="247"/>
      <c r="I877" s="247"/>
      <c r="J877" s="248"/>
      <c r="K877" s="248"/>
      <c r="L877" s="248"/>
      <c r="M877" s="248"/>
      <c r="N877" s="248"/>
    </row>
    <row r="878" spans="1:15" x14ac:dyDescent="0.25">
      <c r="A878" s="1340"/>
      <c r="B878" s="1341"/>
      <c r="C878" s="1342"/>
      <c r="D878" s="1359"/>
      <c r="E878" s="1360"/>
      <c r="F878" s="1360"/>
      <c r="G878" s="1360"/>
      <c r="H878" s="1360"/>
      <c r="I878" s="1360"/>
      <c r="J878" s="1361"/>
      <c r="K878" s="1361"/>
      <c r="L878" s="1361"/>
      <c r="M878" s="1361"/>
      <c r="N878" s="1362"/>
      <c r="O878" s="1299"/>
    </row>
    <row r="879" spans="1:15" x14ac:dyDescent="0.25">
      <c r="A879" s="1344"/>
      <c r="B879" s="1279"/>
      <c r="C879" s="1299"/>
      <c r="D879" s="1323" t="s">
        <v>183</v>
      </c>
      <c r="E879" s="1363"/>
      <c r="F879" s="1363"/>
      <c r="G879" s="1363"/>
      <c r="H879" s="1363"/>
      <c r="I879" s="1363"/>
      <c r="J879" s="1364"/>
      <c r="K879" s="1364"/>
      <c r="L879" s="1364"/>
      <c r="M879" s="1364"/>
      <c r="N879" s="1365"/>
      <c r="O879" s="1299"/>
    </row>
    <row r="880" spans="1:15" x14ac:dyDescent="0.25">
      <c r="A880" s="1344"/>
      <c r="B880" s="1282" t="s">
        <v>184</v>
      </c>
      <c r="C880" s="1345"/>
      <c r="D880" s="1324"/>
      <c r="E880" s="1305"/>
      <c r="F880" s="1305"/>
      <c r="G880" s="1305"/>
      <c r="H880" s="1305"/>
      <c r="I880" s="1305"/>
      <c r="J880" s="1306"/>
      <c r="K880" s="1306"/>
      <c r="L880" s="1306"/>
      <c r="M880" s="1306"/>
      <c r="N880" s="1366"/>
      <c r="O880" s="1299"/>
    </row>
    <row r="881" spans="1:15" x14ac:dyDescent="0.25">
      <c r="A881" s="1344"/>
      <c r="B881" s="1282" t="s">
        <v>185</v>
      </c>
      <c r="C881" s="1345"/>
      <c r="D881" s="1322"/>
      <c r="E881" s="1322"/>
      <c r="F881" s="1304"/>
      <c r="G881" s="1322"/>
      <c r="H881" s="1304"/>
      <c r="I881" s="1326" t="s">
        <v>367</v>
      </c>
      <c r="J881" s="1327"/>
      <c r="K881" s="1283" t="s">
        <v>367</v>
      </c>
      <c r="L881" s="1284"/>
      <c r="M881" s="1285"/>
      <c r="N881" s="1349"/>
      <c r="O881" s="1299"/>
    </row>
    <row r="882" spans="1:15" x14ac:dyDescent="0.25">
      <c r="A882" s="1344"/>
      <c r="B882" s="1279"/>
      <c r="C882" s="1299"/>
      <c r="D882" s="1328" t="s">
        <v>379</v>
      </c>
      <c r="E882" s="1329" t="s">
        <v>374</v>
      </c>
      <c r="F882" s="1363"/>
      <c r="G882" s="1329" t="s">
        <v>375</v>
      </c>
      <c r="H882" s="1363"/>
      <c r="I882" s="1329" t="s">
        <v>376</v>
      </c>
      <c r="J882" s="1364"/>
      <c r="K882" s="1282" t="s">
        <v>936</v>
      </c>
      <c r="L882" s="1346"/>
      <c r="M882" s="1287" t="s">
        <v>186</v>
      </c>
      <c r="N882" s="1312"/>
      <c r="O882" s="1299"/>
    </row>
    <row r="883" spans="1:15" x14ac:dyDescent="0.25">
      <c r="A883" s="1344"/>
      <c r="B883" s="1279"/>
      <c r="C883" s="1299"/>
      <c r="D883" s="1328" t="s">
        <v>199</v>
      </c>
      <c r="E883" s="1325" t="s">
        <v>97</v>
      </c>
      <c r="F883" s="1325" t="s">
        <v>98</v>
      </c>
      <c r="G883" s="1325" t="s">
        <v>97</v>
      </c>
      <c r="H883" s="1325" t="s">
        <v>98</v>
      </c>
      <c r="I883" s="1325" t="s">
        <v>97</v>
      </c>
      <c r="J883" s="1330" t="s">
        <v>98</v>
      </c>
      <c r="K883" s="1288" t="s">
        <v>97</v>
      </c>
      <c r="L883" s="1289" t="s">
        <v>98</v>
      </c>
      <c r="M883" s="1288" t="s">
        <v>97</v>
      </c>
      <c r="N883" s="1314" t="s">
        <v>98</v>
      </c>
      <c r="O883" s="1299"/>
    </row>
    <row r="884" spans="1:15" x14ac:dyDescent="0.25">
      <c r="A884" s="1344"/>
      <c r="B884" s="1279"/>
      <c r="C884" s="1299"/>
      <c r="D884" s="1328" t="s">
        <v>384</v>
      </c>
      <c r="E884" s="1328" t="s">
        <v>385</v>
      </c>
      <c r="F884" s="1328" t="s">
        <v>386</v>
      </c>
      <c r="G884" s="1328" t="s">
        <v>387</v>
      </c>
      <c r="H884" s="1328" t="s">
        <v>388</v>
      </c>
      <c r="I884" s="1328" t="s">
        <v>389</v>
      </c>
      <c r="J884" s="1331" t="s">
        <v>390</v>
      </c>
      <c r="K884" s="1290" t="s">
        <v>391</v>
      </c>
      <c r="L884" s="1290">
        <v>9</v>
      </c>
      <c r="M884" s="1290">
        <v>10</v>
      </c>
      <c r="N884" s="1350">
        <v>11</v>
      </c>
      <c r="O884" s="1299"/>
    </row>
    <row r="885" spans="1:15" x14ac:dyDescent="0.25">
      <c r="A885" s="1351">
        <v>1</v>
      </c>
      <c r="B885" s="1277" t="s">
        <v>937</v>
      </c>
      <c r="C885" s="1278"/>
      <c r="D885" s="1291">
        <f>D837+D788+D739+D690+D641+D592+D544+D496+D448+D400+D352+D304+D256+D208+D160+D112+D64</f>
        <v>0</v>
      </c>
      <c r="E885" s="1291">
        <f t="shared" ref="E885:N885" si="710">E837+E788+E739+E690+E641+E592+E544+E496+E448+E400+E352+E304+E256+E208+E160+E112+E64</f>
        <v>0</v>
      </c>
      <c r="F885" s="1291">
        <f t="shared" si="710"/>
        <v>0</v>
      </c>
      <c r="G885" s="1291">
        <f t="shared" si="710"/>
        <v>0</v>
      </c>
      <c r="H885" s="1291">
        <f t="shared" si="710"/>
        <v>0</v>
      </c>
      <c r="I885" s="1291">
        <f t="shared" si="710"/>
        <v>0</v>
      </c>
      <c r="J885" s="1291">
        <f t="shared" si="710"/>
        <v>0</v>
      </c>
      <c r="K885" s="1291">
        <f t="shared" si="710"/>
        <v>0</v>
      </c>
      <c r="L885" s="1291">
        <f t="shared" ref="L885" si="711">L837+L788+L739+L690+L641+L592+L544+L496+L448+L400+L352+L304+L256+L208+L160+L112+L64</f>
        <v>0</v>
      </c>
      <c r="M885" s="1291">
        <f t="shared" si="710"/>
        <v>0</v>
      </c>
      <c r="N885" s="1355">
        <f t="shared" si="710"/>
        <v>0</v>
      </c>
      <c r="O885" s="1339" t="str">
        <f t="shared" ref="O885:O891" si="712">IF(OR(D885-SUM(E885:N885)&lt;-10,D885-SUM(E885:N885)&gt;10), "ERROR", "")</f>
        <v/>
      </c>
    </row>
    <row r="886" spans="1:15" x14ac:dyDescent="0.25">
      <c r="A886" s="1353" t="s">
        <v>933</v>
      </c>
      <c r="B886" s="1277" t="s">
        <v>959</v>
      </c>
      <c r="C886" s="1278"/>
      <c r="D886" s="1291">
        <f t="shared" ref="D886:N886" si="713">D838+D789+D740+D691+D642+D593+D545+D497+D449+D401+D353+D305+D257+D209+D161+D113+D65</f>
        <v>0</v>
      </c>
      <c r="E886" s="1291">
        <f t="shared" si="713"/>
        <v>0</v>
      </c>
      <c r="F886" s="1291">
        <f t="shared" si="713"/>
        <v>0</v>
      </c>
      <c r="G886" s="1291">
        <f t="shared" si="713"/>
        <v>0</v>
      </c>
      <c r="H886" s="1291">
        <f t="shared" si="713"/>
        <v>0</v>
      </c>
      <c r="I886" s="1291">
        <f t="shared" si="713"/>
        <v>0</v>
      </c>
      <c r="J886" s="1291">
        <f t="shared" si="713"/>
        <v>0</v>
      </c>
      <c r="K886" s="1291">
        <f t="shared" si="713"/>
        <v>0</v>
      </c>
      <c r="L886" s="1291">
        <f t="shared" ref="L886" si="714">L838+L789+L740+L691+L642+L593+L545+L497+L449+L401+L353+L305+L257+L209+L161+L113+L65</f>
        <v>0</v>
      </c>
      <c r="M886" s="1291">
        <f t="shared" si="713"/>
        <v>0</v>
      </c>
      <c r="N886" s="1355">
        <f t="shared" si="713"/>
        <v>0</v>
      </c>
      <c r="O886" s="1339" t="str">
        <f t="shared" si="712"/>
        <v/>
      </c>
    </row>
    <row r="887" spans="1:15" x14ac:dyDescent="0.25">
      <c r="A887" s="1353" t="s">
        <v>934</v>
      </c>
      <c r="B887" s="1277" t="s">
        <v>935</v>
      </c>
      <c r="C887" s="1278"/>
      <c r="D887" s="1291">
        <f t="shared" ref="D887:N887" si="715">D839+D790+D741+D692+D643+D594+D546+D498+D450+D402+D354+D306+D258+D210+D162+D114+D66</f>
        <v>0</v>
      </c>
      <c r="E887" s="1291">
        <f t="shared" si="715"/>
        <v>0</v>
      </c>
      <c r="F887" s="1291">
        <f t="shared" si="715"/>
        <v>0</v>
      </c>
      <c r="G887" s="1291">
        <f t="shared" si="715"/>
        <v>0</v>
      </c>
      <c r="H887" s="1291">
        <f t="shared" si="715"/>
        <v>0</v>
      </c>
      <c r="I887" s="1291">
        <f t="shared" si="715"/>
        <v>0</v>
      </c>
      <c r="J887" s="1291">
        <f t="shared" si="715"/>
        <v>0</v>
      </c>
      <c r="K887" s="1291">
        <f t="shared" si="715"/>
        <v>0</v>
      </c>
      <c r="L887" s="1291">
        <f t="shared" ref="L887" si="716">L839+L790+L741+L692+L643+L594+L546+L498+L450+L402+L354+L306+L258+L210+L162+L114+L66</f>
        <v>0</v>
      </c>
      <c r="M887" s="1291">
        <f t="shared" si="715"/>
        <v>0</v>
      </c>
      <c r="N887" s="1355">
        <f t="shared" si="715"/>
        <v>0</v>
      </c>
      <c r="O887" s="1339" t="str">
        <f t="shared" si="712"/>
        <v/>
      </c>
    </row>
    <row r="888" spans="1:15" x14ac:dyDescent="0.25">
      <c r="A888" s="1351">
        <v>2</v>
      </c>
      <c r="B888" s="1277" t="s">
        <v>188</v>
      </c>
      <c r="C888" s="1278"/>
      <c r="D888" s="1291">
        <f t="shared" ref="D888:N888" si="717">D840+D791+D742+D693+D644+D595+D547+D499+D451+D403+D355+D307+D259+D211+D163+D115+D67</f>
        <v>0</v>
      </c>
      <c r="E888" s="1291">
        <f t="shared" si="717"/>
        <v>0</v>
      </c>
      <c r="F888" s="1291">
        <f t="shared" si="717"/>
        <v>0</v>
      </c>
      <c r="G888" s="1291">
        <f t="shared" si="717"/>
        <v>0</v>
      </c>
      <c r="H888" s="1291">
        <f t="shared" si="717"/>
        <v>0</v>
      </c>
      <c r="I888" s="1291">
        <f t="shared" si="717"/>
        <v>0</v>
      </c>
      <c r="J888" s="1291">
        <f t="shared" si="717"/>
        <v>0</v>
      </c>
      <c r="K888" s="1291">
        <f t="shared" si="717"/>
        <v>0</v>
      </c>
      <c r="L888" s="1291">
        <f t="shared" ref="L888" si="718">L840+L791+L742+L693+L644+L595+L547+L499+L451+L403+L355+L307+L259+L211+L163+L115+L67</f>
        <v>0</v>
      </c>
      <c r="M888" s="1291">
        <f t="shared" si="717"/>
        <v>0</v>
      </c>
      <c r="N888" s="1355">
        <f t="shared" si="717"/>
        <v>0</v>
      </c>
      <c r="O888" s="1339" t="str">
        <f t="shared" si="712"/>
        <v/>
      </c>
    </row>
    <row r="889" spans="1:15" x14ac:dyDescent="0.25">
      <c r="A889" s="1351">
        <v>3</v>
      </c>
      <c r="B889" s="1277" t="s">
        <v>189</v>
      </c>
      <c r="C889" s="1278"/>
      <c r="D889" s="1291">
        <f t="shared" ref="D889:N889" si="719">D841+D792+D743+D694+D645+D596+D548+D500+D452+D404+D356+D308+D260+D212+D164+D116+D68</f>
        <v>0</v>
      </c>
      <c r="E889" s="1291">
        <f t="shared" si="719"/>
        <v>0</v>
      </c>
      <c r="F889" s="1291">
        <f t="shared" si="719"/>
        <v>0</v>
      </c>
      <c r="G889" s="1291">
        <f t="shared" si="719"/>
        <v>0</v>
      </c>
      <c r="H889" s="1291">
        <f t="shared" si="719"/>
        <v>0</v>
      </c>
      <c r="I889" s="1291">
        <f t="shared" si="719"/>
        <v>0</v>
      </c>
      <c r="J889" s="1291">
        <f t="shared" si="719"/>
        <v>0</v>
      </c>
      <c r="K889" s="1291">
        <f t="shared" si="719"/>
        <v>0</v>
      </c>
      <c r="L889" s="1291">
        <f t="shared" ref="L889" si="720">L841+L792+L743+L694+L645+L596+L548+L500+L452+L404+L356+L308+L260+L212+L164+L116+L68</f>
        <v>0</v>
      </c>
      <c r="M889" s="1291">
        <f t="shared" si="719"/>
        <v>0</v>
      </c>
      <c r="N889" s="1355">
        <f t="shared" si="719"/>
        <v>0</v>
      </c>
      <c r="O889" s="1339" t="str">
        <f t="shared" si="712"/>
        <v/>
      </c>
    </row>
    <row r="890" spans="1:15" x14ac:dyDescent="0.25">
      <c r="A890" s="1351">
        <v>4</v>
      </c>
      <c r="B890" s="1277" t="s">
        <v>190</v>
      </c>
      <c r="C890" s="1278"/>
      <c r="D890" s="1291">
        <f t="shared" ref="D890:N890" si="721">D842+D793+D744+D695+D646+D597+D549+D501+D453+D405+D357+D309+D261+D213+D165+D117+D69</f>
        <v>0</v>
      </c>
      <c r="E890" s="1291">
        <f t="shared" si="721"/>
        <v>0</v>
      </c>
      <c r="F890" s="1291">
        <f t="shared" si="721"/>
        <v>0</v>
      </c>
      <c r="G890" s="1291">
        <f t="shared" si="721"/>
        <v>0</v>
      </c>
      <c r="H890" s="1291">
        <f t="shared" si="721"/>
        <v>0</v>
      </c>
      <c r="I890" s="1291">
        <f t="shared" si="721"/>
        <v>0</v>
      </c>
      <c r="J890" s="1291">
        <f t="shared" si="721"/>
        <v>0</v>
      </c>
      <c r="K890" s="1291">
        <f t="shared" si="721"/>
        <v>0</v>
      </c>
      <c r="L890" s="1291">
        <f t="shared" ref="L890" si="722">L842+L793+L744+L695+L646+L597+L549+L501+L453+L405+L357+L309+L261+L213+L165+L117+L69</f>
        <v>0</v>
      </c>
      <c r="M890" s="1291">
        <f t="shared" si="721"/>
        <v>0</v>
      </c>
      <c r="N890" s="1355">
        <f t="shared" si="721"/>
        <v>0</v>
      </c>
      <c r="O890" s="1339" t="str">
        <f t="shared" si="712"/>
        <v/>
      </c>
    </row>
    <row r="891" spans="1:15" x14ac:dyDescent="0.25">
      <c r="A891" s="1351">
        <v>5</v>
      </c>
      <c r="B891" s="1277" t="s">
        <v>191</v>
      </c>
      <c r="C891" s="1278"/>
      <c r="D891" s="1291">
        <f t="shared" ref="D891:N891" si="723">D843+D794+D745+D696+D647+D598+D550+D502+D454+D406+D358+D310+D262+D214+D166+D118+D70</f>
        <v>0</v>
      </c>
      <c r="E891" s="1291">
        <f t="shared" si="723"/>
        <v>0</v>
      </c>
      <c r="F891" s="1291">
        <f t="shared" si="723"/>
        <v>0</v>
      </c>
      <c r="G891" s="1291">
        <f t="shared" si="723"/>
        <v>0</v>
      </c>
      <c r="H891" s="1291">
        <f t="shared" si="723"/>
        <v>0</v>
      </c>
      <c r="I891" s="1291">
        <f t="shared" si="723"/>
        <v>0</v>
      </c>
      <c r="J891" s="1291">
        <f t="shared" si="723"/>
        <v>0</v>
      </c>
      <c r="K891" s="1291">
        <f t="shared" si="723"/>
        <v>0</v>
      </c>
      <c r="L891" s="1291">
        <f t="shared" ref="L891" si="724">L843+L794+L745+L696+L647+L598+L550+L502+L454+L406+L358+L310+L262+L214+L166+L118+L70</f>
        <v>0</v>
      </c>
      <c r="M891" s="1291">
        <f t="shared" si="723"/>
        <v>0</v>
      </c>
      <c r="N891" s="1355">
        <f t="shared" si="723"/>
        <v>0</v>
      </c>
      <c r="O891" s="1339" t="str">
        <f t="shared" si="712"/>
        <v/>
      </c>
    </row>
    <row r="892" spans="1:15" x14ac:dyDescent="0.25">
      <c r="A892" s="1351">
        <v>6</v>
      </c>
      <c r="B892" s="1277" t="s">
        <v>938</v>
      </c>
      <c r="C892" s="1278"/>
      <c r="D892" s="1291">
        <f t="shared" ref="D892:N892" si="725">D844+D795+D746+D697+D648+D599+D551+D503+D455+D407+D359+D311+D263+D215+D167+D119+D71</f>
        <v>0</v>
      </c>
      <c r="E892" s="1291">
        <f t="shared" si="725"/>
        <v>0</v>
      </c>
      <c r="F892" s="1291">
        <f t="shared" si="725"/>
        <v>0</v>
      </c>
      <c r="G892" s="1291">
        <f t="shared" si="725"/>
        <v>0</v>
      </c>
      <c r="H892" s="1291">
        <f t="shared" si="725"/>
        <v>0</v>
      </c>
      <c r="I892" s="1291">
        <f t="shared" si="725"/>
        <v>0</v>
      </c>
      <c r="J892" s="1291">
        <f t="shared" si="725"/>
        <v>0</v>
      </c>
      <c r="K892" s="1291">
        <f t="shared" si="725"/>
        <v>0</v>
      </c>
      <c r="L892" s="1291">
        <f t="shared" ref="L892" si="726">L844+L795+L746+L697+L648+L599+L551+L503+L455+L407+L359+L311+L263+L215+L167+L119+L71</f>
        <v>0</v>
      </c>
      <c r="M892" s="1291">
        <f t="shared" si="725"/>
        <v>0</v>
      </c>
      <c r="N892" s="1355">
        <f t="shared" si="725"/>
        <v>0</v>
      </c>
      <c r="O892" s="1339" t="str">
        <f t="shared" ref="O892:O897" si="727">IF(OR(D892-SUM(E892:N892)&lt;-10,D892-SUM(E892:N892)&gt;10), "ERROR", "")</f>
        <v/>
      </c>
    </row>
    <row r="893" spans="1:15" x14ac:dyDescent="0.25">
      <c r="A893" s="1353" t="s">
        <v>675</v>
      </c>
      <c r="B893" s="1277" t="s">
        <v>939</v>
      </c>
      <c r="C893" s="1278"/>
      <c r="D893" s="1291">
        <f t="shared" ref="D893:N893" si="728">D845+D796+D747+D698+D649+D600+D552+D504+D456+D408+D360+D312+D264+D216+D168+D120+D72</f>
        <v>0</v>
      </c>
      <c r="E893" s="1291">
        <f t="shared" si="728"/>
        <v>0</v>
      </c>
      <c r="F893" s="1291">
        <f t="shared" si="728"/>
        <v>0</v>
      </c>
      <c r="G893" s="1291">
        <f t="shared" si="728"/>
        <v>0</v>
      </c>
      <c r="H893" s="1291">
        <f t="shared" si="728"/>
        <v>0</v>
      </c>
      <c r="I893" s="1291">
        <f t="shared" si="728"/>
        <v>0</v>
      </c>
      <c r="J893" s="1291">
        <f t="shared" si="728"/>
        <v>0</v>
      </c>
      <c r="K893" s="1291">
        <f t="shared" si="728"/>
        <v>0</v>
      </c>
      <c r="L893" s="1291">
        <f t="shared" ref="L893" si="729">L845+L796+L747+L698+L649+L600+L552+L504+L456+L408+L360+L312+L264+L216+L168+L120+L72</f>
        <v>0</v>
      </c>
      <c r="M893" s="1291">
        <f t="shared" si="728"/>
        <v>0</v>
      </c>
      <c r="N893" s="1355">
        <f t="shared" si="728"/>
        <v>0</v>
      </c>
      <c r="O893" s="1339" t="str">
        <f t="shared" si="727"/>
        <v/>
      </c>
    </row>
    <row r="894" spans="1:15" x14ac:dyDescent="0.25">
      <c r="A894" s="1353" t="s">
        <v>676</v>
      </c>
      <c r="B894" s="1277" t="s">
        <v>940</v>
      </c>
      <c r="C894" s="1278"/>
      <c r="D894" s="1291" t="e">
        <f t="shared" ref="D894" si="730">D846+D797+D748+D699+D650+D601+D553+D505+D457+D409+D361+D313+D265+D217+D169+D121+D73</f>
        <v>#DIV/0!</v>
      </c>
      <c r="E894" s="1296" t="e">
        <f>IF($D894&lt;&gt;0, ROUND($D894*E887/$D887,0), 0)</f>
        <v>#DIV/0!</v>
      </c>
      <c r="F894" s="1296" t="e">
        <f t="shared" ref="F894:N894" si="731">IF($D894&lt;&gt;0, ROUND($D894*F887/$D887,0), 0)</f>
        <v>#DIV/0!</v>
      </c>
      <c r="G894" s="1296" t="e">
        <f t="shared" si="731"/>
        <v>#DIV/0!</v>
      </c>
      <c r="H894" s="1296" t="e">
        <f t="shared" si="731"/>
        <v>#DIV/0!</v>
      </c>
      <c r="I894" s="1296" t="e">
        <f t="shared" si="731"/>
        <v>#DIV/0!</v>
      </c>
      <c r="J894" s="1296" t="e">
        <f t="shared" si="731"/>
        <v>#DIV/0!</v>
      </c>
      <c r="K894" s="1296" t="e">
        <f t="shared" si="731"/>
        <v>#DIV/0!</v>
      </c>
      <c r="L894" s="1296" t="e">
        <f t="shared" si="731"/>
        <v>#DIV/0!</v>
      </c>
      <c r="M894" s="1296" t="e">
        <f t="shared" si="731"/>
        <v>#DIV/0!</v>
      </c>
      <c r="N894" s="1296" t="e">
        <f t="shared" si="731"/>
        <v>#DIV/0!</v>
      </c>
      <c r="O894" s="1339" t="e">
        <f t="shared" si="727"/>
        <v>#DIV/0!</v>
      </c>
    </row>
    <row r="895" spans="1:15" x14ac:dyDescent="0.25">
      <c r="A895" s="1353" t="s">
        <v>202</v>
      </c>
      <c r="B895" s="1277" t="s">
        <v>941</v>
      </c>
      <c r="C895" s="1278"/>
      <c r="D895" s="1291">
        <f t="shared" ref="D895" si="732">D847+D798+D749+D700+D651+D602+D554+D506+D458+D410+D362+D314+D266+D218+D170+D122+D74</f>
        <v>0</v>
      </c>
      <c r="E895" s="1296">
        <f>IF($D895&lt;&gt;0, ROUND($D895*E887/$D887,0), 0)</f>
        <v>0</v>
      </c>
      <c r="F895" s="1296">
        <f t="shared" ref="F895:N895" si="733">IF($D895&lt;&gt;0, ROUND($D895*F887/$D887,0), 0)</f>
        <v>0</v>
      </c>
      <c r="G895" s="1296">
        <f t="shared" si="733"/>
        <v>0</v>
      </c>
      <c r="H895" s="1296">
        <f t="shared" si="733"/>
        <v>0</v>
      </c>
      <c r="I895" s="1296">
        <f t="shared" si="733"/>
        <v>0</v>
      </c>
      <c r="J895" s="1296">
        <f t="shared" si="733"/>
        <v>0</v>
      </c>
      <c r="K895" s="1296">
        <f t="shared" si="733"/>
        <v>0</v>
      </c>
      <c r="L895" s="1296">
        <f t="shared" si="733"/>
        <v>0</v>
      </c>
      <c r="M895" s="1296">
        <f t="shared" si="733"/>
        <v>0</v>
      </c>
      <c r="N895" s="1296">
        <f t="shared" si="733"/>
        <v>0</v>
      </c>
      <c r="O895" s="1339" t="str">
        <f t="shared" si="727"/>
        <v/>
      </c>
    </row>
    <row r="896" spans="1:15" x14ac:dyDescent="0.25">
      <c r="A896" s="1353" t="s">
        <v>203</v>
      </c>
      <c r="B896" s="1277" t="s">
        <v>931</v>
      </c>
      <c r="C896" s="1278"/>
      <c r="D896" s="1291" t="e">
        <f t="shared" ref="D896:N896" si="734">D848+D799+D750+D701+D652+D603+D555+D507+D459+D411+D363+D315+D267+D219+D171+D123+D75</f>
        <v>#DIV/0!</v>
      </c>
      <c r="E896" s="1291" t="e">
        <f t="shared" si="734"/>
        <v>#DIV/0!</v>
      </c>
      <c r="F896" s="1291" t="e">
        <f t="shared" si="734"/>
        <v>#DIV/0!</v>
      </c>
      <c r="G896" s="1291" t="e">
        <f t="shared" si="734"/>
        <v>#DIV/0!</v>
      </c>
      <c r="H896" s="1291" t="e">
        <f t="shared" si="734"/>
        <v>#DIV/0!</v>
      </c>
      <c r="I896" s="1291" t="e">
        <f t="shared" si="734"/>
        <v>#DIV/0!</v>
      </c>
      <c r="J896" s="1291" t="e">
        <f t="shared" si="734"/>
        <v>#DIV/0!</v>
      </c>
      <c r="K896" s="1291" t="e">
        <f t="shared" si="734"/>
        <v>#DIV/0!</v>
      </c>
      <c r="L896" s="1291" t="e">
        <f t="shared" ref="L896" si="735">L848+L799+L750+L701+L652+L603+L555+L507+L459+L411+L363+L315+L267+L219+L171+L123+L75</f>
        <v>#DIV/0!</v>
      </c>
      <c r="M896" s="1291" t="e">
        <f t="shared" si="734"/>
        <v>#DIV/0!</v>
      </c>
      <c r="N896" s="1355" t="e">
        <f t="shared" si="734"/>
        <v>#DIV/0!</v>
      </c>
      <c r="O896" s="1339" t="e">
        <f t="shared" si="727"/>
        <v>#DIV/0!</v>
      </c>
    </row>
    <row r="897" spans="1:15" x14ac:dyDescent="0.25">
      <c r="A897" s="1357">
        <v>7</v>
      </c>
      <c r="B897" s="1317" t="s">
        <v>192</v>
      </c>
      <c r="C897" s="1318"/>
      <c r="D897" s="1358" t="e">
        <f t="shared" ref="D897:N897" si="736">D849+D800+D751+D702+D653+D604+D556+D508+D460+D412+D364+D316+D268+D220+D172+D124+D76</f>
        <v>#DIV/0!</v>
      </c>
      <c r="E897" s="1358" t="e">
        <f t="shared" si="736"/>
        <v>#DIV/0!</v>
      </c>
      <c r="F897" s="1358" t="e">
        <f t="shared" si="736"/>
        <v>#DIV/0!</v>
      </c>
      <c r="G897" s="1358" t="e">
        <f t="shared" si="736"/>
        <v>#DIV/0!</v>
      </c>
      <c r="H897" s="1358" t="e">
        <f t="shared" si="736"/>
        <v>#DIV/0!</v>
      </c>
      <c r="I897" s="1358" t="e">
        <f t="shared" si="736"/>
        <v>#DIV/0!</v>
      </c>
      <c r="J897" s="1358" t="e">
        <f t="shared" si="736"/>
        <v>#DIV/0!</v>
      </c>
      <c r="K897" s="1358" t="e">
        <f t="shared" si="736"/>
        <v>#DIV/0!</v>
      </c>
      <c r="L897" s="1358" t="e">
        <f t="shared" ref="L897" si="737">L849+L800+L751+L702+L653+L604+L556+L508+L460+L412+L364+L316+L268+L220+L172+L124+L76</f>
        <v>#DIV/0!</v>
      </c>
      <c r="M897" s="1358" t="e">
        <f t="shared" si="736"/>
        <v>#DIV/0!</v>
      </c>
      <c r="N897" s="1368" t="e">
        <f t="shared" si="736"/>
        <v>#DIV/0!</v>
      </c>
      <c r="O897" s="1339" t="e">
        <f t="shared" si="727"/>
        <v>#DIV/0!</v>
      </c>
    </row>
    <row r="898" spans="1:15" x14ac:dyDescent="0.25">
      <c r="A898" s="1279">
        <v>8</v>
      </c>
      <c r="B898" s="1279" t="s">
        <v>942</v>
      </c>
      <c r="C898" s="1299"/>
      <c r="D898" s="1302" t="e">
        <f t="shared" ref="D898" si="738">D850+D801+D752+D703+D654+D605+D557+D509+D461+D413+D365+D317+D269+D221+D173+D125+D77</f>
        <v>#DIV/0!</v>
      </c>
      <c r="E898" s="1300"/>
      <c r="F898" s="1301"/>
      <c r="G898" s="1301"/>
      <c r="H898" s="1301"/>
      <c r="I898" s="1301"/>
      <c r="J898" s="1301"/>
      <c r="K898" s="1301"/>
      <c r="L898" s="1301"/>
      <c r="M898" s="1301"/>
      <c r="N898" s="1301" t="s">
        <v>367</v>
      </c>
      <c r="O898" s="1299"/>
    </row>
    <row r="899" spans="1:15" x14ac:dyDescent="0.25">
      <c r="A899" s="1277">
        <v>9</v>
      </c>
      <c r="B899" s="1277" t="s">
        <v>943</v>
      </c>
      <c r="C899" s="1278"/>
      <c r="D899" s="1291" t="e">
        <f t="shared" ref="D899" si="739">D851+D802+D753+D704+D655+D606+D558+D510+D462+D414+D366+D318+D270+D222+D174+D126+D78</f>
        <v>#DIV/0!</v>
      </c>
      <c r="E899" s="1300"/>
      <c r="F899" s="1301"/>
      <c r="G899" s="1301"/>
      <c r="H899" s="1301"/>
      <c r="I899" s="1301"/>
      <c r="J899" s="1301"/>
      <c r="K899" s="1301"/>
      <c r="L899" s="1301"/>
      <c r="M899" s="1301"/>
      <c r="N899" s="1301" t="s">
        <v>367</v>
      </c>
      <c r="O899" s="1299"/>
    </row>
    <row r="900" spans="1:15" x14ac:dyDescent="0.25">
      <c r="A900" s="1277">
        <v>10</v>
      </c>
      <c r="B900" s="1277" t="s">
        <v>193</v>
      </c>
      <c r="C900" s="1278"/>
      <c r="D900" s="1294"/>
      <c r="E900" s="1302"/>
      <c r="F900" s="1303"/>
      <c r="G900" s="1303"/>
      <c r="H900" s="1303"/>
      <c r="I900" s="1303"/>
      <c r="J900" s="1303"/>
      <c r="K900" s="1303"/>
      <c r="L900" s="1303"/>
      <c r="M900" s="1303"/>
      <c r="N900" s="1303"/>
      <c r="O900" s="1299"/>
    </row>
    <row r="901" spans="1:15" x14ac:dyDescent="0.25">
      <c r="A901" s="1279"/>
      <c r="B901" s="1279" t="s">
        <v>194</v>
      </c>
      <c r="C901" s="1280"/>
      <c r="D901" s="1302" t="e">
        <f t="shared" ref="D901" si="740">D853+D804+D755+D706+D657+D608+D560+D512+D464+D416+D368+D320+D272+D224+D176+D128+D80</f>
        <v>#DIV/0!</v>
      </c>
      <c r="E901" s="1302"/>
      <c r="F901" s="1303"/>
      <c r="G901" s="1303"/>
      <c r="H901" s="1303"/>
      <c r="I901" s="1303"/>
      <c r="J901" s="1303"/>
      <c r="K901" s="1303"/>
      <c r="L901" s="1303"/>
      <c r="M901" s="1303"/>
      <c r="N901" s="1303"/>
      <c r="O901" s="1299"/>
    </row>
    <row r="902" spans="1:15" x14ac:dyDescent="0.25">
      <c r="A902" s="1277">
        <v>11</v>
      </c>
      <c r="B902" s="1277" t="s">
        <v>944</v>
      </c>
      <c r="C902" s="1278"/>
      <c r="D902" s="1291">
        <f t="shared" ref="D902" si="741">D854+D805+D756+D707+D658+D609+D561+D513+D465+D417+D369+D321+D273+D225+D177+D129+D81</f>
        <v>0</v>
      </c>
      <c r="E902" s="1302"/>
      <c r="F902" s="1303"/>
      <c r="G902" s="1303"/>
      <c r="H902" s="1303"/>
      <c r="I902" s="1303"/>
      <c r="J902" s="1303"/>
      <c r="K902" s="1303"/>
      <c r="L902" s="1303"/>
      <c r="M902" s="1303"/>
      <c r="N902" s="1303"/>
      <c r="O902" s="1299"/>
    </row>
    <row r="903" spans="1:15" x14ac:dyDescent="0.25">
      <c r="A903" s="1277">
        <v>12</v>
      </c>
      <c r="B903" s="1277" t="s">
        <v>945</v>
      </c>
      <c r="C903" s="1278"/>
      <c r="D903" s="1291">
        <f t="shared" ref="D903" si="742">D855+D806+D757+D708+D659+D610+D562+D514+D466+D418+D370+D322+D274+D226+D178+D130+D82</f>
        <v>0</v>
      </c>
      <c r="E903" s="1302"/>
      <c r="F903" s="1303"/>
      <c r="G903" s="1303"/>
      <c r="H903" s="1303"/>
      <c r="I903" s="1303"/>
      <c r="J903" s="1303"/>
      <c r="K903" s="1303"/>
      <c r="L903" s="1303"/>
      <c r="M903" s="1303"/>
      <c r="N903" s="1303"/>
      <c r="O903" s="1299"/>
    </row>
    <row r="904" spans="1:15" x14ac:dyDescent="0.25">
      <c r="A904" s="1277">
        <v>13</v>
      </c>
      <c r="B904" s="1277" t="s">
        <v>195</v>
      </c>
      <c r="C904" s="1278"/>
      <c r="D904" s="1291" t="e">
        <f t="shared" ref="D904" si="743">D856+D807+D758+D709+D660+D611+D563+D515+D467+D419+D371+D323+D275+D227+D179+D131+D83</f>
        <v>#DIV/0!</v>
      </c>
      <c r="E904" s="1302"/>
      <c r="F904" s="1303"/>
      <c r="G904" s="1303"/>
      <c r="H904" s="1303"/>
      <c r="I904" s="1303"/>
      <c r="J904" s="1303"/>
      <c r="K904" s="1303"/>
      <c r="L904" s="1303"/>
      <c r="M904" s="1303"/>
      <c r="N904" s="1303"/>
      <c r="O904" s="1299"/>
    </row>
    <row r="905" spans="1:15" x14ac:dyDescent="0.25">
      <c r="A905" s="1278" t="s">
        <v>419</v>
      </c>
      <c r="B905" s="1278"/>
      <c r="C905" s="239"/>
      <c r="D905" s="246"/>
      <c r="E905" s="1270"/>
      <c r="F905" s="1270"/>
      <c r="G905" s="1270"/>
      <c r="H905" s="1270"/>
      <c r="I905" s="1270"/>
      <c r="J905" s="1271"/>
      <c r="K905" s="1271"/>
      <c r="L905" s="1271"/>
      <c r="M905" s="1271"/>
      <c r="N905" s="1271"/>
    </row>
    <row r="906" spans="1:15" x14ac:dyDescent="0.25">
      <c r="A906" s="1280" t="s">
        <v>953</v>
      </c>
      <c r="B906" s="1280"/>
      <c r="D906" s="247"/>
      <c r="E906" s="247"/>
      <c r="F906" s="247"/>
      <c r="G906" s="247"/>
      <c r="H906" s="247"/>
      <c r="I906" s="247"/>
      <c r="J906" s="248"/>
      <c r="K906" s="248"/>
      <c r="L906" s="248"/>
      <c r="M906" s="248"/>
      <c r="N906" s="248"/>
    </row>
    <row r="907" spans="1:15" x14ac:dyDescent="0.25">
      <c r="A907" s="1280" t="s">
        <v>955</v>
      </c>
      <c r="B907" s="1280"/>
      <c r="D907" s="247"/>
      <c r="E907" s="247"/>
      <c r="F907" s="247"/>
      <c r="G907" s="247"/>
      <c r="H907" s="247"/>
      <c r="I907" s="247"/>
      <c r="J907" s="248"/>
      <c r="K907" s="248"/>
      <c r="L907" s="248"/>
      <c r="M907" s="248"/>
      <c r="N907" s="248"/>
    </row>
    <row r="908" spans="1:15" x14ac:dyDescent="0.25">
      <c r="A908" s="1280" t="s">
        <v>954</v>
      </c>
      <c r="B908" s="1280"/>
      <c r="D908" s="247"/>
      <c r="E908" s="247"/>
      <c r="F908" s="247"/>
      <c r="G908" s="247"/>
      <c r="H908" s="247"/>
      <c r="I908" s="247"/>
      <c r="J908" s="248"/>
      <c r="K908" s="248"/>
      <c r="L908" s="248"/>
      <c r="M908" s="248"/>
      <c r="N908" s="248"/>
    </row>
    <row r="909" spans="1:15" x14ac:dyDescent="0.25">
      <c r="A909" s="1280" t="s">
        <v>949</v>
      </c>
      <c r="B909" s="1280"/>
      <c r="D909" s="247"/>
      <c r="E909" s="247"/>
      <c r="F909" s="247"/>
      <c r="G909" s="247"/>
      <c r="H909" s="247"/>
      <c r="I909" s="247"/>
      <c r="J909" s="248"/>
      <c r="K909" s="248"/>
      <c r="L909" s="248"/>
      <c r="M909" s="248"/>
      <c r="N909" s="248"/>
    </row>
    <row r="910" spans="1:15" x14ac:dyDescent="0.25">
      <c r="A910" s="1280" t="s">
        <v>946</v>
      </c>
      <c r="B910" s="1280"/>
      <c r="D910" s="247"/>
      <c r="E910" s="247"/>
      <c r="F910" s="247"/>
      <c r="G910" s="247"/>
      <c r="H910" s="247"/>
      <c r="I910" s="247"/>
      <c r="J910" s="248"/>
      <c r="K910" s="248"/>
      <c r="L910" s="248"/>
      <c r="M910" s="248"/>
      <c r="N910" s="248"/>
    </row>
    <row r="911" spans="1:15" x14ac:dyDescent="0.25">
      <c r="A911" s="1280" t="s">
        <v>947</v>
      </c>
      <c r="B911" s="1280"/>
      <c r="D911" s="247"/>
      <c r="E911" s="247"/>
      <c r="F911" s="247"/>
      <c r="G911" s="247"/>
      <c r="H911" s="247"/>
      <c r="I911" s="247"/>
      <c r="J911" s="248"/>
      <c r="K911" s="248"/>
      <c r="L911" s="248"/>
      <c r="M911" s="248"/>
      <c r="N911" s="248"/>
    </row>
    <row r="912" spans="1:15" x14ac:dyDescent="0.25">
      <c r="A912" s="1280" t="s">
        <v>948</v>
      </c>
      <c r="B912" s="1280"/>
      <c r="D912" s="247"/>
      <c r="E912" s="247"/>
      <c r="F912" s="247"/>
      <c r="G912" s="247"/>
      <c r="H912" s="247"/>
      <c r="I912" s="247"/>
      <c r="J912" s="248"/>
      <c r="K912" s="248"/>
      <c r="L912" s="248"/>
      <c r="M912" s="248"/>
      <c r="N912" s="248"/>
    </row>
    <row r="913" spans="1:15" x14ac:dyDescent="0.25">
      <c r="A913" s="1280" t="s">
        <v>950</v>
      </c>
      <c r="B913" s="1280"/>
      <c r="D913" s="247"/>
      <c r="E913" s="247"/>
      <c r="F913" s="247"/>
      <c r="G913" s="247"/>
      <c r="H913" s="247"/>
      <c r="I913" s="247"/>
      <c r="J913" s="248"/>
      <c r="K913" s="248"/>
      <c r="L913" s="248"/>
      <c r="M913" s="248"/>
      <c r="N913" s="248"/>
    </row>
    <row r="914" spans="1:15" x14ac:dyDescent="0.25">
      <c r="A914" s="1280" t="s">
        <v>951</v>
      </c>
      <c r="B914" s="1280"/>
      <c r="D914" s="247"/>
      <c r="E914" s="247"/>
      <c r="F914" s="247"/>
      <c r="G914" s="247"/>
      <c r="H914" s="247"/>
      <c r="I914" s="247"/>
      <c r="J914" s="248"/>
      <c r="K914" s="248"/>
      <c r="L914" s="248"/>
      <c r="M914" s="248"/>
      <c r="N914" s="248"/>
    </row>
    <row r="915" spans="1:15" x14ac:dyDescent="0.25">
      <c r="B915" s="1280" t="s">
        <v>952</v>
      </c>
      <c r="D915" s="247"/>
      <c r="E915" s="247"/>
      <c r="F915" s="247"/>
      <c r="G915" s="247"/>
      <c r="H915" s="247"/>
      <c r="I915" s="247"/>
      <c r="J915" s="248"/>
      <c r="K915" s="248"/>
      <c r="L915" s="248"/>
      <c r="M915" s="248"/>
      <c r="N915" s="248"/>
    </row>
    <row r="916" spans="1:15" x14ac:dyDescent="0.25">
      <c r="D916" s="247"/>
      <c r="E916" s="247"/>
      <c r="F916" s="247"/>
      <c r="G916" s="247"/>
      <c r="H916" s="247"/>
      <c r="I916" s="247"/>
      <c r="J916" s="248"/>
      <c r="K916" s="248"/>
      <c r="L916" s="248"/>
      <c r="M916" s="248"/>
      <c r="N916" s="248"/>
    </row>
    <row r="917" spans="1:15" x14ac:dyDescent="0.25">
      <c r="A917" s="232" t="s">
        <v>422</v>
      </c>
      <c r="D917" s="247"/>
      <c r="E917" s="247"/>
      <c r="F917" s="247"/>
      <c r="G917" s="247"/>
      <c r="H917" s="247"/>
      <c r="I917" s="247"/>
      <c r="J917" s="251"/>
      <c r="K917" s="251"/>
      <c r="L917" s="251"/>
      <c r="M917" s="251"/>
      <c r="N917" s="251"/>
    </row>
    <row r="918" spans="1:15" x14ac:dyDescent="0.25">
      <c r="D918" s="247"/>
      <c r="E918" s="247"/>
      <c r="F918" s="247"/>
      <c r="G918" s="247"/>
      <c r="H918" s="247"/>
      <c r="I918" s="247"/>
      <c r="J918" s="251"/>
      <c r="K918" s="251"/>
      <c r="L918" s="251"/>
      <c r="M918" s="251"/>
      <c r="N918" s="251"/>
    </row>
    <row r="919" spans="1:15" ht="17.399999999999999" x14ac:dyDescent="0.3">
      <c r="A919" s="1"/>
      <c r="B919" s="1272"/>
      <c r="C919" s="784"/>
      <c r="D919" s="784"/>
      <c r="E919" s="784"/>
      <c r="F919" s="784"/>
      <c r="G919" s="784"/>
      <c r="H919" s="784"/>
      <c r="I919" s="784"/>
      <c r="J919" s="785"/>
      <c r="K919" s="785"/>
      <c r="L919" s="785"/>
      <c r="M919" s="785"/>
      <c r="N919" s="487" t="s">
        <v>833</v>
      </c>
    </row>
    <row r="920" spans="1:15" ht="17.399999999999999" x14ac:dyDescent="0.3">
      <c r="A920" s="1" t="s">
        <v>182</v>
      </c>
      <c r="B920" s="1272"/>
      <c r="C920" s="784"/>
      <c r="D920" s="784"/>
      <c r="E920" s="784"/>
      <c r="F920" s="784"/>
      <c r="G920" s="784"/>
      <c r="H920" s="784"/>
      <c r="I920" s="784"/>
      <c r="J920" s="785"/>
      <c r="K920" s="785"/>
      <c r="L920" s="785"/>
      <c r="M920" s="785"/>
      <c r="N920" s="784"/>
    </row>
    <row r="921" spans="1:15" ht="17.399999999999999" x14ac:dyDescent="0.3">
      <c r="A921" s="786" t="s">
        <v>850</v>
      </c>
      <c r="B921" s="1273"/>
      <c r="C921" s="787"/>
      <c r="D921" s="789"/>
      <c r="E921" s="789"/>
      <c r="F921" s="789"/>
      <c r="G921" s="789"/>
      <c r="H921" s="789"/>
      <c r="I921" s="789"/>
      <c r="J921" s="790"/>
      <c r="K921" s="790"/>
      <c r="L921" s="790"/>
      <c r="M921" s="790"/>
      <c r="N921" s="790"/>
    </row>
    <row r="922" spans="1:15" x14ac:dyDescent="0.25">
      <c r="D922" s="247"/>
      <c r="E922" s="247"/>
      <c r="F922" s="247"/>
      <c r="G922" s="247"/>
      <c r="H922" s="247"/>
      <c r="I922" s="247"/>
      <c r="J922" s="248"/>
      <c r="K922" s="248"/>
      <c r="L922" s="248"/>
      <c r="M922" s="248"/>
      <c r="N922" s="248"/>
    </row>
    <row r="923" spans="1:15" x14ac:dyDescent="0.25">
      <c r="B923" s="1274" t="s">
        <v>363</v>
      </c>
      <c r="F923" s="232" t="s">
        <v>451</v>
      </c>
      <c r="H923" s="232" t="s">
        <v>367</v>
      </c>
      <c r="J923" s="233"/>
      <c r="M923" s="783" t="s">
        <v>365</v>
      </c>
    </row>
    <row r="924" spans="1:15" x14ac:dyDescent="0.25">
      <c r="C924" s="212" t="str">
        <f>'1_1A'!$B$7</f>
        <v>Enter Hospital Name Here</v>
      </c>
      <c r="G924" s="212" t="str">
        <f>'1_1A'!$H$7</f>
        <v>Enter Provider Number Here</v>
      </c>
      <c r="J924" s="233"/>
      <c r="K924" s="233"/>
      <c r="L924" s="233"/>
      <c r="M924" s="233"/>
      <c r="N924" s="1269" t="str">
        <f>'1_1A'!$P$7</f>
        <v>Enter FYE Here</v>
      </c>
    </row>
    <row r="925" spans="1:15" x14ac:dyDescent="0.25">
      <c r="D925" s="247"/>
      <c r="E925" s="247"/>
      <c r="F925" s="247"/>
      <c r="G925" s="247"/>
      <c r="H925" s="247"/>
      <c r="I925" s="247"/>
      <c r="J925" s="248"/>
      <c r="K925" s="248"/>
      <c r="L925" s="248"/>
      <c r="M925" s="248"/>
      <c r="N925" s="248"/>
    </row>
    <row r="926" spans="1:15" x14ac:dyDescent="0.25">
      <c r="A926" s="1340"/>
      <c r="B926" s="1341"/>
      <c r="C926" s="1342"/>
      <c r="D926" s="1359"/>
      <c r="E926" s="1360"/>
      <c r="F926" s="1360"/>
      <c r="G926" s="1360"/>
      <c r="H926" s="1360"/>
      <c r="I926" s="1360"/>
      <c r="J926" s="1361"/>
      <c r="K926" s="1361"/>
      <c r="L926" s="1361"/>
      <c r="M926" s="1361"/>
      <c r="N926" s="1362"/>
      <c r="O926" s="1299"/>
    </row>
    <row r="927" spans="1:15" x14ac:dyDescent="0.25">
      <c r="A927" s="1344"/>
      <c r="B927" s="1279"/>
      <c r="C927" s="1299"/>
      <c r="D927" s="1323" t="s">
        <v>183</v>
      </c>
      <c r="E927" s="1363"/>
      <c r="F927" s="1363"/>
      <c r="G927" s="1363"/>
      <c r="H927" s="1363"/>
      <c r="I927" s="1363"/>
      <c r="J927" s="1364"/>
      <c r="K927" s="1364"/>
      <c r="L927" s="1364"/>
      <c r="M927" s="1364"/>
      <c r="N927" s="1365"/>
      <c r="O927" s="1299"/>
    </row>
    <row r="928" spans="1:15" x14ac:dyDescent="0.25">
      <c r="A928" s="1344"/>
      <c r="B928" s="1282" t="s">
        <v>184</v>
      </c>
      <c r="C928" s="1345"/>
      <c r="D928" s="1324"/>
      <c r="E928" s="1305"/>
      <c r="F928" s="1305"/>
      <c r="G928" s="1305"/>
      <c r="H928" s="1305"/>
      <c r="I928" s="1305"/>
      <c r="J928" s="1306"/>
      <c r="K928" s="1306"/>
      <c r="L928" s="1306"/>
      <c r="M928" s="1306"/>
      <c r="N928" s="1366"/>
      <c r="O928" s="1299"/>
    </row>
    <row r="929" spans="1:15" x14ac:dyDescent="0.25">
      <c r="A929" s="1344"/>
      <c r="B929" s="1282" t="s">
        <v>185</v>
      </c>
      <c r="C929" s="1345"/>
      <c r="D929" s="1322"/>
      <c r="E929" s="1322"/>
      <c r="F929" s="1304"/>
      <c r="G929" s="1322"/>
      <c r="H929" s="1304"/>
      <c r="I929" s="1326" t="s">
        <v>367</v>
      </c>
      <c r="J929" s="1327"/>
      <c r="K929" s="1283" t="s">
        <v>367</v>
      </c>
      <c r="L929" s="1284"/>
      <c r="M929" s="1285"/>
      <c r="N929" s="1349"/>
      <c r="O929" s="1299"/>
    </row>
    <row r="930" spans="1:15" x14ac:dyDescent="0.25">
      <c r="A930" s="1344"/>
      <c r="B930" s="1279"/>
      <c r="C930" s="1299"/>
      <c r="D930" s="1328" t="s">
        <v>200</v>
      </c>
      <c r="E930" s="1329" t="s">
        <v>374</v>
      </c>
      <c r="F930" s="1363"/>
      <c r="G930" s="1329" t="s">
        <v>375</v>
      </c>
      <c r="H930" s="1363"/>
      <c r="I930" s="1329" t="s">
        <v>376</v>
      </c>
      <c r="J930" s="1364"/>
      <c r="K930" s="1282" t="s">
        <v>936</v>
      </c>
      <c r="L930" s="1346"/>
      <c r="M930" s="1287" t="s">
        <v>186</v>
      </c>
      <c r="N930" s="1312"/>
      <c r="O930" s="1299"/>
    </row>
    <row r="931" spans="1:15" x14ac:dyDescent="0.25">
      <c r="A931" s="1344"/>
      <c r="B931" s="1279"/>
      <c r="C931" s="1299"/>
      <c r="D931" s="1328" t="s">
        <v>201</v>
      </c>
      <c r="E931" s="1325" t="s">
        <v>97</v>
      </c>
      <c r="F931" s="1325" t="s">
        <v>98</v>
      </c>
      <c r="G931" s="1325" t="s">
        <v>97</v>
      </c>
      <c r="H931" s="1325" t="s">
        <v>98</v>
      </c>
      <c r="I931" s="1325" t="s">
        <v>97</v>
      </c>
      <c r="J931" s="1330" t="s">
        <v>98</v>
      </c>
      <c r="K931" s="1288" t="s">
        <v>97</v>
      </c>
      <c r="L931" s="1289" t="s">
        <v>98</v>
      </c>
      <c r="M931" s="1288" t="s">
        <v>97</v>
      </c>
      <c r="N931" s="1314" t="s">
        <v>98</v>
      </c>
      <c r="O931" s="1299"/>
    </row>
    <row r="932" spans="1:15" x14ac:dyDescent="0.25">
      <c r="A932" s="1344"/>
      <c r="B932" s="1279"/>
      <c r="C932" s="1299"/>
      <c r="D932" s="1328" t="s">
        <v>384</v>
      </c>
      <c r="E932" s="1328" t="s">
        <v>385</v>
      </c>
      <c r="F932" s="1328" t="s">
        <v>386</v>
      </c>
      <c r="G932" s="1328" t="s">
        <v>387</v>
      </c>
      <c r="H932" s="1328" t="s">
        <v>388</v>
      </c>
      <c r="I932" s="1328" t="s">
        <v>389</v>
      </c>
      <c r="J932" s="1331" t="s">
        <v>390</v>
      </c>
      <c r="K932" s="1290" t="s">
        <v>391</v>
      </c>
      <c r="L932" s="1290">
        <v>9</v>
      </c>
      <c r="M932" s="1290">
        <v>10</v>
      </c>
      <c r="N932" s="1350">
        <v>11</v>
      </c>
      <c r="O932" s="1299"/>
    </row>
    <row r="933" spans="1:15" x14ac:dyDescent="0.25">
      <c r="A933" s="1351">
        <v>1</v>
      </c>
      <c r="B933" s="1277" t="s">
        <v>937</v>
      </c>
      <c r="C933" s="1278"/>
      <c r="D933" s="1291">
        <f t="shared" ref="D933:N933" si="744">D885+D16</f>
        <v>0</v>
      </c>
      <c r="E933" s="1291">
        <f t="shared" si="744"/>
        <v>0</v>
      </c>
      <c r="F933" s="1291">
        <f t="shared" si="744"/>
        <v>0</v>
      </c>
      <c r="G933" s="1291">
        <f t="shared" si="744"/>
        <v>0</v>
      </c>
      <c r="H933" s="1291">
        <f t="shared" si="744"/>
        <v>0</v>
      </c>
      <c r="I933" s="1291">
        <f t="shared" si="744"/>
        <v>0</v>
      </c>
      <c r="J933" s="1291">
        <f t="shared" si="744"/>
        <v>0</v>
      </c>
      <c r="K933" s="1291">
        <f t="shared" si="744"/>
        <v>0</v>
      </c>
      <c r="L933" s="1291">
        <f t="shared" si="744"/>
        <v>0</v>
      </c>
      <c r="M933" s="1291">
        <f t="shared" si="744"/>
        <v>0</v>
      </c>
      <c r="N933" s="1355">
        <f t="shared" si="744"/>
        <v>0</v>
      </c>
      <c r="O933" s="1339" t="str">
        <f t="shared" ref="O933:O945" si="745">IF(OR(D933-SUM(E933:N933)&lt;-10,D933-SUM(E933:N933)&gt;10), "ERROR", "")</f>
        <v/>
      </c>
    </row>
    <row r="934" spans="1:15" x14ac:dyDescent="0.25">
      <c r="A934" s="1353" t="s">
        <v>933</v>
      </c>
      <c r="B934" s="1277" t="s">
        <v>959</v>
      </c>
      <c r="C934" s="1278"/>
      <c r="D934" s="1291">
        <f t="shared" ref="D934:N934" si="746">D886+D17</f>
        <v>0</v>
      </c>
      <c r="E934" s="1291">
        <f t="shared" si="746"/>
        <v>0</v>
      </c>
      <c r="F934" s="1291">
        <f t="shared" si="746"/>
        <v>0</v>
      </c>
      <c r="G934" s="1291">
        <f t="shared" si="746"/>
        <v>0</v>
      </c>
      <c r="H934" s="1291">
        <f t="shared" si="746"/>
        <v>0</v>
      </c>
      <c r="I934" s="1291">
        <f t="shared" si="746"/>
        <v>0</v>
      </c>
      <c r="J934" s="1291">
        <f t="shared" si="746"/>
        <v>0</v>
      </c>
      <c r="K934" s="1291">
        <f t="shared" si="746"/>
        <v>0</v>
      </c>
      <c r="L934" s="1291">
        <f t="shared" si="746"/>
        <v>0</v>
      </c>
      <c r="M934" s="1291">
        <f t="shared" si="746"/>
        <v>0</v>
      </c>
      <c r="N934" s="1355">
        <f t="shared" si="746"/>
        <v>0</v>
      </c>
      <c r="O934" s="1339" t="str">
        <f t="shared" si="745"/>
        <v/>
      </c>
    </row>
    <row r="935" spans="1:15" x14ac:dyDescent="0.25">
      <c r="A935" s="1353" t="s">
        <v>934</v>
      </c>
      <c r="B935" s="1277" t="s">
        <v>935</v>
      </c>
      <c r="C935" s="1278"/>
      <c r="D935" s="1291">
        <f t="shared" ref="D935:N935" si="747">D887+D18</f>
        <v>0</v>
      </c>
      <c r="E935" s="1291">
        <f t="shared" si="747"/>
        <v>0</v>
      </c>
      <c r="F935" s="1291">
        <f t="shared" si="747"/>
        <v>0</v>
      </c>
      <c r="G935" s="1291">
        <f t="shared" si="747"/>
        <v>0</v>
      </c>
      <c r="H935" s="1291">
        <f t="shared" si="747"/>
        <v>0</v>
      </c>
      <c r="I935" s="1291">
        <f t="shared" si="747"/>
        <v>0</v>
      </c>
      <c r="J935" s="1291">
        <f t="shared" si="747"/>
        <v>0</v>
      </c>
      <c r="K935" s="1291">
        <f t="shared" si="747"/>
        <v>0</v>
      </c>
      <c r="L935" s="1291">
        <f t="shared" si="747"/>
        <v>0</v>
      </c>
      <c r="M935" s="1291">
        <f t="shared" si="747"/>
        <v>0</v>
      </c>
      <c r="N935" s="1355">
        <f t="shared" si="747"/>
        <v>0</v>
      </c>
      <c r="O935" s="1339" t="str">
        <f t="shared" si="745"/>
        <v/>
      </c>
    </row>
    <row r="936" spans="1:15" x14ac:dyDescent="0.25">
      <c r="A936" s="1351">
        <v>2</v>
      </c>
      <c r="B936" s="1277" t="s">
        <v>188</v>
      </c>
      <c r="C936" s="1278"/>
      <c r="D936" s="1291">
        <f t="shared" ref="D936:N936" si="748">D888+D19</f>
        <v>0</v>
      </c>
      <c r="E936" s="1291">
        <f t="shared" si="748"/>
        <v>0</v>
      </c>
      <c r="F936" s="1291">
        <f t="shared" si="748"/>
        <v>0</v>
      </c>
      <c r="G936" s="1291">
        <f t="shared" si="748"/>
        <v>0</v>
      </c>
      <c r="H936" s="1291">
        <f t="shared" si="748"/>
        <v>0</v>
      </c>
      <c r="I936" s="1291">
        <f t="shared" si="748"/>
        <v>0</v>
      </c>
      <c r="J936" s="1291">
        <f t="shared" si="748"/>
        <v>0</v>
      </c>
      <c r="K936" s="1291">
        <f t="shared" si="748"/>
        <v>0</v>
      </c>
      <c r="L936" s="1291">
        <f t="shared" si="748"/>
        <v>0</v>
      </c>
      <c r="M936" s="1291">
        <f t="shared" si="748"/>
        <v>0</v>
      </c>
      <c r="N936" s="1355">
        <f t="shared" si="748"/>
        <v>0</v>
      </c>
      <c r="O936" s="1339" t="str">
        <f t="shared" si="745"/>
        <v/>
      </c>
    </row>
    <row r="937" spans="1:15" x14ac:dyDescent="0.25">
      <c r="A937" s="1351">
        <v>3</v>
      </c>
      <c r="B937" s="1277" t="s">
        <v>189</v>
      </c>
      <c r="C937" s="1278"/>
      <c r="D937" s="1291">
        <f t="shared" ref="D937:N937" si="749">D889+D20</f>
        <v>0</v>
      </c>
      <c r="E937" s="1291">
        <f t="shared" si="749"/>
        <v>0</v>
      </c>
      <c r="F937" s="1291">
        <f t="shared" si="749"/>
        <v>0</v>
      </c>
      <c r="G937" s="1291">
        <f t="shared" si="749"/>
        <v>0</v>
      </c>
      <c r="H937" s="1291">
        <f t="shared" si="749"/>
        <v>0</v>
      </c>
      <c r="I937" s="1291">
        <f t="shared" si="749"/>
        <v>0</v>
      </c>
      <c r="J937" s="1291">
        <f t="shared" si="749"/>
        <v>0</v>
      </c>
      <c r="K937" s="1291">
        <f t="shared" si="749"/>
        <v>0</v>
      </c>
      <c r="L937" s="1291">
        <f t="shared" si="749"/>
        <v>0</v>
      </c>
      <c r="M937" s="1291">
        <f t="shared" si="749"/>
        <v>0</v>
      </c>
      <c r="N937" s="1355">
        <f t="shared" si="749"/>
        <v>0</v>
      </c>
      <c r="O937" s="1339" t="str">
        <f t="shared" si="745"/>
        <v/>
      </c>
    </row>
    <row r="938" spans="1:15" x14ac:dyDescent="0.25">
      <c r="A938" s="1351">
        <v>4</v>
      </c>
      <c r="B938" s="1277" t="s">
        <v>190</v>
      </c>
      <c r="C938" s="1278"/>
      <c r="D938" s="1291">
        <f t="shared" ref="D938:N938" si="750">D890+D21</f>
        <v>0</v>
      </c>
      <c r="E938" s="1291">
        <f t="shared" si="750"/>
        <v>0</v>
      </c>
      <c r="F938" s="1291">
        <f t="shared" si="750"/>
        <v>0</v>
      </c>
      <c r="G938" s="1291">
        <f t="shared" si="750"/>
        <v>0</v>
      </c>
      <c r="H938" s="1291">
        <f t="shared" si="750"/>
        <v>0</v>
      </c>
      <c r="I938" s="1291">
        <f t="shared" si="750"/>
        <v>0</v>
      </c>
      <c r="J938" s="1291">
        <f t="shared" si="750"/>
        <v>0</v>
      </c>
      <c r="K938" s="1291">
        <f t="shared" si="750"/>
        <v>0</v>
      </c>
      <c r="L938" s="1291">
        <f t="shared" si="750"/>
        <v>0</v>
      </c>
      <c r="M938" s="1291">
        <f t="shared" si="750"/>
        <v>0</v>
      </c>
      <c r="N938" s="1355">
        <f t="shared" si="750"/>
        <v>0</v>
      </c>
      <c r="O938" s="1339" t="str">
        <f t="shared" si="745"/>
        <v/>
      </c>
    </row>
    <row r="939" spans="1:15" x14ac:dyDescent="0.25">
      <c r="A939" s="1351">
        <v>5</v>
      </c>
      <c r="B939" s="1277" t="s">
        <v>191</v>
      </c>
      <c r="C939" s="1278"/>
      <c r="D939" s="1291">
        <f t="shared" ref="D939:N939" si="751">D891+D22</f>
        <v>0</v>
      </c>
      <c r="E939" s="1291">
        <f t="shared" si="751"/>
        <v>0</v>
      </c>
      <c r="F939" s="1291">
        <f t="shared" si="751"/>
        <v>0</v>
      </c>
      <c r="G939" s="1291">
        <f t="shared" si="751"/>
        <v>0</v>
      </c>
      <c r="H939" s="1291">
        <f t="shared" si="751"/>
        <v>0</v>
      </c>
      <c r="I939" s="1291">
        <f t="shared" si="751"/>
        <v>0</v>
      </c>
      <c r="J939" s="1291">
        <f t="shared" si="751"/>
        <v>0</v>
      </c>
      <c r="K939" s="1291">
        <f t="shared" si="751"/>
        <v>0</v>
      </c>
      <c r="L939" s="1291">
        <f t="shared" si="751"/>
        <v>0</v>
      </c>
      <c r="M939" s="1291">
        <f t="shared" si="751"/>
        <v>0</v>
      </c>
      <c r="N939" s="1355">
        <f t="shared" si="751"/>
        <v>0</v>
      </c>
      <c r="O939" s="1339" t="str">
        <f t="shared" si="745"/>
        <v/>
      </c>
    </row>
    <row r="940" spans="1:15" x14ac:dyDescent="0.25">
      <c r="A940" s="1351">
        <v>6</v>
      </c>
      <c r="B940" s="1277" t="s">
        <v>938</v>
      </c>
      <c r="C940" s="1278"/>
      <c r="D940" s="1291" t="e">
        <f t="shared" ref="D940:N940" si="752">D892+D23</f>
        <v>#DIV/0!</v>
      </c>
      <c r="E940" s="1291">
        <f t="shared" si="752"/>
        <v>0</v>
      </c>
      <c r="F940" s="1291">
        <f t="shared" si="752"/>
        <v>0</v>
      </c>
      <c r="G940" s="1291">
        <f t="shared" si="752"/>
        <v>0</v>
      </c>
      <c r="H940" s="1291">
        <f t="shared" si="752"/>
        <v>0</v>
      </c>
      <c r="I940" s="1291">
        <f t="shared" si="752"/>
        <v>0</v>
      </c>
      <c r="J940" s="1291">
        <f t="shared" si="752"/>
        <v>0</v>
      </c>
      <c r="K940" s="1291">
        <f t="shared" si="752"/>
        <v>0</v>
      </c>
      <c r="L940" s="1291">
        <f t="shared" si="752"/>
        <v>0</v>
      </c>
      <c r="M940" s="1291">
        <f t="shared" si="752"/>
        <v>0</v>
      </c>
      <c r="N940" s="1355">
        <f t="shared" si="752"/>
        <v>0</v>
      </c>
      <c r="O940" s="1339" t="e">
        <f t="shared" si="745"/>
        <v>#DIV/0!</v>
      </c>
    </row>
    <row r="941" spans="1:15" x14ac:dyDescent="0.25">
      <c r="A941" s="1353" t="s">
        <v>675</v>
      </c>
      <c r="B941" s="1277" t="s">
        <v>939</v>
      </c>
      <c r="C941" s="1278"/>
      <c r="D941" s="1291">
        <f t="shared" ref="D941:N941" si="753">D893+D24</f>
        <v>0</v>
      </c>
      <c r="E941" s="1291">
        <f t="shared" si="753"/>
        <v>0</v>
      </c>
      <c r="F941" s="1291">
        <f t="shared" si="753"/>
        <v>0</v>
      </c>
      <c r="G941" s="1291">
        <f t="shared" si="753"/>
        <v>0</v>
      </c>
      <c r="H941" s="1291">
        <f t="shared" si="753"/>
        <v>0</v>
      </c>
      <c r="I941" s="1291">
        <f t="shared" si="753"/>
        <v>0</v>
      </c>
      <c r="J941" s="1291">
        <f t="shared" si="753"/>
        <v>0</v>
      </c>
      <c r="K941" s="1291">
        <f t="shared" si="753"/>
        <v>0</v>
      </c>
      <c r="L941" s="1291">
        <f t="shared" si="753"/>
        <v>0</v>
      </c>
      <c r="M941" s="1291">
        <f t="shared" si="753"/>
        <v>0</v>
      </c>
      <c r="N941" s="1355">
        <f t="shared" si="753"/>
        <v>0</v>
      </c>
      <c r="O941" s="1339" t="str">
        <f t="shared" si="745"/>
        <v/>
      </c>
    </row>
    <row r="942" spans="1:15" x14ac:dyDescent="0.25">
      <c r="A942" s="1353" t="s">
        <v>676</v>
      </c>
      <c r="B942" s="1277" t="s">
        <v>940</v>
      </c>
      <c r="C942" s="1278"/>
      <c r="D942" s="1291" t="e">
        <f t="shared" ref="D942:N942" si="754">D894+D25</f>
        <v>#DIV/0!</v>
      </c>
      <c r="E942" s="1291" t="e">
        <f t="shared" si="754"/>
        <v>#DIV/0!</v>
      </c>
      <c r="F942" s="1291" t="e">
        <f t="shared" si="754"/>
        <v>#DIV/0!</v>
      </c>
      <c r="G942" s="1291" t="e">
        <f t="shared" si="754"/>
        <v>#DIV/0!</v>
      </c>
      <c r="H942" s="1291" t="e">
        <f t="shared" si="754"/>
        <v>#DIV/0!</v>
      </c>
      <c r="I942" s="1291" t="e">
        <f t="shared" si="754"/>
        <v>#DIV/0!</v>
      </c>
      <c r="J942" s="1291" t="e">
        <f t="shared" si="754"/>
        <v>#DIV/0!</v>
      </c>
      <c r="K942" s="1291" t="e">
        <f t="shared" si="754"/>
        <v>#DIV/0!</v>
      </c>
      <c r="L942" s="1291" t="e">
        <f t="shared" si="754"/>
        <v>#DIV/0!</v>
      </c>
      <c r="M942" s="1291" t="e">
        <f t="shared" si="754"/>
        <v>#DIV/0!</v>
      </c>
      <c r="N942" s="1355" t="e">
        <f t="shared" si="754"/>
        <v>#DIV/0!</v>
      </c>
      <c r="O942" s="1339" t="e">
        <f t="shared" si="745"/>
        <v>#DIV/0!</v>
      </c>
    </row>
    <row r="943" spans="1:15" x14ac:dyDescent="0.25">
      <c r="A943" s="1353" t="s">
        <v>202</v>
      </c>
      <c r="B943" s="1277" t="s">
        <v>941</v>
      </c>
      <c r="C943" s="1278"/>
      <c r="D943" s="1291">
        <f t="shared" ref="D943:N943" si="755">D895+D26</f>
        <v>0</v>
      </c>
      <c r="E943" s="1291">
        <f t="shared" si="755"/>
        <v>0</v>
      </c>
      <c r="F943" s="1291">
        <f t="shared" si="755"/>
        <v>0</v>
      </c>
      <c r="G943" s="1291">
        <f t="shared" si="755"/>
        <v>0</v>
      </c>
      <c r="H943" s="1291">
        <f t="shared" si="755"/>
        <v>0</v>
      </c>
      <c r="I943" s="1291">
        <f t="shared" si="755"/>
        <v>0</v>
      </c>
      <c r="J943" s="1291">
        <f t="shared" si="755"/>
        <v>0</v>
      </c>
      <c r="K943" s="1291">
        <f t="shared" si="755"/>
        <v>0</v>
      </c>
      <c r="L943" s="1291">
        <f t="shared" si="755"/>
        <v>0</v>
      </c>
      <c r="M943" s="1291">
        <f t="shared" si="755"/>
        <v>0</v>
      </c>
      <c r="N943" s="1355">
        <f t="shared" si="755"/>
        <v>0</v>
      </c>
      <c r="O943" s="1339" t="str">
        <f t="shared" si="745"/>
        <v/>
      </c>
    </row>
    <row r="944" spans="1:15" x14ac:dyDescent="0.25">
      <c r="A944" s="1353" t="s">
        <v>203</v>
      </c>
      <c r="B944" s="1277" t="s">
        <v>931</v>
      </c>
      <c r="C944" s="1278"/>
      <c r="D944" s="1291" t="e">
        <f t="shared" ref="D944:N944" si="756">D896+D27</f>
        <v>#DIV/0!</v>
      </c>
      <c r="E944" s="1291" t="e">
        <f t="shared" si="756"/>
        <v>#DIV/0!</v>
      </c>
      <c r="F944" s="1291" t="e">
        <f t="shared" si="756"/>
        <v>#DIV/0!</v>
      </c>
      <c r="G944" s="1291" t="e">
        <f t="shared" si="756"/>
        <v>#DIV/0!</v>
      </c>
      <c r="H944" s="1291" t="e">
        <f t="shared" si="756"/>
        <v>#DIV/0!</v>
      </c>
      <c r="I944" s="1291" t="e">
        <f t="shared" si="756"/>
        <v>#DIV/0!</v>
      </c>
      <c r="J944" s="1291" t="e">
        <f t="shared" si="756"/>
        <v>#DIV/0!</v>
      </c>
      <c r="K944" s="1291" t="e">
        <f t="shared" si="756"/>
        <v>#DIV/0!</v>
      </c>
      <c r="L944" s="1291" t="e">
        <f t="shared" si="756"/>
        <v>#DIV/0!</v>
      </c>
      <c r="M944" s="1291" t="e">
        <f t="shared" si="756"/>
        <v>#DIV/0!</v>
      </c>
      <c r="N944" s="1355" t="e">
        <f t="shared" si="756"/>
        <v>#DIV/0!</v>
      </c>
      <c r="O944" s="1339" t="e">
        <f t="shared" si="745"/>
        <v>#DIV/0!</v>
      </c>
    </row>
    <row r="945" spans="1:15" x14ac:dyDescent="0.25">
      <c r="A945" s="1357">
        <v>7</v>
      </c>
      <c r="B945" s="1317" t="s">
        <v>192</v>
      </c>
      <c r="C945" s="1318"/>
      <c r="D945" s="1358" t="e">
        <f t="shared" ref="D945:N945" si="757">D897+D28</f>
        <v>#DIV/0!</v>
      </c>
      <c r="E945" s="1358" t="e">
        <f t="shared" si="757"/>
        <v>#DIV/0!</v>
      </c>
      <c r="F945" s="1358" t="e">
        <f t="shared" si="757"/>
        <v>#DIV/0!</v>
      </c>
      <c r="G945" s="1358" t="e">
        <f t="shared" si="757"/>
        <v>#DIV/0!</v>
      </c>
      <c r="H945" s="1358" t="e">
        <f t="shared" si="757"/>
        <v>#DIV/0!</v>
      </c>
      <c r="I945" s="1358" t="e">
        <f t="shared" si="757"/>
        <v>#DIV/0!</v>
      </c>
      <c r="J945" s="1358" t="e">
        <f t="shared" si="757"/>
        <v>#DIV/0!</v>
      </c>
      <c r="K945" s="1358" t="e">
        <f t="shared" si="757"/>
        <v>#DIV/0!</v>
      </c>
      <c r="L945" s="1358" t="e">
        <f t="shared" si="757"/>
        <v>#DIV/0!</v>
      </c>
      <c r="M945" s="1358" t="e">
        <f t="shared" si="757"/>
        <v>#DIV/0!</v>
      </c>
      <c r="N945" s="1368" t="e">
        <f t="shared" si="757"/>
        <v>#DIV/0!</v>
      </c>
      <c r="O945" s="1339" t="e">
        <f t="shared" si="745"/>
        <v>#DIV/0!</v>
      </c>
    </row>
    <row r="946" spans="1:15" x14ac:dyDescent="0.25">
      <c r="A946" s="1279">
        <v>8</v>
      </c>
      <c r="B946" s="1279" t="s">
        <v>942</v>
      </c>
      <c r="C946" s="1299"/>
      <c r="D946" s="1302" t="e">
        <f>D898+D29</f>
        <v>#DIV/0!</v>
      </c>
      <c r="E946" s="1300"/>
      <c r="F946" s="1301"/>
      <c r="G946" s="1301"/>
      <c r="H946" s="1301"/>
      <c r="I946" s="1301"/>
      <c r="J946" s="1301"/>
      <c r="K946" s="1301"/>
      <c r="L946" s="1301"/>
      <c r="M946" s="1301"/>
      <c r="N946" s="1301" t="s">
        <v>367</v>
      </c>
      <c r="O946" s="1299"/>
    </row>
    <row r="947" spans="1:15" x14ac:dyDescent="0.25">
      <c r="A947" s="1277">
        <v>9</v>
      </c>
      <c r="B947" s="1277" t="s">
        <v>943</v>
      </c>
      <c r="C947" s="1278"/>
      <c r="D947" s="1291" t="e">
        <f>D899+D30</f>
        <v>#DIV/0!</v>
      </c>
      <c r="E947" s="1300"/>
      <c r="F947" s="1301"/>
      <c r="G947" s="1301"/>
      <c r="H947" s="1301"/>
      <c r="I947" s="1301"/>
      <c r="J947" s="1301"/>
      <c r="K947" s="1301"/>
      <c r="L947" s="1301"/>
      <c r="M947" s="1301"/>
      <c r="N947" s="1301" t="s">
        <v>367</v>
      </c>
      <c r="O947" s="1299"/>
    </row>
    <row r="948" spans="1:15" x14ac:dyDescent="0.25">
      <c r="A948" s="1277">
        <v>10</v>
      </c>
      <c r="B948" s="1277" t="s">
        <v>193</v>
      </c>
      <c r="C948" s="1278"/>
      <c r="D948" s="1370"/>
      <c r="E948" s="1302"/>
      <c r="F948" s="1303"/>
      <c r="G948" s="1303"/>
      <c r="H948" s="1303"/>
      <c r="I948" s="1303"/>
      <c r="J948" s="1303"/>
      <c r="K948" s="1303"/>
      <c r="L948" s="1303"/>
      <c r="M948" s="1303"/>
      <c r="N948" s="1303"/>
      <c r="O948" s="1299"/>
    </row>
    <row r="949" spans="1:15" x14ac:dyDescent="0.25">
      <c r="A949" s="1279"/>
      <c r="B949" s="1279" t="s">
        <v>194</v>
      </c>
      <c r="C949" s="1280"/>
      <c r="D949" s="1335" t="e">
        <f>D901+D32</f>
        <v>#DIV/0!</v>
      </c>
      <c r="E949" s="1302"/>
      <c r="F949" s="1303"/>
      <c r="G949" s="1303"/>
      <c r="H949" s="1303"/>
      <c r="I949" s="1303"/>
      <c r="J949" s="1303"/>
      <c r="K949" s="1303"/>
      <c r="L949" s="1303"/>
      <c r="M949" s="1303"/>
      <c r="N949" s="1303"/>
      <c r="O949" s="1299"/>
    </row>
    <row r="950" spans="1:15" x14ac:dyDescent="0.25">
      <c r="A950" s="1277">
        <v>11</v>
      </c>
      <c r="B950" s="1277" t="s">
        <v>944</v>
      </c>
      <c r="C950" s="1278"/>
      <c r="D950" s="1291">
        <v>0</v>
      </c>
      <c r="E950" s="1302"/>
      <c r="F950" s="1303"/>
      <c r="G950" s="1303"/>
      <c r="H950" s="1303"/>
      <c r="I950" s="1303"/>
      <c r="J950" s="1303"/>
      <c r="K950" s="1303"/>
      <c r="L950" s="1303"/>
      <c r="M950" s="1303"/>
      <c r="N950" s="1303"/>
      <c r="O950" s="1299"/>
    </row>
    <row r="951" spans="1:15" x14ac:dyDescent="0.25">
      <c r="A951" s="1317">
        <v>12</v>
      </c>
      <c r="B951" s="1317" t="s">
        <v>945</v>
      </c>
      <c r="C951" s="1318"/>
      <c r="D951" s="1298">
        <v>0</v>
      </c>
      <c r="E951" s="1303"/>
      <c r="F951" s="1303"/>
      <c r="G951" s="1303"/>
      <c r="H951" s="1303"/>
      <c r="I951" s="1303"/>
      <c r="J951" s="1303"/>
      <c r="K951" s="1303"/>
      <c r="L951" s="1303"/>
      <c r="M951" s="1303"/>
      <c r="N951" s="1303"/>
      <c r="O951" s="1299"/>
    </row>
    <row r="952" spans="1:15" x14ac:dyDescent="0.25">
      <c r="A952" s="1277"/>
      <c r="B952" s="1276" t="s">
        <v>957</v>
      </c>
      <c r="C952" s="1319"/>
      <c r="D952" s="1369"/>
      <c r="E952" s="1302"/>
      <c r="F952" s="1303"/>
      <c r="G952" s="1303"/>
      <c r="H952" s="1303"/>
      <c r="I952" s="1303"/>
      <c r="J952" s="1303"/>
      <c r="K952" s="1303"/>
      <c r="L952" s="1303"/>
      <c r="M952" s="1303"/>
      <c r="N952" s="1303"/>
      <c r="O952" s="1299"/>
    </row>
    <row r="953" spans="1:15" x14ac:dyDescent="0.25">
      <c r="A953" s="1320">
        <v>13</v>
      </c>
      <c r="B953" s="1276" t="s">
        <v>958</v>
      </c>
      <c r="C953" s="1321"/>
      <c r="D953" s="1336">
        <v>0</v>
      </c>
      <c r="E953" s="1302"/>
      <c r="F953" s="1303"/>
      <c r="G953" s="1303"/>
      <c r="H953" s="1303"/>
      <c r="I953" s="1303"/>
      <c r="J953" s="1303"/>
      <c r="K953" s="1303"/>
      <c r="L953" s="1303"/>
      <c r="M953" s="1303"/>
      <c r="N953" s="1303"/>
      <c r="O953" s="1299"/>
    </row>
    <row r="954" spans="1:15" x14ac:dyDescent="0.25">
      <c r="A954" s="1277">
        <v>14</v>
      </c>
      <c r="B954" s="1277" t="s">
        <v>195</v>
      </c>
      <c r="C954" s="1278"/>
      <c r="D954" s="1291" t="e">
        <f>D949+D950+D951+D953</f>
        <v>#DIV/0!</v>
      </c>
      <c r="E954" s="1302"/>
      <c r="F954" s="1303"/>
      <c r="G954" s="1303"/>
      <c r="H954" s="1303"/>
      <c r="I954" s="1303"/>
      <c r="J954" s="1303"/>
      <c r="K954" s="1303"/>
      <c r="L954" s="1303"/>
      <c r="M954" s="1303"/>
      <c r="N954" s="1303"/>
      <c r="O954" s="1299"/>
    </row>
    <row r="955" spans="1:15" x14ac:dyDescent="0.25">
      <c r="A955" s="1278" t="s">
        <v>419</v>
      </c>
      <c r="B955" s="1278"/>
      <c r="C955" s="239"/>
      <c r="D955" s="246"/>
      <c r="E955" s="1270"/>
      <c r="F955" s="1270"/>
      <c r="G955" s="1270"/>
      <c r="H955" s="1270"/>
      <c r="I955" s="1270"/>
      <c r="J955" s="1271"/>
      <c r="K955" s="1271"/>
      <c r="L955" s="1271"/>
      <c r="M955" s="1271"/>
      <c r="N955" s="1271"/>
    </row>
    <row r="956" spans="1:15" x14ac:dyDescent="0.25">
      <c r="A956" s="1280" t="s">
        <v>953</v>
      </c>
      <c r="B956" s="1280"/>
      <c r="D956" s="247"/>
      <c r="E956" s="247"/>
      <c r="F956" s="247"/>
      <c r="G956" s="247"/>
      <c r="H956" s="247"/>
      <c r="I956" s="247"/>
      <c r="J956" s="248"/>
      <c r="K956" s="248"/>
      <c r="L956" s="248"/>
      <c r="M956" s="248"/>
      <c r="N956" s="248"/>
    </row>
    <row r="957" spans="1:15" x14ac:dyDescent="0.25">
      <c r="A957" s="1280" t="s">
        <v>955</v>
      </c>
      <c r="B957" s="1280"/>
      <c r="C957" s="233"/>
      <c r="D957" s="248"/>
      <c r="E957" s="248"/>
      <c r="F957" s="248"/>
      <c r="G957" s="248"/>
      <c r="H957" s="248"/>
      <c r="I957" s="248"/>
      <c r="J957" s="248"/>
      <c r="K957" s="248"/>
      <c r="L957" s="248"/>
      <c r="M957" s="248"/>
      <c r="N957" s="248"/>
    </row>
    <row r="958" spans="1:15" x14ac:dyDescent="0.25">
      <c r="A958" s="1280" t="s">
        <v>954</v>
      </c>
      <c r="B958" s="1280"/>
      <c r="C958" s="233"/>
      <c r="D958" s="248"/>
      <c r="E958" s="248"/>
      <c r="F958" s="248"/>
      <c r="G958" s="248"/>
      <c r="H958" s="248"/>
      <c r="I958" s="248"/>
      <c r="J958" s="248"/>
      <c r="K958" s="248"/>
      <c r="L958" s="248"/>
      <c r="M958" s="248"/>
      <c r="N958" s="248"/>
    </row>
    <row r="959" spans="1:15" x14ac:dyDescent="0.25">
      <c r="A959" s="1280" t="s">
        <v>949</v>
      </c>
      <c r="B959" s="1280"/>
      <c r="C959" s="233"/>
      <c r="D959" s="248"/>
      <c r="E959" s="248"/>
      <c r="F959" s="248"/>
      <c r="G959" s="248"/>
      <c r="H959" s="248"/>
      <c r="I959" s="248"/>
      <c r="J959" s="248"/>
      <c r="K959" s="248"/>
      <c r="L959" s="248"/>
      <c r="M959" s="248"/>
      <c r="N959" s="248"/>
    </row>
    <row r="960" spans="1:15" x14ac:dyDescent="0.25">
      <c r="A960" s="1280" t="s">
        <v>946</v>
      </c>
      <c r="B960" s="1280"/>
      <c r="D960" s="247"/>
      <c r="E960" s="247"/>
      <c r="F960" s="247"/>
      <c r="G960" s="247"/>
      <c r="H960" s="247"/>
      <c r="I960" s="247"/>
      <c r="J960" s="248"/>
      <c r="K960" s="248"/>
      <c r="L960" s="248"/>
      <c r="M960" s="248"/>
      <c r="N960" s="248"/>
    </row>
    <row r="961" spans="1:14" x14ac:dyDescent="0.25">
      <c r="A961" s="1280" t="s">
        <v>947</v>
      </c>
      <c r="B961" s="1280"/>
      <c r="D961" s="247"/>
      <c r="E961" s="247"/>
      <c r="F961" s="247"/>
      <c r="G961" s="247"/>
      <c r="H961" s="247"/>
      <c r="I961" s="247"/>
      <c r="J961" s="248"/>
      <c r="K961" s="248"/>
      <c r="L961" s="248"/>
      <c r="M961" s="248"/>
      <c r="N961" s="248"/>
    </row>
    <row r="962" spans="1:14" x14ac:dyDescent="0.25">
      <c r="A962" s="1280" t="s">
        <v>948</v>
      </c>
      <c r="B962" s="1280"/>
      <c r="D962" s="247"/>
      <c r="E962" s="247"/>
      <c r="F962" s="247"/>
      <c r="G962" s="247"/>
      <c r="H962" s="247"/>
      <c r="I962" s="247"/>
      <c r="J962" s="248"/>
      <c r="K962" s="248"/>
      <c r="L962" s="248"/>
      <c r="M962" s="248"/>
      <c r="N962" s="248"/>
    </row>
    <row r="963" spans="1:14" x14ac:dyDescent="0.25">
      <c r="A963" s="1280" t="s">
        <v>950</v>
      </c>
      <c r="B963" s="1280"/>
      <c r="D963" s="248"/>
      <c r="E963" s="248"/>
      <c r="F963" s="248"/>
      <c r="G963" s="248"/>
      <c r="H963" s="248"/>
      <c r="I963" s="248"/>
      <c r="J963" s="248"/>
      <c r="K963" s="248"/>
      <c r="L963" s="248"/>
      <c r="M963" s="248"/>
      <c r="N963" s="248"/>
    </row>
    <row r="964" spans="1:14" x14ac:dyDescent="0.25">
      <c r="A964" s="1280" t="s">
        <v>951</v>
      </c>
      <c r="B964" s="1280"/>
      <c r="D964" s="248"/>
      <c r="E964" s="248"/>
      <c r="F964" s="248"/>
      <c r="G964" s="248"/>
      <c r="H964" s="248"/>
      <c r="I964" s="248"/>
      <c r="J964" s="248"/>
      <c r="K964" s="248"/>
      <c r="L964" s="248"/>
      <c r="M964" s="248"/>
      <c r="N964" s="248"/>
    </row>
    <row r="965" spans="1:14" x14ac:dyDescent="0.25">
      <c r="B965" s="1280" t="s">
        <v>952</v>
      </c>
      <c r="D965" s="248"/>
      <c r="E965" s="248"/>
      <c r="F965" s="248"/>
      <c r="G965" s="248"/>
      <c r="H965" s="248"/>
      <c r="I965" s="248"/>
      <c r="J965" s="248"/>
      <c r="K965" s="248"/>
      <c r="L965" s="248"/>
      <c r="M965" s="248"/>
      <c r="N965" s="248"/>
    </row>
    <row r="966" spans="1:14" x14ac:dyDescent="0.25">
      <c r="A966" s="232" t="s">
        <v>956</v>
      </c>
      <c r="D966" s="247"/>
      <c r="E966" s="247"/>
      <c r="F966" s="247"/>
      <c r="G966" s="247"/>
      <c r="H966" s="247"/>
      <c r="I966" s="247"/>
      <c r="K966" s="251"/>
      <c r="L966" s="251"/>
      <c r="M966" s="251"/>
      <c r="N966" s="251" t="s">
        <v>367</v>
      </c>
    </row>
  </sheetData>
  <sheetProtection selectLockedCells="1"/>
  <phoneticPr fontId="0" type="noConversion"/>
  <conditionalFormatting sqref="O933:O945 O64:O76 O112:O124 O160:O172 O208:O220 O256:O268 O304:O316 O352:O364 O400:O412 O448:O460 O496:O508 O544:O556 O592:O604 O641:O653 O690:O702 O739:O751 O788:O801 O837:O849 O885:O897 O16:O28">
    <cfRule type="containsText" dxfId="0" priority="119" stopIfTrue="1" operator="containsText" text="ERROR">
      <formula>NOT(ISERROR(SEARCH("ERROR",O16)))</formula>
    </cfRule>
  </conditionalFormatting>
  <printOptions horizontalCentered="1"/>
  <pageMargins left="0.33" right="0.36" top="0.75" bottom="0.67" header="0.5" footer="0.43"/>
  <pageSetup scale="67" fitToHeight="0" orientation="landscape" horizontalDpi="300" verticalDpi="300" r:id="rId1"/>
  <headerFooter alignWithMargins="0">
    <oddFooter>&amp;C&amp;9Rev. 12/01/11</oddFooter>
  </headerFooter>
  <rowBreaks count="19" manualBreakCount="19">
    <brk id="47" max="13" man="1"/>
    <brk id="95" max="13" man="1"/>
    <brk id="143" max="13" man="1"/>
    <brk id="191" max="13" man="1"/>
    <brk id="239" max="13" man="1"/>
    <brk id="287" max="13" man="1"/>
    <brk id="335" max="13" man="1"/>
    <brk id="383" max="13" man="1"/>
    <brk id="431" max="13" man="1"/>
    <brk id="479" max="13" man="1"/>
    <brk id="527" max="13" man="1"/>
    <brk id="575" max="13" man="1"/>
    <brk id="623" max="13" man="1"/>
    <brk id="672" max="13" man="1"/>
    <brk id="721" max="13" man="1"/>
    <brk id="770" max="13" man="1"/>
    <brk id="819" max="13" man="1"/>
    <brk id="868" max="13" man="1"/>
    <brk id="916"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3:M28"/>
  <sheetViews>
    <sheetView showOutlineSymbols="0" zoomScale="87" workbookViewId="0"/>
  </sheetViews>
  <sheetFormatPr defaultColWidth="9.6328125" defaultRowHeight="15" x14ac:dyDescent="0.25"/>
  <cols>
    <col min="1" max="1" width="4.6328125" style="232" customWidth="1"/>
    <col min="2" max="2" width="8.6328125" style="232" customWidth="1"/>
    <col min="3" max="3" width="9.6328125" style="232" customWidth="1"/>
    <col min="4" max="4" width="7.6328125" style="232" customWidth="1"/>
    <col min="5" max="6" width="10.6328125" style="232" customWidth="1"/>
    <col min="7" max="7" width="4.6328125" style="232" customWidth="1"/>
    <col min="8" max="9" width="8.6328125" style="232" customWidth="1"/>
    <col min="10" max="10" width="18.6328125" style="232" customWidth="1"/>
    <col min="11" max="11" width="10.6328125" style="232" customWidth="1"/>
    <col min="12" max="12" width="12.08984375" style="232" customWidth="1"/>
    <col min="13" max="16384" width="9.6328125" style="232"/>
  </cols>
  <sheetData>
    <row r="3" spans="1:13" ht="15.6" x14ac:dyDescent="0.3">
      <c r="B3" s="234" t="s">
        <v>204</v>
      </c>
      <c r="C3" s="235"/>
      <c r="D3" s="235"/>
      <c r="E3" s="235"/>
      <c r="F3" s="235"/>
      <c r="G3" s="235"/>
      <c r="H3" s="235"/>
      <c r="I3" s="235"/>
      <c r="J3" s="235"/>
      <c r="K3" s="232" t="s">
        <v>205</v>
      </c>
    </row>
    <row r="5" spans="1:13" x14ac:dyDescent="0.25">
      <c r="A5" s="232" t="s">
        <v>363</v>
      </c>
      <c r="C5" s="232" t="str">
        <f>'1_1A'!$B$7</f>
        <v>Enter Hospital Name Here</v>
      </c>
      <c r="F5" s="232" t="s">
        <v>451</v>
      </c>
      <c r="G5" s="232" t="str">
        <f>'1_1A'!$H$7</f>
        <v>Enter Provider Number Here</v>
      </c>
      <c r="K5" s="232" t="s">
        <v>365</v>
      </c>
      <c r="L5" s="324" t="str">
        <f>'1_1A'!$P$7</f>
        <v>Enter FYE Here</v>
      </c>
    </row>
    <row r="7" spans="1:13" ht="15.6" x14ac:dyDescent="0.3">
      <c r="A7" s="238"/>
      <c r="B7" s="16"/>
      <c r="C7" s="252"/>
      <c r="D7" s="252"/>
      <c r="E7" s="8" t="s">
        <v>206</v>
      </c>
      <c r="F7" s="8" t="s">
        <v>207</v>
      </c>
      <c r="G7" s="16"/>
      <c r="H7" s="16"/>
      <c r="I7" s="252"/>
      <c r="J7" s="252"/>
      <c r="K7" s="8" t="s">
        <v>206</v>
      </c>
      <c r="L7" s="8" t="s">
        <v>207</v>
      </c>
      <c r="M7" s="240"/>
    </row>
    <row r="8" spans="1:13" ht="15.6" x14ac:dyDescent="0.3">
      <c r="A8" s="240"/>
      <c r="B8" s="241" t="s">
        <v>208</v>
      </c>
      <c r="C8" s="234"/>
      <c r="D8" s="234"/>
      <c r="E8" s="253" t="s">
        <v>209</v>
      </c>
      <c r="F8" s="253" t="s">
        <v>209</v>
      </c>
      <c r="G8" s="254"/>
      <c r="H8" s="241" t="s">
        <v>208</v>
      </c>
      <c r="I8" s="234"/>
      <c r="J8" s="234"/>
      <c r="K8" s="253" t="s">
        <v>209</v>
      </c>
      <c r="L8" s="253" t="s">
        <v>209</v>
      </c>
      <c r="M8" s="240"/>
    </row>
    <row r="9" spans="1:13" x14ac:dyDescent="0.25">
      <c r="A9" s="238"/>
      <c r="B9" s="238"/>
      <c r="C9" s="239"/>
      <c r="D9" s="239"/>
      <c r="E9" s="238"/>
      <c r="F9" s="238"/>
      <c r="G9" s="238"/>
      <c r="H9" s="238"/>
      <c r="I9" s="239"/>
      <c r="J9" s="239"/>
      <c r="K9" s="238"/>
      <c r="L9" s="238"/>
      <c r="M9" s="240"/>
    </row>
    <row r="10" spans="1:13" x14ac:dyDescent="0.25">
      <c r="A10" s="240">
        <v>1</v>
      </c>
      <c r="B10" s="240" t="s">
        <v>210</v>
      </c>
      <c r="E10" s="255"/>
      <c r="F10" s="255"/>
      <c r="G10" s="245">
        <v>1</v>
      </c>
      <c r="H10" s="245" t="s">
        <v>211</v>
      </c>
      <c r="I10" s="248"/>
      <c r="J10" s="248"/>
      <c r="K10" s="255"/>
      <c r="L10" s="255"/>
      <c r="M10" s="240"/>
    </row>
    <row r="11" spans="1:13" x14ac:dyDescent="0.25">
      <c r="A11" s="238">
        <v>2</v>
      </c>
      <c r="B11" s="238" t="s">
        <v>212</v>
      </c>
      <c r="C11" s="239"/>
      <c r="D11" s="239"/>
      <c r="E11" s="256"/>
      <c r="F11" s="256"/>
      <c r="G11" s="244">
        <v>2</v>
      </c>
      <c r="H11" s="244" t="s">
        <v>213</v>
      </c>
      <c r="I11" s="257"/>
      <c r="J11" s="257"/>
      <c r="K11" s="256"/>
      <c r="L11" s="256"/>
      <c r="M11" s="240"/>
    </row>
    <row r="12" spans="1:13" x14ac:dyDescent="0.25">
      <c r="A12" s="238">
        <v>3</v>
      </c>
      <c r="B12" s="238" t="s">
        <v>214</v>
      </c>
      <c r="C12" s="239"/>
      <c r="D12" s="239"/>
      <c r="E12" s="256"/>
      <c r="F12" s="256"/>
      <c r="G12" s="244">
        <v>3</v>
      </c>
      <c r="H12" s="244" t="s">
        <v>215</v>
      </c>
      <c r="I12" s="257"/>
      <c r="J12" s="257"/>
      <c r="K12" s="256"/>
      <c r="L12" s="256"/>
      <c r="M12" s="240"/>
    </row>
    <row r="13" spans="1:13" x14ac:dyDescent="0.25">
      <c r="A13" s="238">
        <v>4</v>
      </c>
      <c r="B13" s="238" t="s">
        <v>216</v>
      </c>
      <c r="C13" s="239"/>
      <c r="D13" s="239"/>
      <c r="E13" s="256"/>
      <c r="F13" s="256"/>
      <c r="G13" s="244">
        <v>4</v>
      </c>
      <c r="H13" s="244" t="s">
        <v>217</v>
      </c>
      <c r="I13" s="257"/>
      <c r="J13" s="257"/>
      <c r="K13" s="256"/>
      <c r="L13" s="256"/>
      <c r="M13" s="240"/>
    </row>
    <row r="14" spans="1:13" x14ac:dyDescent="0.25">
      <c r="A14" s="238">
        <v>5</v>
      </c>
      <c r="B14" s="238" t="s">
        <v>218</v>
      </c>
      <c r="C14" s="239"/>
      <c r="D14" s="239"/>
      <c r="E14" s="256"/>
      <c r="F14" s="256"/>
      <c r="G14" s="244">
        <v>5</v>
      </c>
      <c r="H14" s="244" t="s">
        <v>219</v>
      </c>
      <c r="I14" s="257"/>
      <c r="J14" s="257"/>
      <c r="K14" s="256"/>
      <c r="L14" s="256"/>
      <c r="M14" s="240"/>
    </row>
    <row r="15" spans="1:13" x14ac:dyDescent="0.25">
      <c r="A15" s="238">
        <v>6</v>
      </c>
      <c r="B15" s="238" t="s">
        <v>220</v>
      </c>
      <c r="C15" s="239"/>
      <c r="D15" s="239"/>
      <c r="E15" s="256"/>
      <c r="F15" s="256"/>
      <c r="G15" s="244">
        <v>6</v>
      </c>
      <c r="H15" s="244" t="s">
        <v>221</v>
      </c>
      <c r="I15" s="257"/>
      <c r="J15" s="257"/>
      <c r="K15" s="244">
        <f>SUM(K10:K14)</f>
        <v>0</v>
      </c>
      <c r="L15" s="244">
        <f>SUM(L10:L14)</f>
        <v>0</v>
      </c>
      <c r="M15" s="240"/>
    </row>
    <row r="16" spans="1:13" x14ac:dyDescent="0.25">
      <c r="A16" s="238">
        <v>7</v>
      </c>
      <c r="B16" s="238" t="s">
        <v>222</v>
      </c>
      <c r="C16" s="239"/>
      <c r="D16" s="239"/>
      <c r="E16" s="244">
        <f>SUM(E10:E15)</f>
        <v>0</v>
      </c>
      <c r="F16" s="244">
        <f>SUM(F10:F15)</f>
        <v>0</v>
      </c>
      <c r="G16" s="244">
        <v>7</v>
      </c>
      <c r="H16" s="244" t="s">
        <v>223</v>
      </c>
      <c r="I16" s="257"/>
      <c r="J16" s="257"/>
      <c r="K16" s="256"/>
      <c r="L16" s="256"/>
      <c r="M16" s="240"/>
    </row>
    <row r="17" spans="1:13" x14ac:dyDescent="0.25">
      <c r="A17" s="304">
        <v>8</v>
      </c>
      <c r="B17" s="304" t="s">
        <v>224</v>
      </c>
      <c r="C17" s="305"/>
      <c r="D17" s="305"/>
      <c r="E17" s="302"/>
      <c r="F17" s="302"/>
      <c r="G17" s="244">
        <v>8</v>
      </c>
      <c r="H17" s="244" t="s">
        <v>225</v>
      </c>
      <c r="I17" s="257"/>
      <c r="J17" s="257"/>
      <c r="K17" s="256"/>
      <c r="L17" s="256"/>
      <c r="M17" s="240"/>
    </row>
    <row r="18" spans="1:13" x14ac:dyDescent="0.25">
      <c r="A18" s="243" t="s">
        <v>226</v>
      </c>
      <c r="B18" s="238" t="s">
        <v>227</v>
      </c>
      <c r="C18" s="239"/>
      <c r="D18" s="239"/>
      <c r="E18" s="256"/>
      <c r="F18" s="256"/>
      <c r="G18" s="244">
        <v>9</v>
      </c>
      <c r="H18" s="244" t="s">
        <v>228</v>
      </c>
      <c r="I18" s="257"/>
      <c r="J18" s="257"/>
      <c r="K18" s="256"/>
      <c r="L18" s="256"/>
      <c r="M18" s="240"/>
    </row>
    <row r="19" spans="1:13" x14ac:dyDescent="0.25">
      <c r="A19" s="243" t="s">
        <v>229</v>
      </c>
      <c r="B19" s="238" t="s">
        <v>230</v>
      </c>
      <c r="C19" s="239"/>
      <c r="D19" s="239"/>
      <c r="E19" s="256"/>
      <c r="F19" s="256"/>
      <c r="G19" s="244">
        <v>10</v>
      </c>
      <c r="H19" s="244" t="s">
        <v>107</v>
      </c>
      <c r="I19" s="257"/>
      <c r="J19" s="257"/>
      <c r="K19" s="256"/>
      <c r="L19" s="256"/>
      <c r="M19" s="240"/>
    </row>
    <row r="20" spans="1:13" x14ac:dyDescent="0.25">
      <c r="A20" s="243" t="s">
        <v>231</v>
      </c>
      <c r="B20" s="238" t="s">
        <v>232</v>
      </c>
      <c r="C20" s="239"/>
      <c r="D20" s="239"/>
      <c r="E20" s="256"/>
      <c r="F20" s="256"/>
      <c r="G20" s="244">
        <v>11</v>
      </c>
      <c r="H20" s="244" t="s">
        <v>233</v>
      </c>
      <c r="I20" s="257"/>
      <c r="J20" s="257"/>
      <c r="K20" s="256"/>
      <c r="L20" s="256"/>
      <c r="M20" s="240"/>
    </row>
    <row r="21" spans="1:13" x14ac:dyDescent="0.25">
      <c r="A21" s="238">
        <v>9</v>
      </c>
      <c r="B21" s="238" t="s">
        <v>234</v>
      </c>
      <c r="C21" s="239"/>
      <c r="D21" s="239"/>
      <c r="E21" s="303"/>
      <c r="F21" s="256"/>
      <c r="G21" s="244"/>
      <c r="H21" s="244"/>
      <c r="I21" s="257"/>
      <c r="J21" s="257"/>
      <c r="K21" s="256"/>
      <c r="L21" s="256"/>
      <c r="M21" s="240"/>
    </row>
    <row r="22" spans="1:13" x14ac:dyDescent="0.25">
      <c r="A22" s="238">
        <v>10</v>
      </c>
      <c r="B22" s="238" t="s">
        <v>235</v>
      </c>
      <c r="C22" s="239"/>
      <c r="D22" s="239"/>
      <c r="E22" s="256"/>
      <c r="F22" s="256"/>
      <c r="G22" s="244">
        <v>12</v>
      </c>
      <c r="H22" s="244" t="s">
        <v>236</v>
      </c>
      <c r="I22" s="257"/>
      <c r="J22" s="257"/>
      <c r="K22" s="244">
        <f>SUM(K15:K21)</f>
        <v>0</v>
      </c>
      <c r="L22" s="244">
        <f>SUM(L15:L21)</f>
        <v>0</v>
      </c>
      <c r="M22" s="240"/>
    </row>
    <row r="23" spans="1:13" x14ac:dyDescent="0.25">
      <c r="A23" s="238">
        <v>11</v>
      </c>
      <c r="B23" s="238" t="s">
        <v>237</v>
      </c>
      <c r="C23" s="239"/>
      <c r="D23" s="239"/>
      <c r="E23" s="337"/>
      <c r="F23" s="337"/>
      <c r="G23" s="244">
        <v>13</v>
      </c>
      <c r="H23" s="244" t="s">
        <v>238</v>
      </c>
      <c r="I23" s="257"/>
      <c r="J23" s="257"/>
      <c r="K23" s="256"/>
      <c r="L23" s="256"/>
      <c r="M23" s="240"/>
    </row>
    <row r="24" spans="1:13" x14ac:dyDescent="0.25">
      <c r="A24" s="238">
        <v>12</v>
      </c>
      <c r="B24" s="238" t="s">
        <v>239</v>
      </c>
      <c r="C24" s="239"/>
      <c r="D24" s="239"/>
      <c r="E24" s="244">
        <f>E23+E22</f>
        <v>0</v>
      </c>
      <c r="F24" s="244">
        <f>F22+F23</f>
        <v>0</v>
      </c>
      <c r="G24" s="244">
        <v>14</v>
      </c>
      <c r="H24" s="244" t="s">
        <v>240</v>
      </c>
      <c r="I24" s="257"/>
      <c r="J24" s="257"/>
      <c r="K24" s="256"/>
      <c r="L24" s="256"/>
      <c r="M24" s="240"/>
    </row>
    <row r="25" spans="1:13" x14ac:dyDescent="0.25">
      <c r="A25" s="238">
        <v>13</v>
      </c>
      <c r="B25" s="238" t="s">
        <v>241</v>
      </c>
      <c r="C25" s="239"/>
      <c r="D25" s="239"/>
      <c r="E25" s="244">
        <f>SUM(E18:E21)+E24+E16</f>
        <v>0</v>
      </c>
      <c r="F25" s="244">
        <f>SUM(F18:F21)+F24+F16</f>
        <v>0</v>
      </c>
      <c r="G25" s="244">
        <v>15</v>
      </c>
      <c r="H25" s="244" t="s">
        <v>242</v>
      </c>
      <c r="I25" s="257"/>
      <c r="J25" s="257"/>
      <c r="K25" s="244">
        <f>K22+K23+K24</f>
        <v>0</v>
      </c>
      <c r="L25" s="244">
        <f>L22+L23+L24</f>
        <v>0</v>
      </c>
      <c r="M25" s="240"/>
    </row>
    <row r="26" spans="1:13" x14ac:dyDescent="0.25">
      <c r="A26" s="239" t="s">
        <v>243</v>
      </c>
      <c r="B26" s="239"/>
      <c r="C26" s="239"/>
      <c r="D26" s="239"/>
      <c r="E26" s="239"/>
      <c r="F26" s="239"/>
      <c r="G26" s="239"/>
      <c r="H26" s="239"/>
      <c r="I26" s="239"/>
      <c r="J26" s="239"/>
      <c r="K26" s="239"/>
      <c r="L26" s="239"/>
    </row>
    <row r="28" spans="1:13" x14ac:dyDescent="0.25">
      <c r="A28" s="232" t="s">
        <v>244</v>
      </c>
    </row>
  </sheetData>
  <phoneticPr fontId="0" type="noConversion"/>
  <printOptions horizontalCentered="1"/>
  <pageMargins left="0.5" right="0.5" top="0.5" bottom="0.55000000000000004" header="0.5" footer="0.5"/>
  <pageSetup scale="85" orientation="landscape" horizontalDpi="300" verticalDpi="300" r:id="rId1"/>
  <headerFooter alignWithMargins="0">
    <oddFooter>&amp;C&amp;9Rev. 12/01/11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40"/>
  <sheetViews>
    <sheetView showOutlineSymbols="0" zoomScale="87" zoomScaleNormal="87" workbookViewId="0"/>
  </sheetViews>
  <sheetFormatPr defaultColWidth="9.6328125" defaultRowHeight="15" x14ac:dyDescent="0.25"/>
  <cols>
    <col min="1" max="1" width="8.6328125" style="259" customWidth="1"/>
    <col min="2" max="2" width="9.6328125" style="259" customWidth="1"/>
    <col min="3" max="3" width="8.6328125" style="259" customWidth="1"/>
    <col min="4" max="4" width="5.6328125" style="259" customWidth="1"/>
    <col min="5" max="6" width="16.6328125" style="259" customWidth="1"/>
    <col min="7" max="7" width="14.6328125" style="259" customWidth="1"/>
    <col min="8" max="8" width="15.6328125" style="259" customWidth="1"/>
    <col min="9" max="9" width="11" style="259" customWidth="1"/>
    <col min="10" max="10" width="17.6328125" style="259" customWidth="1"/>
    <col min="11" max="16384" width="9.6328125" style="259"/>
  </cols>
  <sheetData>
    <row r="1" spans="1:11" x14ac:dyDescent="0.25">
      <c r="A1" s="258"/>
      <c r="B1" s="258"/>
      <c r="C1" s="258"/>
      <c r="D1" s="258"/>
      <c r="E1" s="258"/>
      <c r="F1" s="258"/>
      <c r="G1" s="258"/>
      <c r="H1" s="258"/>
      <c r="I1" s="258" t="s">
        <v>245</v>
      </c>
      <c r="J1" s="258"/>
      <c r="K1" s="258"/>
    </row>
    <row r="2" spans="1:11" x14ac:dyDescent="0.25">
      <c r="A2" s="258"/>
      <c r="B2" s="258"/>
      <c r="C2" s="258"/>
      <c r="D2" s="258"/>
      <c r="E2" s="258"/>
      <c r="F2" s="258"/>
      <c r="G2" s="258"/>
      <c r="H2" s="258"/>
      <c r="I2" s="258" t="s">
        <v>246</v>
      </c>
      <c r="J2" s="258"/>
      <c r="K2" s="258"/>
    </row>
    <row r="3" spans="1:11" x14ac:dyDescent="0.25">
      <c r="A3" s="258"/>
      <c r="B3" s="258"/>
      <c r="C3" s="258"/>
      <c r="D3" s="258"/>
      <c r="E3" s="258"/>
      <c r="F3" s="258"/>
      <c r="G3" s="258"/>
      <c r="H3" s="258"/>
      <c r="I3" s="258"/>
      <c r="J3" s="258"/>
      <c r="K3" s="258"/>
    </row>
    <row r="4" spans="1:11" ht="15.6" x14ac:dyDescent="0.3">
      <c r="A4" s="260" t="s">
        <v>247</v>
      </c>
      <c r="B4" s="261"/>
      <c r="C4" s="261"/>
      <c r="D4" s="261"/>
      <c r="E4" s="261"/>
      <c r="F4" s="261"/>
      <c r="G4" s="261"/>
      <c r="H4" s="261"/>
      <c r="I4" s="261"/>
      <c r="J4" s="261"/>
      <c r="K4" s="258"/>
    </row>
    <row r="5" spans="1:11" ht="15.6" x14ac:dyDescent="0.3">
      <c r="A5" s="260" t="s">
        <v>248</v>
      </c>
      <c r="B5" s="261"/>
      <c r="C5" s="261"/>
      <c r="D5" s="261"/>
      <c r="E5" s="261"/>
      <c r="F5" s="261"/>
      <c r="G5" s="261"/>
      <c r="H5" s="261"/>
      <c r="I5" s="261"/>
      <c r="J5" s="261"/>
      <c r="K5" s="258"/>
    </row>
    <row r="6" spans="1:11" ht="15.6" x14ac:dyDescent="0.3">
      <c r="A6" s="260" t="s">
        <v>249</v>
      </c>
      <c r="B6" s="261"/>
      <c r="C6" s="261"/>
      <c r="D6" s="261"/>
      <c r="E6" s="261"/>
      <c r="F6" s="261"/>
      <c r="G6" s="261"/>
      <c r="H6" s="261"/>
      <c r="I6" s="261"/>
      <c r="J6" s="261"/>
      <c r="K6" s="258"/>
    </row>
    <row r="7" spans="1:11" x14ac:dyDescent="0.25">
      <c r="A7" s="258"/>
      <c r="B7" s="258"/>
      <c r="C7" s="258"/>
      <c r="D7" s="258"/>
      <c r="E7" s="258"/>
      <c r="F7" s="258"/>
      <c r="G7" s="258"/>
      <c r="H7" s="258"/>
      <c r="I7" s="258"/>
      <c r="J7" s="258"/>
      <c r="K7" s="258"/>
    </row>
    <row r="8" spans="1:11" x14ac:dyDescent="0.25">
      <c r="A8" s="259" t="s">
        <v>363</v>
      </c>
      <c r="B8" s="258"/>
      <c r="C8" s="258" t="str">
        <f>'1_1A'!$B$7</f>
        <v>Enter Hospital Name Here</v>
      </c>
      <c r="D8" s="258"/>
      <c r="E8" s="258"/>
      <c r="F8" s="258"/>
      <c r="G8" s="258"/>
      <c r="H8" s="258"/>
      <c r="I8" s="258"/>
      <c r="J8" s="258"/>
      <c r="K8" s="258"/>
    </row>
    <row r="9" spans="1:11" x14ac:dyDescent="0.25">
      <c r="A9" s="258"/>
      <c r="B9" s="258"/>
      <c r="C9" s="258"/>
      <c r="D9" s="258"/>
      <c r="E9" s="258"/>
      <c r="F9" s="258"/>
      <c r="G9" s="258"/>
      <c r="H9" s="258"/>
      <c r="I9" s="232" t="s">
        <v>365</v>
      </c>
      <c r="J9" s="324" t="str">
        <f>'1_1A'!$P$7</f>
        <v>Enter FYE Here</v>
      </c>
      <c r="K9" s="258"/>
    </row>
    <row r="10" spans="1:11" x14ac:dyDescent="0.25">
      <c r="A10" s="259" t="s">
        <v>250</v>
      </c>
      <c r="B10" s="258"/>
      <c r="C10" s="258" t="str">
        <f>'1_1A'!$H$7</f>
        <v>Enter Provider Number Here</v>
      </c>
      <c r="D10" s="258"/>
      <c r="E10" s="258"/>
      <c r="F10" s="258"/>
      <c r="G10" s="258"/>
      <c r="H10" s="258"/>
      <c r="I10" s="258"/>
      <c r="J10" s="258"/>
      <c r="K10" s="258"/>
    </row>
    <row r="11" spans="1:11" x14ac:dyDescent="0.25">
      <c r="A11" s="258"/>
      <c r="B11" s="258"/>
      <c r="C11" s="258"/>
      <c r="D11" s="258"/>
      <c r="E11" s="258"/>
      <c r="F11" s="258"/>
      <c r="G11" s="258"/>
      <c r="H11" s="258"/>
      <c r="I11" s="258"/>
      <c r="J11" s="258"/>
      <c r="K11" s="258"/>
    </row>
    <row r="12" spans="1:11" ht="15.6" x14ac:dyDescent="0.3">
      <c r="A12" s="258"/>
      <c r="B12" s="258"/>
      <c r="C12" s="258"/>
      <c r="D12" s="258"/>
      <c r="E12" s="258"/>
      <c r="F12" s="258"/>
      <c r="G12" s="258"/>
      <c r="H12" s="258"/>
      <c r="I12" s="258"/>
      <c r="J12" s="262" t="s">
        <v>251</v>
      </c>
      <c r="K12" s="258"/>
    </row>
    <row r="13" spans="1:11" x14ac:dyDescent="0.25">
      <c r="A13" s="263"/>
      <c r="B13" s="264"/>
      <c r="C13" s="264"/>
      <c r="D13" s="264"/>
      <c r="E13" s="263"/>
      <c r="F13" s="263"/>
      <c r="G13" s="263"/>
      <c r="H13" s="263"/>
      <c r="I13" s="263"/>
      <c r="J13" s="263"/>
      <c r="K13" s="265"/>
    </row>
    <row r="14" spans="1:11" x14ac:dyDescent="0.25">
      <c r="A14" s="265"/>
      <c r="B14" s="258"/>
      <c r="C14" s="258"/>
      <c r="D14" s="258"/>
      <c r="E14" s="266" t="s">
        <v>621</v>
      </c>
      <c r="F14" s="266" t="s">
        <v>252</v>
      </c>
      <c r="G14" s="265"/>
      <c r="H14" s="266" t="s">
        <v>379</v>
      </c>
      <c r="I14" s="267" t="s">
        <v>487</v>
      </c>
      <c r="J14" s="267" t="s">
        <v>253</v>
      </c>
      <c r="K14" s="265"/>
    </row>
    <row r="15" spans="1:11" x14ac:dyDescent="0.25">
      <c r="A15" s="266" t="s">
        <v>254</v>
      </c>
      <c r="B15" s="261"/>
      <c r="C15" s="261"/>
      <c r="D15" s="261"/>
      <c r="E15" s="266" t="s">
        <v>255</v>
      </c>
      <c r="F15" s="266" t="s">
        <v>256</v>
      </c>
      <c r="G15" s="266" t="s">
        <v>610</v>
      </c>
      <c r="H15" s="266" t="s">
        <v>257</v>
      </c>
      <c r="I15" s="267" t="s">
        <v>258</v>
      </c>
      <c r="J15" s="267" t="s">
        <v>257</v>
      </c>
      <c r="K15" s="265"/>
    </row>
    <row r="16" spans="1:11" x14ac:dyDescent="0.25">
      <c r="A16" s="265"/>
      <c r="B16" s="258"/>
      <c r="C16" s="258"/>
      <c r="D16" s="258"/>
      <c r="E16" s="266" t="s">
        <v>487</v>
      </c>
      <c r="F16" s="266" t="s">
        <v>259</v>
      </c>
      <c r="G16" s="266" t="s">
        <v>672</v>
      </c>
      <c r="H16" s="266" t="s">
        <v>260</v>
      </c>
      <c r="I16" s="267" t="s">
        <v>489</v>
      </c>
      <c r="J16" s="267" t="s">
        <v>260</v>
      </c>
      <c r="K16" s="265"/>
    </row>
    <row r="17" spans="1:11" x14ac:dyDescent="0.25">
      <c r="A17" s="265"/>
      <c r="B17" s="258"/>
      <c r="C17" s="258"/>
      <c r="D17" s="258"/>
      <c r="E17" s="265"/>
      <c r="F17" s="265"/>
      <c r="G17" s="265"/>
      <c r="H17" s="266" t="s">
        <v>672</v>
      </c>
      <c r="I17" s="265"/>
      <c r="J17" s="267" t="s">
        <v>261</v>
      </c>
      <c r="K17" s="265"/>
    </row>
    <row r="18" spans="1:11" x14ac:dyDescent="0.25">
      <c r="A18" s="268" t="s">
        <v>262</v>
      </c>
      <c r="B18" s="269"/>
      <c r="C18" s="269"/>
      <c r="D18" s="269"/>
      <c r="E18" s="270" t="s">
        <v>263</v>
      </c>
      <c r="F18" s="271">
        <f>F68</f>
        <v>0</v>
      </c>
      <c r="G18" s="271">
        <f>G68</f>
        <v>0</v>
      </c>
      <c r="H18" s="271">
        <f t="shared" ref="H18:H25" si="0">G18+F18</f>
        <v>0</v>
      </c>
      <c r="I18" s="272">
        <f>I68</f>
        <v>0</v>
      </c>
      <c r="J18" s="271">
        <f t="shared" ref="J18:J31" si="1">IF(I18=0,0,H18/I18)</f>
        <v>0</v>
      </c>
      <c r="K18" s="265"/>
    </row>
    <row r="19" spans="1:11" x14ac:dyDescent="0.25">
      <c r="A19" s="268" t="s">
        <v>264</v>
      </c>
      <c r="B19" s="269"/>
      <c r="C19" s="269"/>
      <c r="D19" s="269"/>
      <c r="E19" s="270" t="s">
        <v>265</v>
      </c>
      <c r="F19" s="271">
        <f>F105</f>
        <v>0</v>
      </c>
      <c r="G19" s="271">
        <f>G105</f>
        <v>0</v>
      </c>
      <c r="H19" s="271">
        <f t="shared" si="0"/>
        <v>0</v>
      </c>
      <c r="I19" s="272">
        <f>I105</f>
        <v>0</v>
      </c>
      <c r="J19" s="271">
        <f t="shared" si="1"/>
        <v>0</v>
      </c>
      <c r="K19" s="265"/>
    </row>
    <row r="20" spans="1:11" x14ac:dyDescent="0.25">
      <c r="A20" s="268" t="s">
        <v>266</v>
      </c>
      <c r="B20" s="269"/>
      <c r="C20" s="269"/>
      <c r="D20" s="269"/>
      <c r="E20" s="270" t="s">
        <v>267</v>
      </c>
      <c r="F20" s="271">
        <f>F142</f>
        <v>0</v>
      </c>
      <c r="G20" s="271">
        <f>G142</f>
        <v>0</v>
      </c>
      <c r="H20" s="271">
        <f t="shared" si="0"/>
        <v>0</v>
      </c>
      <c r="I20" s="272">
        <f>I142</f>
        <v>0</v>
      </c>
      <c r="J20" s="271">
        <f t="shared" si="1"/>
        <v>0</v>
      </c>
      <c r="K20" s="265"/>
    </row>
    <row r="21" spans="1:11" x14ac:dyDescent="0.25">
      <c r="A21" s="268" t="s">
        <v>268</v>
      </c>
      <c r="B21" s="269"/>
      <c r="C21" s="269"/>
      <c r="D21" s="269"/>
      <c r="E21" s="270" t="s">
        <v>269</v>
      </c>
      <c r="F21" s="271">
        <f>F179</f>
        <v>0</v>
      </c>
      <c r="G21" s="271">
        <f>G179</f>
        <v>0</v>
      </c>
      <c r="H21" s="271">
        <f t="shared" si="0"/>
        <v>0</v>
      </c>
      <c r="I21" s="272">
        <f>I179</f>
        <v>0</v>
      </c>
      <c r="J21" s="271">
        <f t="shared" si="1"/>
        <v>0</v>
      </c>
      <c r="K21" s="265"/>
    </row>
    <row r="22" spans="1:11" x14ac:dyDescent="0.25">
      <c r="A22" s="268" t="s">
        <v>270</v>
      </c>
      <c r="B22" s="269"/>
      <c r="C22" s="269"/>
      <c r="D22" s="269"/>
      <c r="E22" s="270" t="s">
        <v>271</v>
      </c>
      <c r="F22" s="271">
        <f>F216</f>
        <v>0</v>
      </c>
      <c r="G22" s="271">
        <f>G216</f>
        <v>0</v>
      </c>
      <c r="H22" s="271">
        <f t="shared" si="0"/>
        <v>0</v>
      </c>
      <c r="I22" s="272">
        <f>I216</f>
        <v>0</v>
      </c>
      <c r="J22" s="271">
        <f t="shared" si="1"/>
        <v>0</v>
      </c>
      <c r="K22" s="265"/>
    </row>
    <row r="23" spans="1:11" x14ac:dyDescent="0.25">
      <c r="A23" s="268" t="s">
        <v>272</v>
      </c>
      <c r="B23" s="269"/>
      <c r="C23" s="269"/>
      <c r="D23" s="269"/>
      <c r="E23" s="270" t="s">
        <v>273</v>
      </c>
      <c r="F23" s="271">
        <f>F253</f>
        <v>0</v>
      </c>
      <c r="G23" s="271">
        <f>G253</f>
        <v>0</v>
      </c>
      <c r="H23" s="271">
        <f t="shared" si="0"/>
        <v>0</v>
      </c>
      <c r="I23" s="272">
        <f>I253</f>
        <v>0</v>
      </c>
      <c r="J23" s="271">
        <f t="shared" si="1"/>
        <v>0</v>
      </c>
      <c r="K23" s="265"/>
    </row>
    <row r="24" spans="1:11" x14ac:dyDescent="0.25">
      <c r="A24" s="268" t="s">
        <v>274</v>
      </c>
      <c r="B24" s="269"/>
      <c r="C24" s="269"/>
      <c r="D24" s="269"/>
      <c r="E24" s="270" t="s">
        <v>275</v>
      </c>
      <c r="F24" s="271">
        <f>F290</f>
        <v>0</v>
      </c>
      <c r="G24" s="271">
        <f>G290</f>
        <v>0</v>
      </c>
      <c r="H24" s="271">
        <f t="shared" si="0"/>
        <v>0</v>
      </c>
      <c r="I24" s="272">
        <f>I290</f>
        <v>0</v>
      </c>
      <c r="J24" s="271">
        <f t="shared" si="1"/>
        <v>0</v>
      </c>
      <c r="K24" s="265"/>
    </row>
    <row r="25" spans="1:11" x14ac:dyDescent="0.25">
      <c r="A25" s="268" t="s">
        <v>276</v>
      </c>
      <c r="B25" s="269"/>
      <c r="C25" s="269"/>
      <c r="D25" s="269"/>
      <c r="E25" s="270" t="s">
        <v>277</v>
      </c>
      <c r="F25" s="271">
        <f>F327</f>
        <v>0</v>
      </c>
      <c r="G25" s="271">
        <f>G327</f>
        <v>0</v>
      </c>
      <c r="H25" s="271">
        <f t="shared" si="0"/>
        <v>0</v>
      </c>
      <c r="I25" s="272">
        <f>I327</f>
        <v>0</v>
      </c>
      <c r="J25" s="271">
        <f t="shared" si="1"/>
        <v>0</v>
      </c>
      <c r="K25" s="265"/>
    </row>
    <row r="26" spans="1:11" x14ac:dyDescent="0.25">
      <c r="A26" s="268" t="s">
        <v>278</v>
      </c>
      <c r="B26" s="269"/>
      <c r="C26" s="269"/>
      <c r="D26" s="269"/>
      <c r="E26" s="270"/>
      <c r="F26" s="271"/>
      <c r="G26" s="271"/>
      <c r="H26" s="271"/>
      <c r="I26" s="272"/>
      <c r="J26" s="271">
        <f t="shared" si="1"/>
        <v>0</v>
      </c>
      <c r="K26" s="265"/>
    </row>
    <row r="27" spans="1:11" x14ac:dyDescent="0.25">
      <c r="A27" s="273" t="s">
        <v>279</v>
      </c>
      <c r="B27" s="258"/>
      <c r="C27" s="258"/>
      <c r="D27" s="258"/>
      <c r="E27" s="266" t="s">
        <v>280</v>
      </c>
      <c r="F27" s="274">
        <f>F364</f>
        <v>0</v>
      </c>
      <c r="G27" s="274">
        <f>G364</f>
        <v>0</v>
      </c>
      <c r="H27" s="274">
        <f>G27+F27</f>
        <v>0</v>
      </c>
      <c r="I27" s="275">
        <f>I364</f>
        <v>0</v>
      </c>
      <c r="J27" s="274">
        <f t="shared" si="1"/>
        <v>0</v>
      </c>
      <c r="K27" s="265"/>
    </row>
    <row r="28" spans="1:11" x14ac:dyDescent="0.25">
      <c r="A28" s="268" t="s">
        <v>281</v>
      </c>
      <c r="B28" s="269"/>
      <c r="C28" s="269"/>
      <c r="D28" s="269"/>
      <c r="E28" s="270"/>
      <c r="F28" s="271"/>
      <c r="G28" s="271"/>
      <c r="H28" s="271"/>
      <c r="I28" s="272"/>
      <c r="J28" s="271">
        <f t="shared" si="1"/>
        <v>0</v>
      </c>
      <c r="K28" s="265"/>
    </row>
    <row r="29" spans="1:11" x14ac:dyDescent="0.25">
      <c r="A29" s="273" t="s">
        <v>282</v>
      </c>
      <c r="B29" s="258"/>
      <c r="C29" s="258"/>
      <c r="D29" s="258"/>
      <c r="E29" s="266" t="s">
        <v>283</v>
      </c>
      <c r="F29" s="274">
        <f>F401</f>
        <v>0</v>
      </c>
      <c r="G29" s="274">
        <f>G401</f>
        <v>0</v>
      </c>
      <c r="H29" s="274">
        <f>G29+F29</f>
        <v>0</v>
      </c>
      <c r="I29" s="275">
        <f>I401</f>
        <v>0</v>
      </c>
      <c r="J29" s="274">
        <f t="shared" si="1"/>
        <v>0</v>
      </c>
      <c r="K29" s="265"/>
    </row>
    <row r="30" spans="1:11" x14ac:dyDescent="0.25">
      <c r="A30" s="268" t="s">
        <v>284</v>
      </c>
      <c r="B30" s="269"/>
      <c r="C30" s="269"/>
      <c r="D30" s="269"/>
      <c r="E30" s="270" t="s">
        <v>285</v>
      </c>
      <c r="F30" s="271">
        <f>F438</f>
        <v>0</v>
      </c>
      <c r="G30" s="271">
        <f>G438</f>
        <v>0</v>
      </c>
      <c r="H30" s="271">
        <f>G30+F30</f>
        <v>0</v>
      </c>
      <c r="I30" s="272">
        <f>I438</f>
        <v>0</v>
      </c>
      <c r="J30" s="271">
        <f t="shared" si="1"/>
        <v>0</v>
      </c>
      <c r="K30" s="265"/>
    </row>
    <row r="31" spans="1:11" x14ac:dyDescent="0.25">
      <c r="A31" s="268" t="s">
        <v>418</v>
      </c>
      <c r="B31" s="269"/>
      <c r="C31" s="269"/>
      <c r="D31" s="269"/>
      <c r="E31" s="263"/>
      <c r="F31" s="271">
        <f>SUM(F18:F30)</f>
        <v>0</v>
      </c>
      <c r="G31" s="271">
        <f>SUM(G18:G30)</f>
        <v>0</v>
      </c>
      <c r="H31" s="271">
        <f>SUM(H18:H30)</f>
        <v>0</v>
      </c>
      <c r="I31" s="272">
        <f>SUM(I18:I30)</f>
        <v>0</v>
      </c>
      <c r="J31" s="271">
        <f t="shared" si="1"/>
        <v>0</v>
      </c>
      <c r="K31" s="265"/>
    </row>
    <row r="32" spans="1:11" x14ac:dyDescent="0.25">
      <c r="A32" s="276" t="s">
        <v>422</v>
      </c>
      <c r="B32" s="269"/>
      <c r="C32" s="269"/>
      <c r="D32" s="269"/>
      <c r="E32" s="269"/>
      <c r="F32" s="277"/>
      <c r="G32" s="277"/>
      <c r="H32" s="277"/>
      <c r="I32" s="278"/>
      <c r="J32" s="277"/>
      <c r="K32" s="258"/>
    </row>
    <row r="33" spans="1:11" x14ac:dyDescent="0.25">
      <c r="A33" s="258"/>
      <c r="B33" s="258"/>
      <c r="C33" s="258"/>
      <c r="D33" s="258"/>
      <c r="E33" s="258"/>
      <c r="F33" s="279"/>
      <c r="G33" s="279"/>
      <c r="H33" s="279"/>
      <c r="I33" s="280" t="s">
        <v>245</v>
      </c>
      <c r="J33" s="279"/>
      <c r="K33" s="258"/>
    </row>
    <row r="34" spans="1:11" x14ac:dyDescent="0.25">
      <c r="A34" s="258"/>
      <c r="B34" s="258"/>
      <c r="C34" s="258"/>
      <c r="D34" s="258"/>
      <c r="E34" s="258"/>
      <c r="F34" s="279"/>
      <c r="G34" s="279"/>
      <c r="H34" s="279"/>
      <c r="I34" s="280" t="s">
        <v>286</v>
      </c>
      <c r="J34" s="279"/>
      <c r="K34" s="258"/>
    </row>
    <row r="35" spans="1:11" x14ac:dyDescent="0.25">
      <c r="A35" s="259" t="s">
        <v>367</v>
      </c>
      <c r="B35" s="258"/>
      <c r="C35" s="258"/>
      <c r="D35" s="258"/>
      <c r="E35" s="258"/>
      <c r="F35" s="279"/>
      <c r="G35" s="279"/>
      <c r="H35" s="279"/>
      <c r="I35" s="280"/>
      <c r="J35" s="279"/>
      <c r="K35" s="258"/>
    </row>
    <row r="36" spans="1:11" ht="15.6" x14ac:dyDescent="0.3">
      <c r="A36" s="260" t="s">
        <v>247</v>
      </c>
      <c r="B36" s="261"/>
      <c r="C36" s="261"/>
      <c r="D36" s="261"/>
      <c r="E36" s="261"/>
      <c r="F36" s="281"/>
      <c r="G36" s="281"/>
      <c r="H36" s="281"/>
      <c r="I36" s="282"/>
      <c r="J36" s="281"/>
      <c r="K36" s="258"/>
    </row>
    <row r="37" spans="1:11" ht="15.6" x14ac:dyDescent="0.3">
      <c r="A37" s="260" t="s">
        <v>287</v>
      </c>
      <c r="B37" s="261"/>
      <c r="C37" s="261"/>
      <c r="D37" s="261"/>
      <c r="E37" s="261"/>
      <c r="F37" s="281"/>
      <c r="G37" s="281"/>
      <c r="H37" s="281"/>
      <c r="I37" s="282"/>
      <c r="J37" s="281"/>
      <c r="K37" s="258"/>
    </row>
    <row r="38" spans="1:11" ht="15.6" x14ac:dyDescent="0.3">
      <c r="A38" s="260" t="s">
        <v>288</v>
      </c>
      <c r="B38" s="261"/>
      <c r="C38" s="261"/>
      <c r="D38" s="261"/>
      <c r="E38" s="261"/>
      <c r="F38" s="281"/>
      <c r="G38" s="281"/>
      <c r="H38" s="281"/>
      <c r="I38" s="282"/>
      <c r="J38" s="281"/>
      <c r="K38" s="258"/>
    </row>
    <row r="39" spans="1:11" x14ac:dyDescent="0.25">
      <c r="A39" s="258"/>
      <c r="B39" s="258"/>
      <c r="C39" s="258"/>
      <c r="D39" s="258"/>
      <c r="E39" s="258"/>
      <c r="F39" s="279"/>
      <c r="G39" s="279"/>
      <c r="H39" s="279"/>
      <c r="I39" s="280"/>
      <c r="J39" s="279"/>
      <c r="K39" s="258"/>
    </row>
    <row r="40" spans="1:11" x14ac:dyDescent="0.25">
      <c r="A40" s="259" t="s">
        <v>363</v>
      </c>
      <c r="B40" s="258"/>
      <c r="C40" s="258" t="str">
        <f>C8</f>
        <v>Enter Hospital Name Here</v>
      </c>
      <c r="D40" s="258"/>
      <c r="E40" s="258"/>
      <c r="F40" s="279"/>
      <c r="G40" s="279"/>
      <c r="H40" s="279"/>
      <c r="I40" s="280"/>
      <c r="J40" s="279"/>
      <c r="K40" s="258"/>
    </row>
    <row r="41" spans="1:11" x14ac:dyDescent="0.25">
      <c r="A41" s="258"/>
      <c r="B41" s="258"/>
      <c r="C41" s="258"/>
      <c r="D41" s="258"/>
      <c r="E41" s="258"/>
      <c r="F41" s="279"/>
      <c r="G41" s="279"/>
      <c r="H41" s="279"/>
      <c r="I41" s="280"/>
      <c r="J41" s="279"/>
      <c r="K41" s="258"/>
    </row>
    <row r="42" spans="1:11" x14ac:dyDescent="0.25">
      <c r="A42" s="259" t="s">
        <v>250</v>
      </c>
      <c r="B42" s="258"/>
      <c r="C42" s="258" t="str">
        <f>C10</f>
        <v>Enter Provider Number Here</v>
      </c>
      <c r="D42" s="258"/>
      <c r="E42" s="258"/>
      <c r="F42" s="279"/>
      <c r="G42" s="279"/>
      <c r="H42" s="279"/>
      <c r="I42" s="232" t="s">
        <v>365</v>
      </c>
      <c r="J42" s="324" t="str">
        <f>'1_1A'!$P$7</f>
        <v>Enter FYE Here</v>
      </c>
      <c r="K42" s="258"/>
    </row>
    <row r="43" spans="1:11" x14ac:dyDescent="0.25">
      <c r="A43" s="258"/>
      <c r="B43" s="258"/>
      <c r="C43" s="258"/>
      <c r="D43" s="258"/>
      <c r="E43" s="258"/>
      <c r="F43" s="279"/>
      <c r="G43" s="279"/>
      <c r="H43" s="279"/>
      <c r="I43" s="280"/>
      <c r="J43" s="279"/>
      <c r="K43" s="258"/>
    </row>
    <row r="44" spans="1:11" x14ac:dyDescent="0.25">
      <c r="A44" s="258"/>
      <c r="B44" s="258"/>
      <c r="C44" s="258"/>
      <c r="D44" s="258"/>
      <c r="E44" s="258"/>
      <c r="F44" s="279"/>
      <c r="G44" s="279"/>
      <c r="H44" s="279"/>
      <c r="I44" s="280"/>
      <c r="J44" s="279"/>
      <c r="K44" s="258"/>
    </row>
    <row r="45" spans="1:11" ht="15.6" x14ac:dyDescent="0.3">
      <c r="A45" s="258"/>
      <c r="B45" s="258"/>
      <c r="C45" s="258"/>
      <c r="D45" s="258"/>
      <c r="E45" s="258"/>
      <c r="F45" s="279"/>
      <c r="G45" s="279"/>
      <c r="H45" s="279"/>
      <c r="I45" s="280"/>
      <c r="J45" s="283" t="s">
        <v>251</v>
      </c>
      <c r="K45" s="258"/>
    </row>
    <row r="46" spans="1:11" x14ac:dyDescent="0.25">
      <c r="A46" s="263"/>
      <c r="B46" s="264"/>
      <c r="C46" s="264"/>
      <c r="D46" s="264"/>
      <c r="E46" s="263"/>
      <c r="F46" s="271"/>
      <c r="G46" s="271"/>
      <c r="H46" s="271"/>
      <c r="I46" s="272"/>
      <c r="J46" s="271"/>
      <c r="K46" s="265"/>
    </row>
    <row r="47" spans="1:11" x14ac:dyDescent="0.25">
      <c r="A47" s="265"/>
      <c r="B47" s="258"/>
      <c r="C47" s="258"/>
      <c r="D47" s="258"/>
      <c r="E47" s="266" t="s">
        <v>621</v>
      </c>
      <c r="F47" s="284" t="s">
        <v>252</v>
      </c>
      <c r="G47" s="274"/>
      <c r="H47" s="284" t="s">
        <v>379</v>
      </c>
      <c r="I47" s="285" t="s">
        <v>487</v>
      </c>
      <c r="J47" s="286" t="s">
        <v>253</v>
      </c>
      <c r="K47" s="265"/>
    </row>
    <row r="48" spans="1:11" x14ac:dyDescent="0.25">
      <c r="A48" s="266" t="s">
        <v>254</v>
      </c>
      <c r="B48" s="261"/>
      <c r="C48" s="261"/>
      <c r="D48" s="261"/>
      <c r="E48" s="266" t="s">
        <v>255</v>
      </c>
      <c r="F48" s="284" t="s">
        <v>256</v>
      </c>
      <c r="G48" s="284" t="s">
        <v>610</v>
      </c>
      <c r="H48" s="284" t="s">
        <v>257</v>
      </c>
      <c r="I48" s="285" t="s">
        <v>258</v>
      </c>
      <c r="J48" s="286" t="s">
        <v>257</v>
      </c>
      <c r="K48" s="265"/>
    </row>
    <row r="49" spans="1:11" x14ac:dyDescent="0.25">
      <c r="A49" s="265"/>
      <c r="B49" s="258"/>
      <c r="C49" s="258"/>
      <c r="D49" s="258"/>
      <c r="E49" s="266" t="s">
        <v>487</v>
      </c>
      <c r="F49" s="284" t="s">
        <v>259</v>
      </c>
      <c r="G49" s="284" t="s">
        <v>672</v>
      </c>
      <c r="H49" s="284" t="s">
        <v>260</v>
      </c>
      <c r="I49" s="285" t="s">
        <v>489</v>
      </c>
      <c r="J49" s="286" t="s">
        <v>260</v>
      </c>
      <c r="K49" s="265"/>
    </row>
    <row r="50" spans="1:11" x14ac:dyDescent="0.25">
      <c r="A50" s="265"/>
      <c r="B50" s="258"/>
      <c r="C50" s="258"/>
      <c r="D50" s="258"/>
      <c r="E50" s="265"/>
      <c r="F50" s="274"/>
      <c r="G50" s="274"/>
      <c r="H50" s="284" t="s">
        <v>672</v>
      </c>
      <c r="I50" s="275"/>
      <c r="J50" s="286" t="s">
        <v>261</v>
      </c>
      <c r="K50" s="265"/>
    </row>
    <row r="51" spans="1:11" x14ac:dyDescent="0.25">
      <c r="A51" s="287"/>
      <c r="B51" s="269"/>
      <c r="C51" s="269"/>
      <c r="D51" s="269"/>
      <c r="E51" s="288" t="s">
        <v>263</v>
      </c>
      <c r="F51" s="289"/>
      <c r="G51" s="289"/>
      <c r="H51" s="271">
        <f t="shared" ref="H51:H67" si="2">F51+G51</f>
        <v>0</v>
      </c>
      <c r="I51" s="290"/>
      <c r="J51" s="271">
        <f t="shared" ref="J51:J68" si="3">IF(I51=0,0,H51/I51)</f>
        <v>0</v>
      </c>
      <c r="K51" s="265"/>
    </row>
    <row r="52" spans="1:11" x14ac:dyDescent="0.25">
      <c r="A52" s="287"/>
      <c r="B52" s="269"/>
      <c r="C52" s="269"/>
      <c r="D52" s="269"/>
      <c r="E52" s="288" t="s">
        <v>263</v>
      </c>
      <c r="F52" s="289"/>
      <c r="G52" s="289"/>
      <c r="H52" s="271">
        <f t="shared" si="2"/>
        <v>0</v>
      </c>
      <c r="I52" s="290"/>
      <c r="J52" s="271">
        <f t="shared" si="3"/>
        <v>0</v>
      </c>
      <c r="K52" s="265"/>
    </row>
    <row r="53" spans="1:11" x14ac:dyDescent="0.25">
      <c r="A53" s="287"/>
      <c r="B53" s="269"/>
      <c r="C53" s="269"/>
      <c r="D53" s="269"/>
      <c r="E53" s="288" t="s">
        <v>263</v>
      </c>
      <c r="F53" s="289"/>
      <c r="G53" s="289"/>
      <c r="H53" s="271">
        <f t="shared" si="2"/>
        <v>0</v>
      </c>
      <c r="I53" s="290"/>
      <c r="J53" s="271">
        <f t="shared" si="3"/>
        <v>0</v>
      </c>
      <c r="K53" s="265"/>
    </row>
    <row r="54" spans="1:11" x14ac:dyDescent="0.25">
      <c r="A54" s="287"/>
      <c r="B54" s="269"/>
      <c r="C54" s="269"/>
      <c r="D54" s="269"/>
      <c r="E54" s="288" t="s">
        <v>263</v>
      </c>
      <c r="F54" s="289"/>
      <c r="G54" s="289"/>
      <c r="H54" s="271">
        <f t="shared" si="2"/>
        <v>0</v>
      </c>
      <c r="I54" s="290"/>
      <c r="J54" s="271">
        <f t="shared" si="3"/>
        <v>0</v>
      </c>
      <c r="K54" s="265"/>
    </row>
    <row r="55" spans="1:11" x14ac:dyDescent="0.25">
      <c r="A55" s="287"/>
      <c r="B55" s="269"/>
      <c r="C55" s="269"/>
      <c r="D55" s="269"/>
      <c r="E55" s="288" t="s">
        <v>263</v>
      </c>
      <c r="F55" s="289"/>
      <c r="G55" s="289"/>
      <c r="H55" s="271">
        <f t="shared" si="2"/>
        <v>0</v>
      </c>
      <c r="I55" s="290"/>
      <c r="J55" s="271">
        <f t="shared" si="3"/>
        <v>0</v>
      </c>
      <c r="K55" s="265"/>
    </row>
    <row r="56" spans="1:11" x14ac:dyDescent="0.25">
      <c r="A56" s="287"/>
      <c r="B56" s="269"/>
      <c r="C56" s="269"/>
      <c r="D56" s="269"/>
      <c r="E56" s="288" t="s">
        <v>263</v>
      </c>
      <c r="F56" s="289"/>
      <c r="G56" s="289"/>
      <c r="H56" s="271">
        <f t="shared" si="2"/>
        <v>0</v>
      </c>
      <c r="I56" s="290"/>
      <c r="J56" s="271">
        <f t="shared" si="3"/>
        <v>0</v>
      </c>
      <c r="K56" s="265"/>
    </row>
    <row r="57" spans="1:11" x14ac:dyDescent="0.25">
      <c r="A57" s="287"/>
      <c r="B57" s="269"/>
      <c r="C57" s="269"/>
      <c r="D57" s="269"/>
      <c r="E57" s="288" t="s">
        <v>263</v>
      </c>
      <c r="F57" s="289"/>
      <c r="G57" s="289"/>
      <c r="H57" s="271">
        <f t="shared" si="2"/>
        <v>0</v>
      </c>
      <c r="I57" s="290"/>
      <c r="J57" s="271">
        <f t="shared" si="3"/>
        <v>0</v>
      </c>
      <c r="K57" s="265"/>
    </row>
    <row r="58" spans="1:11" x14ac:dyDescent="0.25">
      <c r="A58" s="287"/>
      <c r="B58" s="269"/>
      <c r="C58" s="269"/>
      <c r="D58" s="269"/>
      <c r="E58" s="288" t="s">
        <v>263</v>
      </c>
      <c r="F58" s="289"/>
      <c r="G58" s="289"/>
      <c r="H58" s="271">
        <f t="shared" si="2"/>
        <v>0</v>
      </c>
      <c r="I58" s="290"/>
      <c r="J58" s="271">
        <f t="shared" si="3"/>
        <v>0</v>
      </c>
      <c r="K58" s="265"/>
    </row>
    <row r="59" spans="1:11" x14ac:dyDescent="0.25">
      <c r="A59" s="287"/>
      <c r="B59" s="269"/>
      <c r="C59" s="269"/>
      <c r="D59" s="269"/>
      <c r="E59" s="288" t="s">
        <v>263</v>
      </c>
      <c r="F59" s="289"/>
      <c r="G59" s="289"/>
      <c r="H59" s="271">
        <f t="shared" si="2"/>
        <v>0</v>
      </c>
      <c r="I59" s="290"/>
      <c r="J59" s="271">
        <f t="shared" si="3"/>
        <v>0</v>
      </c>
      <c r="K59" s="265"/>
    </row>
    <row r="60" spans="1:11" x14ac:dyDescent="0.25">
      <c r="A60" s="287"/>
      <c r="B60" s="269"/>
      <c r="C60" s="269"/>
      <c r="D60" s="269"/>
      <c r="E60" s="288" t="s">
        <v>263</v>
      </c>
      <c r="F60" s="289"/>
      <c r="G60" s="289"/>
      <c r="H60" s="271">
        <f t="shared" si="2"/>
        <v>0</v>
      </c>
      <c r="I60" s="290"/>
      <c r="J60" s="271">
        <f t="shared" si="3"/>
        <v>0</v>
      </c>
      <c r="K60" s="265"/>
    </row>
    <row r="61" spans="1:11" x14ac:dyDescent="0.25">
      <c r="A61" s="287"/>
      <c r="B61" s="269"/>
      <c r="C61" s="269"/>
      <c r="D61" s="269"/>
      <c r="E61" s="288" t="s">
        <v>263</v>
      </c>
      <c r="F61" s="289"/>
      <c r="G61" s="289"/>
      <c r="H61" s="271">
        <f t="shared" si="2"/>
        <v>0</v>
      </c>
      <c r="I61" s="290"/>
      <c r="J61" s="271">
        <f t="shared" si="3"/>
        <v>0</v>
      </c>
      <c r="K61" s="265"/>
    </row>
    <row r="62" spans="1:11" x14ac:dyDescent="0.25">
      <c r="A62" s="287"/>
      <c r="B62" s="269"/>
      <c r="C62" s="269"/>
      <c r="D62" s="269"/>
      <c r="E62" s="288" t="s">
        <v>263</v>
      </c>
      <c r="F62" s="289"/>
      <c r="G62" s="289"/>
      <c r="H62" s="271">
        <f t="shared" si="2"/>
        <v>0</v>
      </c>
      <c r="I62" s="290"/>
      <c r="J62" s="271">
        <f t="shared" si="3"/>
        <v>0</v>
      </c>
      <c r="K62" s="265"/>
    </row>
    <row r="63" spans="1:11" x14ac:dyDescent="0.25">
      <c r="A63" s="287"/>
      <c r="B63" s="269"/>
      <c r="C63" s="269"/>
      <c r="D63" s="269"/>
      <c r="E63" s="288" t="s">
        <v>263</v>
      </c>
      <c r="F63" s="289"/>
      <c r="G63" s="289"/>
      <c r="H63" s="271">
        <f t="shared" si="2"/>
        <v>0</v>
      </c>
      <c r="I63" s="290"/>
      <c r="J63" s="271">
        <f t="shared" si="3"/>
        <v>0</v>
      </c>
      <c r="K63" s="265"/>
    </row>
    <row r="64" spans="1:11" x14ac:dyDescent="0.25">
      <c r="A64" s="287"/>
      <c r="B64" s="269"/>
      <c r="C64" s="269"/>
      <c r="D64" s="269"/>
      <c r="E64" s="288" t="s">
        <v>263</v>
      </c>
      <c r="F64" s="289"/>
      <c r="G64" s="289"/>
      <c r="H64" s="271">
        <f t="shared" si="2"/>
        <v>0</v>
      </c>
      <c r="I64" s="290"/>
      <c r="J64" s="271">
        <f t="shared" si="3"/>
        <v>0</v>
      </c>
      <c r="K64" s="265"/>
    </row>
    <row r="65" spans="1:11" x14ac:dyDescent="0.25">
      <c r="A65" s="287"/>
      <c r="B65" s="269"/>
      <c r="C65" s="269"/>
      <c r="D65" s="269"/>
      <c r="E65" s="288" t="s">
        <v>263</v>
      </c>
      <c r="F65" s="289"/>
      <c r="G65" s="289"/>
      <c r="H65" s="271">
        <f t="shared" si="2"/>
        <v>0</v>
      </c>
      <c r="I65" s="290"/>
      <c r="J65" s="271">
        <f t="shared" si="3"/>
        <v>0</v>
      </c>
      <c r="K65" s="265"/>
    </row>
    <row r="66" spans="1:11" x14ac:dyDescent="0.25">
      <c r="A66" s="287"/>
      <c r="B66" s="269"/>
      <c r="C66" s="269"/>
      <c r="D66" s="269"/>
      <c r="E66" s="288" t="s">
        <v>263</v>
      </c>
      <c r="F66" s="289"/>
      <c r="G66" s="289"/>
      <c r="H66" s="271">
        <f t="shared" si="2"/>
        <v>0</v>
      </c>
      <c r="I66" s="290"/>
      <c r="J66" s="271">
        <f t="shared" si="3"/>
        <v>0</v>
      </c>
      <c r="K66" s="265"/>
    </row>
    <row r="67" spans="1:11" x14ac:dyDescent="0.25">
      <c r="A67" s="287"/>
      <c r="B67" s="269"/>
      <c r="C67" s="269"/>
      <c r="D67" s="269"/>
      <c r="E67" s="288" t="s">
        <v>263</v>
      </c>
      <c r="F67" s="289"/>
      <c r="G67" s="289"/>
      <c r="H67" s="271">
        <f t="shared" si="2"/>
        <v>0</v>
      </c>
      <c r="I67" s="290"/>
      <c r="J67" s="271">
        <f t="shared" si="3"/>
        <v>0</v>
      </c>
      <c r="K67" s="265"/>
    </row>
    <row r="68" spans="1:11" x14ac:dyDescent="0.25">
      <c r="A68" s="268" t="s">
        <v>418</v>
      </c>
      <c r="B68" s="269"/>
      <c r="C68" s="269"/>
      <c r="D68" s="269"/>
      <c r="E68" s="288" t="s">
        <v>263</v>
      </c>
      <c r="F68" s="271">
        <f>SUM(F51:F67)</f>
        <v>0</v>
      </c>
      <c r="G68" s="271">
        <f>SUM(G51:G67)</f>
        <v>0</v>
      </c>
      <c r="H68" s="271">
        <f>SUM(H51:H67)</f>
        <v>0</v>
      </c>
      <c r="I68" s="272">
        <f>SUM(I51:I67)</f>
        <v>0</v>
      </c>
      <c r="J68" s="271">
        <f t="shared" si="3"/>
        <v>0</v>
      </c>
      <c r="K68" s="265"/>
    </row>
    <row r="69" spans="1:11" x14ac:dyDescent="0.25">
      <c r="A69" s="276" t="s">
        <v>422</v>
      </c>
      <c r="B69" s="269"/>
      <c r="C69" s="269"/>
      <c r="D69" s="269"/>
      <c r="E69" s="269"/>
      <c r="F69" s="277"/>
      <c r="G69" s="277"/>
      <c r="H69" s="277"/>
      <c r="I69" s="278"/>
      <c r="J69" s="277"/>
      <c r="K69" s="258"/>
    </row>
    <row r="70" spans="1:11" x14ac:dyDescent="0.25">
      <c r="A70" s="258"/>
      <c r="B70" s="258"/>
      <c r="C70" s="258"/>
      <c r="D70" s="258"/>
      <c r="E70" s="258"/>
      <c r="F70" s="279"/>
      <c r="G70" s="279"/>
      <c r="H70" s="279"/>
      <c r="I70" s="280" t="s">
        <v>245</v>
      </c>
      <c r="J70" s="279"/>
      <c r="K70" s="258"/>
    </row>
    <row r="71" spans="1:11" x14ac:dyDescent="0.25">
      <c r="A71" s="258"/>
      <c r="B71" s="258"/>
      <c r="C71" s="258"/>
      <c r="D71" s="258"/>
      <c r="E71" s="258"/>
      <c r="F71" s="279"/>
      <c r="G71" s="279"/>
      <c r="H71" s="279"/>
      <c r="I71" s="280" t="s">
        <v>289</v>
      </c>
      <c r="J71" s="279"/>
      <c r="K71" s="258"/>
    </row>
    <row r="72" spans="1:11" x14ac:dyDescent="0.25">
      <c r="A72" s="259" t="s">
        <v>367</v>
      </c>
      <c r="B72" s="258"/>
      <c r="C72" s="258"/>
      <c r="D72" s="258"/>
      <c r="E72" s="258"/>
      <c r="F72" s="279"/>
      <c r="G72" s="279"/>
      <c r="H72" s="279"/>
      <c r="I72" s="280"/>
      <c r="J72" s="279"/>
      <c r="K72" s="258"/>
    </row>
    <row r="73" spans="1:11" ht="15.6" x14ac:dyDescent="0.3">
      <c r="A73" s="260" t="s">
        <v>247</v>
      </c>
      <c r="B73" s="261"/>
      <c r="C73" s="261"/>
      <c r="D73" s="261"/>
      <c r="E73" s="261"/>
      <c r="F73" s="281"/>
      <c r="G73" s="281"/>
      <c r="H73" s="281"/>
      <c r="I73" s="282"/>
      <c r="J73" s="281"/>
      <c r="K73" s="258"/>
    </row>
    <row r="74" spans="1:11" ht="15.6" x14ac:dyDescent="0.3">
      <c r="A74" s="260" t="s">
        <v>290</v>
      </c>
      <c r="B74" s="261"/>
      <c r="C74" s="261"/>
      <c r="D74" s="261"/>
      <c r="E74" s="261"/>
      <c r="F74" s="281"/>
      <c r="G74" s="281"/>
      <c r="H74" s="281"/>
      <c r="I74" s="282"/>
      <c r="J74" s="281"/>
      <c r="K74" s="258"/>
    </row>
    <row r="75" spans="1:11" ht="15.6" x14ac:dyDescent="0.3">
      <c r="A75" s="260" t="s">
        <v>291</v>
      </c>
      <c r="B75" s="261"/>
      <c r="C75" s="261"/>
      <c r="D75" s="261"/>
      <c r="E75" s="261"/>
      <c r="F75" s="281"/>
      <c r="G75" s="281"/>
      <c r="H75" s="281"/>
      <c r="I75" s="282"/>
      <c r="J75" s="281"/>
      <c r="K75" s="258"/>
    </row>
    <row r="76" spans="1:11" x14ac:dyDescent="0.25">
      <c r="A76" s="258"/>
      <c r="B76" s="258"/>
      <c r="C76" s="258"/>
      <c r="D76" s="258"/>
      <c r="E76" s="258"/>
      <c r="F76" s="279"/>
      <c r="G76" s="279"/>
      <c r="H76" s="279"/>
      <c r="I76" s="280"/>
      <c r="J76" s="279"/>
      <c r="K76" s="258"/>
    </row>
    <row r="77" spans="1:11" x14ac:dyDescent="0.25">
      <c r="A77" s="259" t="s">
        <v>363</v>
      </c>
      <c r="B77" s="258"/>
      <c r="C77" s="258" t="str">
        <f>C8</f>
        <v>Enter Hospital Name Here</v>
      </c>
      <c r="D77" s="258"/>
      <c r="E77" s="258"/>
      <c r="F77" s="279"/>
      <c r="G77" s="279"/>
      <c r="H77" s="279"/>
      <c r="I77" s="280"/>
      <c r="J77" s="279"/>
      <c r="K77" s="258"/>
    </row>
    <row r="78" spans="1:11" x14ac:dyDescent="0.25">
      <c r="A78" s="258"/>
      <c r="B78" s="258"/>
      <c r="C78" s="258"/>
      <c r="D78" s="258"/>
      <c r="E78" s="258"/>
      <c r="F78" s="279"/>
      <c r="G78" s="279"/>
      <c r="H78" s="279"/>
      <c r="I78" s="280"/>
      <c r="J78" s="279"/>
      <c r="K78" s="258"/>
    </row>
    <row r="79" spans="1:11" x14ac:dyDescent="0.25">
      <c r="A79" s="259" t="s">
        <v>250</v>
      </c>
      <c r="B79" s="258"/>
      <c r="C79" s="258" t="str">
        <f>C10</f>
        <v>Enter Provider Number Here</v>
      </c>
      <c r="D79" s="258"/>
      <c r="E79" s="258"/>
      <c r="F79" s="279"/>
      <c r="G79" s="279"/>
      <c r="H79" s="279"/>
      <c r="I79" s="232" t="s">
        <v>365</v>
      </c>
      <c r="J79" s="324" t="str">
        <f>'1_1A'!$P$7</f>
        <v>Enter FYE Here</v>
      </c>
      <c r="K79" s="258"/>
    </row>
    <row r="80" spans="1:11" x14ac:dyDescent="0.25">
      <c r="A80" s="258"/>
      <c r="B80" s="258"/>
      <c r="C80" s="258"/>
      <c r="D80" s="258"/>
      <c r="E80" s="258"/>
      <c r="F80" s="279"/>
      <c r="G80" s="279"/>
      <c r="H80" s="279"/>
      <c r="I80" s="280"/>
      <c r="J80" s="279"/>
      <c r="K80" s="258"/>
    </row>
    <row r="81" spans="1:11" x14ac:dyDescent="0.25">
      <c r="A81" s="258"/>
      <c r="B81" s="258"/>
      <c r="C81" s="258"/>
      <c r="D81" s="258"/>
      <c r="E81" s="258"/>
      <c r="F81" s="279"/>
      <c r="G81" s="279"/>
      <c r="H81" s="279"/>
      <c r="I81" s="280"/>
      <c r="J81" s="279"/>
      <c r="K81" s="258"/>
    </row>
    <row r="82" spans="1:11" ht="15.6" x14ac:dyDescent="0.3">
      <c r="A82" s="258"/>
      <c r="B82" s="258"/>
      <c r="C82" s="258"/>
      <c r="D82" s="258"/>
      <c r="E82" s="258"/>
      <c r="F82" s="279"/>
      <c r="G82" s="279"/>
      <c r="H82" s="279"/>
      <c r="I82" s="280"/>
      <c r="J82" s="283" t="s">
        <v>251</v>
      </c>
      <c r="K82" s="258"/>
    </row>
    <row r="83" spans="1:11" x14ac:dyDescent="0.25">
      <c r="A83" s="263"/>
      <c r="B83" s="264"/>
      <c r="C83" s="264"/>
      <c r="D83" s="264"/>
      <c r="E83" s="263"/>
      <c r="F83" s="271"/>
      <c r="G83" s="271"/>
      <c r="H83" s="271"/>
      <c r="I83" s="272"/>
      <c r="J83" s="271"/>
      <c r="K83" s="265"/>
    </row>
    <row r="84" spans="1:11" x14ac:dyDescent="0.25">
      <c r="A84" s="265"/>
      <c r="B84" s="258"/>
      <c r="C84" s="258"/>
      <c r="D84" s="258"/>
      <c r="E84" s="266" t="s">
        <v>621</v>
      </c>
      <c r="F84" s="284" t="s">
        <v>252</v>
      </c>
      <c r="G84" s="274"/>
      <c r="H84" s="284" t="s">
        <v>379</v>
      </c>
      <c r="I84" s="285" t="s">
        <v>487</v>
      </c>
      <c r="J84" s="286" t="s">
        <v>253</v>
      </c>
      <c r="K84" s="265"/>
    </row>
    <row r="85" spans="1:11" x14ac:dyDescent="0.25">
      <c r="A85" s="266" t="s">
        <v>254</v>
      </c>
      <c r="B85" s="261"/>
      <c r="C85" s="261"/>
      <c r="D85" s="261"/>
      <c r="E85" s="266" t="s">
        <v>255</v>
      </c>
      <c r="F85" s="284" t="s">
        <v>256</v>
      </c>
      <c r="G85" s="284" t="s">
        <v>610</v>
      </c>
      <c r="H85" s="284" t="s">
        <v>257</v>
      </c>
      <c r="I85" s="285" t="s">
        <v>258</v>
      </c>
      <c r="J85" s="286" t="s">
        <v>257</v>
      </c>
      <c r="K85" s="265"/>
    </row>
    <row r="86" spans="1:11" x14ac:dyDescent="0.25">
      <c r="A86" s="265"/>
      <c r="B86" s="258"/>
      <c r="C86" s="258"/>
      <c r="D86" s="258"/>
      <c r="E86" s="266" t="s">
        <v>487</v>
      </c>
      <c r="F86" s="284" t="s">
        <v>259</v>
      </c>
      <c r="G86" s="284" t="s">
        <v>672</v>
      </c>
      <c r="H86" s="284" t="s">
        <v>260</v>
      </c>
      <c r="I86" s="285" t="s">
        <v>489</v>
      </c>
      <c r="J86" s="286" t="s">
        <v>260</v>
      </c>
      <c r="K86" s="265"/>
    </row>
    <row r="87" spans="1:11" x14ac:dyDescent="0.25">
      <c r="A87" s="265"/>
      <c r="B87" s="258"/>
      <c r="C87" s="258"/>
      <c r="D87" s="258"/>
      <c r="E87" s="265"/>
      <c r="F87" s="274"/>
      <c r="G87" s="274"/>
      <c r="H87" s="284" t="s">
        <v>672</v>
      </c>
      <c r="I87" s="275"/>
      <c r="J87" s="286" t="s">
        <v>261</v>
      </c>
      <c r="K87" s="265"/>
    </row>
    <row r="88" spans="1:11" x14ac:dyDescent="0.25">
      <c r="A88" s="287"/>
      <c r="B88" s="269"/>
      <c r="C88" s="269"/>
      <c r="D88" s="269"/>
      <c r="E88" s="288" t="s">
        <v>265</v>
      </c>
      <c r="F88" s="289"/>
      <c r="G88" s="289"/>
      <c r="H88" s="271">
        <f t="shared" ref="H88:H104" si="4">F88+G88</f>
        <v>0</v>
      </c>
      <c r="I88" s="290"/>
      <c r="J88" s="271">
        <f t="shared" ref="J88:J105" si="5">IF(I88=0,0,H88/I88)</f>
        <v>0</v>
      </c>
      <c r="K88" s="265"/>
    </row>
    <row r="89" spans="1:11" x14ac:dyDescent="0.25">
      <c r="A89" s="287"/>
      <c r="B89" s="269"/>
      <c r="C89" s="269"/>
      <c r="D89" s="269"/>
      <c r="E89" s="288" t="s">
        <v>265</v>
      </c>
      <c r="F89" s="289"/>
      <c r="G89" s="289"/>
      <c r="H89" s="271">
        <f t="shared" si="4"/>
        <v>0</v>
      </c>
      <c r="I89" s="290"/>
      <c r="J89" s="271">
        <f t="shared" si="5"/>
        <v>0</v>
      </c>
      <c r="K89" s="265"/>
    </row>
    <row r="90" spans="1:11" x14ac:dyDescent="0.25">
      <c r="A90" s="287"/>
      <c r="B90" s="269"/>
      <c r="C90" s="269"/>
      <c r="D90" s="269"/>
      <c r="E90" s="288" t="s">
        <v>265</v>
      </c>
      <c r="F90" s="289"/>
      <c r="G90" s="289"/>
      <c r="H90" s="271">
        <f t="shared" si="4"/>
        <v>0</v>
      </c>
      <c r="I90" s="290"/>
      <c r="J90" s="271">
        <f t="shared" si="5"/>
        <v>0</v>
      </c>
      <c r="K90" s="265"/>
    </row>
    <row r="91" spans="1:11" x14ac:dyDescent="0.25">
      <c r="A91" s="287"/>
      <c r="B91" s="269"/>
      <c r="C91" s="269"/>
      <c r="D91" s="269"/>
      <c r="E91" s="288" t="s">
        <v>265</v>
      </c>
      <c r="F91" s="289"/>
      <c r="G91" s="289"/>
      <c r="H91" s="271">
        <f t="shared" si="4"/>
        <v>0</v>
      </c>
      <c r="I91" s="290"/>
      <c r="J91" s="271">
        <f t="shared" si="5"/>
        <v>0</v>
      </c>
      <c r="K91" s="265"/>
    </row>
    <row r="92" spans="1:11" x14ac:dyDescent="0.25">
      <c r="A92" s="287"/>
      <c r="B92" s="269"/>
      <c r="C92" s="269"/>
      <c r="D92" s="269"/>
      <c r="E92" s="288" t="s">
        <v>265</v>
      </c>
      <c r="F92" s="289"/>
      <c r="G92" s="289"/>
      <c r="H92" s="271">
        <f t="shared" si="4"/>
        <v>0</v>
      </c>
      <c r="I92" s="290"/>
      <c r="J92" s="271">
        <f t="shared" si="5"/>
        <v>0</v>
      </c>
      <c r="K92" s="265"/>
    </row>
    <row r="93" spans="1:11" x14ac:dyDescent="0.25">
      <c r="A93" s="287"/>
      <c r="B93" s="269"/>
      <c r="C93" s="269"/>
      <c r="D93" s="269"/>
      <c r="E93" s="288" t="s">
        <v>265</v>
      </c>
      <c r="F93" s="289"/>
      <c r="G93" s="289"/>
      <c r="H93" s="271">
        <f t="shared" si="4"/>
        <v>0</v>
      </c>
      <c r="I93" s="290"/>
      <c r="J93" s="271">
        <f t="shared" si="5"/>
        <v>0</v>
      </c>
      <c r="K93" s="265"/>
    </row>
    <row r="94" spans="1:11" x14ac:dyDescent="0.25">
      <c r="A94" s="287"/>
      <c r="B94" s="269"/>
      <c r="C94" s="269"/>
      <c r="D94" s="269"/>
      <c r="E94" s="288" t="s">
        <v>265</v>
      </c>
      <c r="F94" s="289"/>
      <c r="G94" s="289"/>
      <c r="H94" s="271">
        <f t="shared" si="4"/>
        <v>0</v>
      </c>
      <c r="I94" s="290"/>
      <c r="J94" s="271">
        <f t="shared" si="5"/>
        <v>0</v>
      </c>
      <c r="K94" s="265"/>
    </row>
    <row r="95" spans="1:11" x14ac:dyDescent="0.25">
      <c r="A95" s="287"/>
      <c r="B95" s="269"/>
      <c r="C95" s="269"/>
      <c r="D95" s="269"/>
      <c r="E95" s="288" t="s">
        <v>265</v>
      </c>
      <c r="F95" s="289"/>
      <c r="G95" s="289"/>
      <c r="H95" s="271">
        <f t="shared" si="4"/>
        <v>0</v>
      </c>
      <c r="I95" s="290"/>
      <c r="J95" s="271">
        <f t="shared" si="5"/>
        <v>0</v>
      </c>
      <c r="K95" s="265"/>
    </row>
    <row r="96" spans="1:11" x14ac:dyDescent="0.25">
      <c r="A96" s="287"/>
      <c r="B96" s="269"/>
      <c r="C96" s="269"/>
      <c r="D96" s="269"/>
      <c r="E96" s="288" t="s">
        <v>265</v>
      </c>
      <c r="F96" s="289"/>
      <c r="G96" s="289"/>
      <c r="H96" s="271">
        <f t="shared" si="4"/>
        <v>0</v>
      </c>
      <c r="I96" s="290"/>
      <c r="J96" s="271">
        <f t="shared" si="5"/>
        <v>0</v>
      </c>
      <c r="K96" s="265"/>
    </row>
    <row r="97" spans="1:11" x14ac:dyDescent="0.25">
      <c r="A97" s="287"/>
      <c r="B97" s="269"/>
      <c r="C97" s="269"/>
      <c r="D97" s="269"/>
      <c r="E97" s="288" t="s">
        <v>265</v>
      </c>
      <c r="F97" s="289"/>
      <c r="G97" s="289"/>
      <c r="H97" s="271">
        <f t="shared" si="4"/>
        <v>0</v>
      </c>
      <c r="I97" s="290"/>
      <c r="J97" s="271">
        <f t="shared" si="5"/>
        <v>0</v>
      </c>
      <c r="K97" s="265"/>
    </row>
    <row r="98" spans="1:11" x14ac:dyDescent="0.25">
      <c r="A98" s="287"/>
      <c r="B98" s="269"/>
      <c r="C98" s="269"/>
      <c r="D98" s="269"/>
      <c r="E98" s="288" t="s">
        <v>265</v>
      </c>
      <c r="F98" s="289"/>
      <c r="G98" s="289"/>
      <c r="H98" s="271">
        <f t="shared" si="4"/>
        <v>0</v>
      </c>
      <c r="I98" s="290"/>
      <c r="J98" s="271">
        <f t="shared" si="5"/>
        <v>0</v>
      </c>
      <c r="K98" s="265"/>
    </row>
    <row r="99" spans="1:11" x14ac:dyDescent="0.25">
      <c r="A99" s="287"/>
      <c r="B99" s="269"/>
      <c r="C99" s="269"/>
      <c r="D99" s="269"/>
      <c r="E99" s="288" t="s">
        <v>265</v>
      </c>
      <c r="F99" s="289"/>
      <c r="G99" s="289"/>
      <c r="H99" s="271">
        <f t="shared" si="4"/>
        <v>0</v>
      </c>
      <c r="I99" s="290"/>
      <c r="J99" s="271">
        <f t="shared" si="5"/>
        <v>0</v>
      </c>
      <c r="K99" s="265"/>
    </row>
    <row r="100" spans="1:11" x14ac:dyDescent="0.25">
      <c r="A100" s="287"/>
      <c r="B100" s="269"/>
      <c r="C100" s="269"/>
      <c r="D100" s="269"/>
      <c r="E100" s="288" t="s">
        <v>265</v>
      </c>
      <c r="F100" s="289"/>
      <c r="G100" s="289"/>
      <c r="H100" s="271">
        <f t="shared" si="4"/>
        <v>0</v>
      </c>
      <c r="I100" s="290"/>
      <c r="J100" s="271">
        <f t="shared" si="5"/>
        <v>0</v>
      </c>
      <c r="K100" s="265"/>
    </row>
    <row r="101" spans="1:11" x14ac:dyDescent="0.25">
      <c r="A101" s="287"/>
      <c r="B101" s="269"/>
      <c r="C101" s="269"/>
      <c r="D101" s="269"/>
      <c r="E101" s="288" t="s">
        <v>265</v>
      </c>
      <c r="F101" s="289"/>
      <c r="G101" s="289"/>
      <c r="H101" s="271">
        <f t="shared" si="4"/>
        <v>0</v>
      </c>
      <c r="I101" s="290"/>
      <c r="J101" s="271">
        <f t="shared" si="5"/>
        <v>0</v>
      </c>
      <c r="K101" s="265"/>
    </row>
    <row r="102" spans="1:11" x14ac:dyDescent="0.25">
      <c r="A102" s="287"/>
      <c r="B102" s="269"/>
      <c r="C102" s="269"/>
      <c r="D102" s="269"/>
      <c r="E102" s="288" t="s">
        <v>265</v>
      </c>
      <c r="F102" s="289"/>
      <c r="G102" s="289"/>
      <c r="H102" s="271">
        <f t="shared" si="4"/>
        <v>0</v>
      </c>
      <c r="I102" s="290"/>
      <c r="J102" s="271">
        <f t="shared" si="5"/>
        <v>0</v>
      </c>
      <c r="K102" s="265"/>
    </row>
    <row r="103" spans="1:11" x14ac:dyDescent="0.25">
      <c r="A103" s="287"/>
      <c r="B103" s="269"/>
      <c r="C103" s="269"/>
      <c r="D103" s="269"/>
      <c r="E103" s="288" t="s">
        <v>265</v>
      </c>
      <c r="F103" s="289"/>
      <c r="G103" s="289"/>
      <c r="H103" s="271">
        <f t="shared" si="4"/>
        <v>0</v>
      </c>
      <c r="I103" s="290"/>
      <c r="J103" s="271">
        <f t="shared" si="5"/>
        <v>0</v>
      </c>
      <c r="K103" s="265"/>
    </row>
    <row r="104" spans="1:11" x14ac:dyDescent="0.25">
      <c r="A104" s="287"/>
      <c r="B104" s="269"/>
      <c r="C104" s="269"/>
      <c r="D104" s="269"/>
      <c r="E104" s="288" t="s">
        <v>265</v>
      </c>
      <c r="F104" s="289"/>
      <c r="G104" s="289"/>
      <c r="H104" s="271">
        <f t="shared" si="4"/>
        <v>0</v>
      </c>
      <c r="I104" s="290"/>
      <c r="J104" s="271">
        <f t="shared" si="5"/>
        <v>0</v>
      </c>
      <c r="K104" s="265"/>
    </row>
    <row r="105" spans="1:11" x14ac:dyDescent="0.25">
      <c r="A105" s="268" t="s">
        <v>418</v>
      </c>
      <c r="B105" s="269"/>
      <c r="C105" s="269"/>
      <c r="D105" s="269"/>
      <c r="E105" s="288" t="s">
        <v>265</v>
      </c>
      <c r="F105" s="271">
        <f>SUM(F88:F104)</f>
        <v>0</v>
      </c>
      <c r="G105" s="271">
        <f>SUM(G88:G104)</f>
        <v>0</v>
      </c>
      <c r="H105" s="271">
        <f>SUM(H88:H104)</f>
        <v>0</v>
      </c>
      <c r="I105" s="272">
        <f>SUM(I88:I104)</f>
        <v>0</v>
      </c>
      <c r="J105" s="271">
        <f t="shared" si="5"/>
        <v>0</v>
      </c>
      <c r="K105" s="265"/>
    </row>
    <row r="106" spans="1:11" x14ac:dyDescent="0.25">
      <c r="A106" s="276" t="s">
        <v>422</v>
      </c>
      <c r="B106" s="269"/>
      <c r="C106" s="269"/>
      <c r="D106" s="269"/>
      <c r="E106" s="269"/>
      <c r="F106" s="277"/>
      <c r="G106" s="277"/>
      <c r="H106" s="277"/>
      <c r="I106" s="278"/>
      <c r="J106" s="277"/>
      <c r="K106" s="258"/>
    </row>
    <row r="107" spans="1:11" x14ac:dyDescent="0.25">
      <c r="A107" s="258"/>
      <c r="B107" s="258"/>
      <c r="C107" s="258"/>
      <c r="D107" s="258"/>
      <c r="E107" s="258"/>
      <c r="F107" s="279"/>
      <c r="G107" s="279"/>
      <c r="H107" s="279"/>
      <c r="I107" s="280" t="s">
        <v>245</v>
      </c>
      <c r="J107" s="279"/>
      <c r="K107" s="258"/>
    </row>
    <row r="108" spans="1:11" x14ac:dyDescent="0.25">
      <c r="A108" s="258"/>
      <c r="B108" s="258"/>
      <c r="C108" s="258"/>
      <c r="D108" s="258"/>
      <c r="E108" s="258"/>
      <c r="F108" s="279"/>
      <c r="G108" s="279"/>
      <c r="H108" s="279"/>
      <c r="I108" s="280" t="s">
        <v>292</v>
      </c>
      <c r="J108" s="279"/>
      <c r="K108" s="258"/>
    </row>
    <row r="109" spans="1:11" x14ac:dyDescent="0.25">
      <c r="A109" s="259" t="s">
        <v>367</v>
      </c>
      <c r="B109" s="258"/>
      <c r="C109" s="258"/>
      <c r="D109" s="258"/>
      <c r="E109" s="258"/>
      <c r="F109" s="279"/>
      <c r="G109" s="279"/>
      <c r="H109" s="279"/>
      <c r="I109" s="280"/>
      <c r="J109" s="279"/>
      <c r="K109" s="258"/>
    </row>
    <row r="110" spans="1:11" ht="15.6" x14ac:dyDescent="0.3">
      <c r="A110" s="260" t="s">
        <v>247</v>
      </c>
      <c r="B110" s="261"/>
      <c r="C110" s="261"/>
      <c r="D110" s="261"/>
      <c r="E110" s="261"/>
      <c r="F110" s="281"/>
      <c r="G110" s="281"/>
      <c r="H110" s="281"/>
      <c r="I110" s="282"/>
      <c r="J110" s="281"/>
      <c r="K110" s="258"/>
    </row>
    <row r="111" spans="1:11" ht="15.6" x14ac:dyDescent="0.3">
      <c r="A111" s="260" t="s">
        <v>293</v>
      </c>
      <c r="B111" s="261"/>
      <c r="C111" s="261"/>
      <c r="D111" s="261"/>
      <c r="E111" s="261"/>
      <c r="F111" s="281"/>
      <c r="G111" s="281"/>
      <c r="H111" s="281"/>
      <c r="I111" s="282"/>
      <c r="J111" s="281"/>
      <c r="K111" s="258"/>
    </row>
    <row r="112" spans="1:11" ht="15.6" x14ac:dyDescent="0.3">
      <c r="A112" s="260" t="s">
        <v>294</v>
      </c>
      <c r="B112" s="261"/>
      <c r="C112" s="261"/>
      <c r="D112" s="261"/>
      <c r="E112" s="261"/>
      <c r="F112" s="281"/>
      <c r="G112" s="281"/>
      <c r="H112" s="281"/>
      <c r="I112" s="282"/>
      <c r="J112" s="281"/>
      <c r="K112" s="258"/>
    </row>
    <row r="113" spans="1:11" x14ac:dyDescent="0.25">
      <c r="A113" s="258"/>
      <c r="B113" s="258"/>
      <c r="C113" s="258"/>
      <c r="D113" s="258"/>
      <c r="E113" s="258"/>
      <c r="F113" s="279"/>
      <c r="G113" s="279"/>
      <c r="H113" s="279"/>
      <c r="I113" s="280"/>
      <c r="J113" s="279"/>
      <c r="K113" s="258"/>
    </row>
    <row r="114" spans="1:11" x14ac:dyDescent="0.25">
      <c r="A114" s="259" t="s">
        <v>363</v>
      </c>
      <c r="B114" s="258"/>
      <c r="C114" s="258" t="str">
        <f>C8</f>
        <v>Enter Hospital Name Here</v>
      </c>
      <c r="D114" s="258"/>
      <c r="E114" s="258"/>
      <c r="F114" s="279"/>
      <c r="G114" s="279"/>
      <c r="H114" s="279"/>
      <c r="I114" s="280"/>
      <c r="J114" s="279"/>
      <c r="K114" s="258"/>
    </row>
    <row r="115" spans="1:11" x14ac:dyDescent="0.25">
      <c r="A115" s="258"/>
      <c r="B115" s="258"/>
      <c r="C115" s="258"/>
      <c r="D115" s="258"/>
      <c r="E115" s="258"/>
      <c r="F115" s="279"/>
      <c r="G115" s="279"/>
      <c r="H115" s="279"/>
      <c r="I115" s="280"/>
      <c r="J115" s="279"/>
      <c r="K115" s="258"/>
    </row>
    <row r="116" spans="1:11" x14ac:dyDescent="0.25">
      <c r="A116" s="259" t="s">
        <v>250</v>
      </c>
      <c r="B116" s="258"/>
      <c r="C116" s="258" t="str">
        <f>C10</f>
        <v>Enter Provider Number Here</v>
      </c>
      <c r="D116" s="258"/>
      <c r="E116" s="258"/>
      <c r="F116" s="279"/>
      <c r="G116" s="279"/>
      <c r="H116" s="279"/>
      <c r="I116" s="232" t="s">
        <v>365</v>
      </c>
      <c r="J116" s="324" t="str">
        <f>'1_1A'!$P$7</f>
        <v>Enter FYE Here</v>
      </c>
      <c r="K116" s="258"/>
    </row>
    <row r="117" spans="1:11" x14ac:dyDescent="0.25">
      <c r="A117" s="258"/>
      <c r="B117" s="258"/>
      <c r="C117" s="258"/>
      <c r="D117" s="258"/>
      <c r="E117" s="258"/>
      <c r="F117" s="279"/>
      <c r="G117" s="279"/>
      <c r="H117" s="279"/>
      <c r="I117" s="280"/>
      <c r="J117" s="279"/>
      <c r="K117" s="258"/>
    </row>
    <row r="118" spans="1:11" x14ac:dyDescent="0.25">
      <c r="A118" s="258"/>
      <c r="B118" s="258"/>
      <c r="C118" s="258"/>
      <c r="D118" s="258"/>
      <c r="E118" s="258"/>
      <c r="F118" s="279"/>
      <c r="G118" s="279"/>
      <c r="H118" s="279"/>
      <c r="I118" s="280"/>
      <c r="J118" s="279"/>
      <c r="K118" s="258"/>
    </row>
    <row r="119" spans="1:11" ht="15.6" x14ac:dyDescent="0.3">
      <c r="A119" s="258"/>
      <c r="B119" s="258"/>
      <c r="C119" s="258"/>
      <c r="D119" s="258"/>
      <c r="E119" s="258"/>
      <c r="F119" s="279"/>
      <c r="G119" s="279"/>
      <c r="H119" s="279"/>
      <c r="I119" s="280"/>
      <c r="J119" s="283" t="s">
        <v>251</v>
      </c>
      <c r="K119" s="258"/>
    </row>
    <row r="120" spans="1:11" x14ac:dyDescent="0.25">
      <c r="A120" s="263"/>
      <c r="B120" s="264"/>
      <c r="C120" s="264"/>
      <c r="D120" s="264"/>
      <c r="E120" s="263"/>
      <c r="F120" s="271"/>
      <c r="G120" s="271"/>
      <c r="H120" s="271"/>
      <c r="I120" s="272"/>
      <c r="J120" s="271"/>
      <c r="K120" s="265"/>
    </row>
    <row r="121" spans="1:11" x14ac:dyDescent="0.25">
      <c r="A121" s="265"/>
      <c r="B121" s="258"/>
      <c r="C121" s="258"/>
      <c r="D121" s="258"/>
      <c r="E121" s="266" t="s">
        <v>621</v>
      </c>
      <c r="F121" s="284" t="s">
        <v>252</v>
      </c>
      <c r="G121" s="274"/>
      <c r="H121" s="284" t="s">
        <v>379</v>
      </c>
      <c r="I121" s="285" t="s">
        <v>487</v>
      </c>
      <c r="J121" s="286" t="s">
        <v>253</v>
      </c>
      <c r="K121" s="265"/>
    </row>
    <row r="122" spans="1:11" x14ac:dyDescent="0.25">
      <c r="A122" s="266" t="s">
        <v>254</v>
      </c>
      <c r="B122" s="261"/>
      <c r="C122" s="261"/>
      <c r="D122" s="261"/>
      <c r="E122" s="266" t="s">
        <v>255</v>
      </c>
      <c r="F122" s="284" t="s">
        <v>256</v>
      </c>
      <c r="G122" s="284" t="s">
        <v>610</v>
      </c>
      <c r="H122" s="284" t="s">
        <v>257</v>
      </c>
      <c r="I122" s="285" t="s">
        <v>258</v>
      </c>
      <c r="J122" s="286" t="s">
        <v>257</v>
      </c>
      <c r="K122" s="265"/>
    </row>
    <row r="123" spans="1:11" x14ac:dyDescent="0.25">
      <c r="A123" s="265"/>
      <c r="B123" s="258"/>
      <c r="C123" s="258"/>
      <c r="D123" s="258"/>
      <c r="E123" s="266" t="s">
        <v>487</v>
      </c>
      <c r="F123" s="284" t="s">
        <v>259</v>
      </c>
      <c r="G123" s="284" t="s">
        <v>672</v>
      </c>
      <c r="H123" s="284" t="s">
        <v>260</v>
      </c>
      <c r="I123" s="285" t="s">
        <v>489</v>
      </c>
      <c r="J123" s="286" t="s">
        <v>260</v>
      </c>
      <c r="K123" s="265"/>
    </row>
    <row r="124" spans="1:11" x14ac:dyDescent="0.25">
      <c r="A124" s="265"/>
      <c r="B124" s="258"/>
      <c r="C124" s="258"/>
      <c r="D124" s="258"/>
      <c r="E124" s="265"/>
      <c r="F124" s="274"/>
      <c r="G124" s="274"/>
      <c r="H124" s="284" t="s">
        <v>672</v>
      </c>
      <c r="I124" s="275"/>
      <c r="J124" s="286" t="s">
        <v>261</v>
      </c>
      <c r="K124" s="265"/>
    </row>
    <row r="125" spans="1:11" x14ac:dyDescent="0.25">
      <c r="A125" s="287"/>
      <c r="B125" s="269"/>
      <c r="C125" s="269"/>
      <c r="D125" s="269"/>
      <c r="E125" s="288" t="s">
        <v>267</v>
      </c>
      <c r="F125" s="289"/>
      <c r="G125" s="289"/>
      <c r="H125" s="271">
        <f t="shared" ref="H125:H141" si="6">F125+G125</f>
        <v>0</v>
      </c>
      <c r="I125" s="290"/>
      <c r="J125" s="271">
        <f t="shared" ref="J125:J142" si="7">IF(I125=0,0,H125/I125)</f>
        <v>0</v>
      </c>
      <c r="K125" s="265"/>
    </row>
    <row r="126" spans="1:11" x14ac:dyDescent="0.25">
      <c r="A126" s="287"/>
      <c r="B126" s="269"/>
      <c r="C126" s="269"/>
      <c r="D126" s="269"/>
      <c r="E126" s="288" t="s">
        <v>267</v>
      </c>
      <c r="F126" s="289"/>
      <c r="G126" s="289"/>
      <c r="H126" s="271">
        <f t="shared" si="6"/>
        <v>0</v>
      </c>
      <c r="I126" s="290"/>
      <c r="J126" s="271">
        <f t="shared" si="7"/>
        <v>0</v>
      </c>
      <c r="K126" s="265"/>
    </row>
    <row r="127" spans="1:11" x14ac:dyDescent="0.25">
      <c r="A127" s="287"/>
      <c r="B127" s="269"/>
      <c r="C127" s="269"/>
      <c r="D127" s="269"/>
      <c r="E127" s="288" t="s">
        <v>267</v>
      </c>
      <c r="F127" s="289"/>
      <c r="G127" s="289"/>
      <c r="H127" s="271">
        <f t="shared" si="6"/>
        <v>0</v>
      </c>
      <c r="I127" s="290"/>
      <c r="J127" s="271">
        <f t="shared" si="7"/>
        <v>0</v>
      </c>
      <c r="K127" s="265"/>
    </row>
    <row r="128" spans="1:11" x14ac:dyDescent="0.25">
      <c r="A128" s="287"/>
      <c r="B128" s="269"/>
      <c r="C128" s="269"/>
      <c r="D128" s="269"/>
      <c r="E128" s="288" t="s">
        <v>267</v>
      </c>
      <c r="F128" s="289"/>
      <c r="G128" s="289"/>
      <c r="H128" s="271">
        <f t="shared" si="6"/>
        <v>0</v>
      </c>
      <c r="I128" s="290"/>
      <c r="J128" s="271">
        <f t="shared" si="7"/>
        <v>0</v>
      </c>
      <c r="K128" s="265"/>
    </row>
    <row r="129" spans="1:11" x14ac:dyDescent="0.25">
      <c r="A129" s="287"/>
      <c r="B129" s="269"/>
      <c r="C129" s="269"/>
      <c r="D129" s="269"/>
      <c r="E129" s="288" t="s">
        <v>267</v>
      </c>
      <c r="F129" s="289"/>
      <c r="G129" s="289"/>
      <c r="H129" s="271">
        <f t="shared" si="6"/>
        <v>0</v>
      </c>
      <c r="I129" s="290"/>
      <c r="J129" s="271">
        <f t="shared" si="7"/>
        <v>0</v>
      </c>
      <c r="K129" s="265"/>
    </row>
    <row r="130" spans="1:11" x14ac:dyDescent="0.25">
      <c r="A130" s="287"/>
      <c r="B130" s="269"/>
      <c r="C130" s="269"/>
      <c r="D130" s="269"/>
      <c r="E130" s="288" t="s">
        <v>267</v>
      </c>
      <c r="F130" s="289"/>
      <c r="G130" s="289"/>
      <c r="H130" s="271">
        <f t="shared" si="6"/>
        <v>0</v>
      </c>
      <c r="I130" s="290"/>
      <c r="J130" s="271">
        <f t="shared" si="7"/>
        <v>0</v>
      </c>
      <c r="K130" s="265"/>
    </row>
    <row r="131" spans="1:11" x14ac:dyDescent="0.25">
      <c r="A131" s="287"/>
      <c r="B131" s="269"/>
      <c r="C131" s="269"/>
      <c r="D131" s="269"/>
      <c r="E131" s="288" t="s">
        <v>267</v>
      </c>
      <c r="F131" s="289"/>
      <c r="G131" s="289"/>
      <c r="H131" s="271">
        <f t="shared" si="6"/>
        <v>0</v>
      </c>
      <c r="I131" s="290"/>
      <c r="J131" s="271">
        <f t="shared" si="7"/>
        <v>0</v>
      </c>
      <c r="K131" s="265"/>
    </row>
    <row r="132" spans="1:11" x14ac:dyDescent="0.25">
      <c r="A132" s="287"/>
      <c r="B132" s="269"/>
      <c r="C132" s="269"/>
      <c r="D132" s="269"/>
      <c r="E132" s="288" t="s">
        <v>267</v>
      </c>
      <c r="F132" s="289"/>
      <c r="G132" s="289"/>
      <c r="H132" s="271">
        <f t="shared" si="6"/>
        <v>0</v>
      </c>
      <c r="I132" s="290"/>
      <c r="J132" s="271">
        <f t="shared" si="7"/>
        <v>0</v>
      </c>
      <c r="K132" s="265"/>
    </row>
    <row r="133" spans="1:11" x14ac:dyDescent="0.25">
      <c r="A133" s="287"/>
      <c r="B133" s="269"/>
      <c r="C133" s="269"/>
      <c r="D133" s="269"/>
      <c r="E133" s="288" t="s">
        <v>267</v>
      </c>
      <c r="F133" s="289"/>
      <c r="G133" s="289"/>
      <c r="H133" s="271">
        <f t="shared" si="6"/>
        <v>0</v>
      </c>
      <c r="I133" s="290"/>
      <c r="J133" s="271">
        <f t="shared" si="7"/>
        <v>0</v>
      </c>
      <c r="K133" s="265"/>
    </row>
    <row r="134" spans="1:11" x14ac:dyDescent="0.25">
      <c r="A134" s="287"/>
      <c r="B134" s="269"/>
      <c r="C134" s="269"/>
      <c r="D134" s="269"/>
      <c r="E134" s="288" t="s">
        <v>267</v>
      </c>
      <c r="F134" s="289"/>
      <c r="G134" s="289"/>
      <c r="H134" s="271">
        <f t="shared" si="6"/>
        <v>0</v>
      </c>
      <c r="I134" s="290"/>
      <c r="J134" s="271">
        <f t="shared" si="7"/>
        <v>0</v>
      </c>
      <c r="K134" s="265"/>
    </row>
    <row r="135" spans="1:11" x14ac:dyDescent="0.25">
      <c r="A135" s="287"/>
      <c r="B135" s="269"/>
      <c r="C135" s="269"/>
      <c r="D135" s="269"/>
      <c r="E135" s="288" t="s">
        <v>267</v>
      </c>
      <c r="F135" s="289"/>
      <c r="G135" s="289"/>
      <c r="H135" s="271">
        <f t="shared" si="6"/>
        <v>0</v>
      </c>
      <c r="I135" s="290"/>
      <c r="J135" s="271">
        <f t="shared" si="7"/>
        <v>0</v>
      </c>
      <c r="K135" s="265"/>
    </row>
    <row r="136" spans="1:11" x14ac:dyDescent="0.25">
      <c r="A136" s="287"/>
      <c r="B136" s="269"/>
      <c r="C136" s="269"/>
      <c r="D136" s="269"/>
      <c r="E136" s="288" t="s">
        <v>267</v>
      </c>
      <c r="F136" s="289"/>
      <c r="G136" s="289"/>
      <c r="H136" s="271">
        <f t="shared" si="6"/>
        <v>0</v>
      </c>
      <c r="I136" s="290"/>
      <c r="J136" s="271">
        <f t="shared" si="7"/>
        <v>0</v>
      </c>
      <c r="K136" s="265"/>
    </row>
    <row r="137" spans="1:11" x14ac:dyDescent="0.25">
      <c r="A137" s="287"/>
      <c r="B137" s="269"/>
      <c r="C137" s="269"/>
      <c r="D137" s="269"/>
      <c r="E137" s="288" t="s">
        <v>267</v>
      </c>
      <c r="F137" s="289"/>
      <c r="G137" s="289"/>
      <c r="H137" s="271">
        <f t="shared" si="6"/>
        <v>0</v>
      </c>
      <c r="I137" s="290"/>
      <c r="J137" s="271">
        <f t="shared" si="7"/>
        <v>0</v>
      </c>
      <c r="K137" s="265"/>
    </row>
    <row r="138" spans="1:11" x14ac:dyDescent="0.25">
      <c r="A138" s="287"/>
      <c r="B138" s="269"/>
      <c r="C138" s="269"/>
      <c r="D138" s="269"/>
      <c r="E138" s="288" t="s">
        <v>267</v>
      </c>
      <c r="F138" s="289"/>
      <c r="G138" s="289"/>
      <c r="H138" s="271">
        <f t="shared" si="6"/>
        <v>0</v>
      </c>
      <c r="I138" s="290"/>
      <c r="J138" s="271">
        <f t="shared" si="7"/>
        <v>0</v>
      </c>
      <c r="K138" s="265"/>
    </row>
    <row r="139" spans="1:11" x14ac:dyDescent="0.25">
      <c r="A139" s="287"/>
      <c r="B139" s="269"/>
      <c r="C139" s="269"/>
      <c r="D139" s="269"/>
      <c r="E139" s="288" t="s">
        <v>267</v>
      </c>
      <c r="F139" s="289"/>
      <c r="G139" s="289"/>
      <c r="H139" s="271">
        <f t="shared" si="6"/>
        <v>0</v>
      </c>
      <c r="I139" s="290"/>
      <c r="J139" s="271">
        <f t="shared" si="7"/>
        <v>0</v>
      </c>
      <c r="K139" s="265"/>
    </row>
    <row r="140" spans="1:11" x14ac:dyDescent="0.25">
      <c r="A140" s="287"/>
      <c r="B140" s="269"/>
      <c r="C140" s="269"/>
      <c r="D140" s="269"/>
      <c r="E140" s="288" t="s">
        <v>267</v>
      </c>
      <c r="F140" s="289"/>
      <c r="G140" s="289"/>
      <c r="H140" s="271">
        <f t="shared" si="6"/>
        <v>0</v>
      </c>
      <c r="I140" s="290"/>
      <c r="J140" s="271">
        <f t="shared" si="7"/>
        <v>0</v>
      </c>
      <c r="K140" s="265"/>
    </row>
    <row r="141" spans="1:11" x14ac:dyDescent="0.25">
      <c r="A141" s="287"/>
      <c r="B141" s="269"/>
      <c r="C141" s="269"/>
      <c r="D141" s="269"/>
      <c r="E141" s="288" t="s">
        <v>267</v>
      </c>
      <c r="F141" s="289"/>
      <c r="G141" s="289"/>
      <c r="H141" s="271">
        <f t="shared" si="6"/>
        <v>0</v>
      </c>
      <c r="I141" s="290"/>
      <c r="J141" s="271">
        <f t="shared" si="7"/>
        <v>0</v>
      </c>
      <c r="K141" s="265"/>
    </row>
    <row r="142" spans="1:11" x14ac:dyDescent="0.25">
      <c r="A142" s="268" t="s">
        <v>418</v>
      </c>
      <c r="B142" s="269"/>
      <c r="C142" s="269"/>
      <c r="D142" s="269"/>
      <c r="E142" s="288" t="s">
        <v>267</v>
      </c>
      <c r="F142" s="271">
        <f>SUM(F125:F141)</f>
        <v>0</v>
      </c>
      <c r="G142" s="271">
        <f>SUM(G125:G141)</f>
        <v>0</v>
      </c>
      <c r="H142" s="271">
        <f>SUM(H125:H141)</f>
        <v>0</v>
      </c>
      <c r="I142" s="272">
        <f>SUM(I125:I141)</f>
        <v>0</v>
      </c>
      <c r="J142" s="271">
        <f t="shared" si="7"/>
        <v>0</v>
      </c>
      <c r="K142" s="265"/>
    </row>
    <row r="143" spans="1:11" x14ac:dyDescent="0.25">
      <c r="A143" s="276" t="s">
        <v>422</v>
      </c>
      <c r="B143" s="269"/>
      <c r="C143" s="269"/>
      <c r="D143" s="269"/>
      <c r="E143" s="269"/>
      <c r="F143" s="277"/>
      <c r="G143" s="277"/>
      <c r="H143" s="277"/>
      <c r="I143" s="278"/>
      <c r="J143" s="277"/>
      <c r="K143" s="258"/>
    </row>
    <row r="144" spans="1:11" x14ac:dyDescent="0.25">
      <c r="A144" s="258"/>
      <c r="B144" s="258"/>
      <c r="C144" s="258"/>
      <c r="D144" s="258"/>
      <c r="E144" s="258"/>
      <c r="F144" s="279"/>
      <c r="G144" s="279"/>
      <c r="H144" s="279"/>
      <c r="I144" s="280" t="s">
        <v>245</v>
      </c>
      <c r="J144" s="279"/>
      <c r="K144" s="258"/>
    </row>
    <row r="145" spans="1:11" x14ac:dyDescent="0.25">
      <c r="A145" s="258"/>
      <c r="B145" s="258"/>
      <c r="C145" s="258"/>
      <c r="D145" s="258"/>
      <c r="E145" s="258"/>
      <c r="F145" s="279"/>
      <c r="G145" s="279"/>
      <c r="H145" s="279"/>
      <c r="I145" s="280" t="s">
        <v>295</v>
      </c>
      <c r="J145" s="279"/>
      <c r="K145" s="258"/>
    </row>
    <row r="146" spans="1:11" x14ac:dyDescent="0.25">
      <c r="A146" s="259" t="s">
        <v>367</v>
      </c>
      <c r="B146" s="258"/>
      <c r="C146" s="258"/>
      <c r="D146" s="258"/>
      <c r="E146" s="258"/>
      <c r="F146" s="279"/>
      <c r="G146" s="279"/>
      <c r="H146" s="279"/>
      <c r="I146" s="280"/>
      <c r="J146" s="279"/>
      <c r="K146" s="258"/>
    </row>
    <row r="147" spans="1:11" ht="15.6" x14ac:dyDescent="0.3">
      <c r="A147" s="260" t="s">
        <v>247</v>
      </c>
      <c r="B147" s="261"/>
      <c r="C147" s="261"/>
      <c r="D147" s="261"/>
      <c r="E147" s="261"/>
      <c r="F147" s="281"/>
      <c r="G147" s="281"/>
      <c r="H147" s="281"/>
      <c r="I147" s="282"/>
      <c r="J147" s="281"/>
      <c r="K147" s="258"/>
    </row>
    <row r="148" spans="1:11" ht="15.6" x14ac:dyDescent="0.3">
      <c r="A148" s="260" t="s">
        <v>296</v>
      </c>
      <c r="B148" s="261"/>
      <c r="C148" s="261"/>
      <c r="D148" s="261"/>
      <c r="E148" s="261"/>
      <c r="F148" s="281"/>
      <c r="G148" s="281"/>
      <c r="H148" s="281"/>
      <c r="I148" s="282"/>
      <c r="J148" s="281"/>
      <c r="K148" s="258"/>
    </row>
    <row r="149" spans="1:11" ht="15.6" x14ac:dyDescent="0.3">
      <c r="A149" s="260" t="s">
        <v>297</v>
      </c>
      <c r="B149" s="261"/>
      <c r="C149" s="261"/>
      <c r="D149" s="261"/>
      <c r="E149" s="261"/>
      <c r="F149" s="281"/>
      <c r="G149" s="281"/>
      <c r="H149" s="281"/>
      <c r="I149" s="282"/>
      <c r="J149" s="281"/>
      <c r="K149" s="258"/>
    </row>
    <row r="150" spans="1:11" x14ac:dyDescent="0.25">
      <c r="A150" s="258"/>
      <c r="B150" s="258"/>
      <c r="C150" s="258"/>
      <c r="D150" s="258"/>
      <c r="E150" s="258"/>
      <c r="F150" s="279"/>
      <c r="G150" s="279"/>
      <c r="H150" s="279"/>
      <c r="I150" s="280"/>
      <c r="J150" s="279"/>
      <c r="K150" s="258"/>
    </row>
    <row r="151" spans="1:11" x14ac:dyDescent="0.25">
      <c r="A151" s="259" t="s">
        <v>363</v>
      </c>
      <c r="B151" s="258"/>
      <c r="C151" s="258" t="str">
        <f>C8</f>
        <v>Enter Hospital Name Here</v>
      </c>
      <c r="D151" s="258"/>
      <c r="E151" s="258"/>
      <c r="F151" s="279"/>
      <c r="G151" s="279"/>
      <c r="H151" s="279"/>
      <c r="I151" s="280"/>
      <c r="J151" s="279"/>
      <c r="K151" s="258"/>
    </row>
    <row r="152" spans="1:11" x14ac:dyDescent="0.25">
      <c r="A152" s="258"/>
      <c r="B152" s="258"/>
      <c r="C152" s="258"/>
      <c r="D152" s="258"/>
      <c r="E152" s="258"/>
      <c r="F152" s="279"/>
      <c r="G152" s="279"/>
      <c r="H152" s="279"/>
      <c r="I152" s="280"/>
      <c r="J152" s="279"/>
      <c r="K152" s="258"/>
    </row>
    <row r="153" spans="1:11" x14ac:dyDescent="0.25">
      <c r="A153" s="259" t="s">
        <v>250</v>
      </c>
      <c r="B153" s="258"/>
      <c r="C153" s="258" t="str">
        <f>C10</f>
        <v>Enter Provider Number Here</v>
      </c>
      <c r="D153" s="258"/>
      <c r="E153" s="258"/>
      <c r="F153" s="279"/>
      <c r="G153" s="279"/>
      <c r="H153" s="279"/>
      <c r="I153" s="232" t="s">
        <v>365</v>
      </c>
      <c r="J153" s="324" t="str">
        <f>'1_1A'!$P$7</f>
        <v>Enter FYE Here</v>
      </c>
      <c r="K153" s="258"/>
    </row>
    <row r="154" spans="1:11" x14ac:dyDescent="0.25">
      <c r="A154" s="258"/>
      <c r="B154" s="258"/>
      <c r="C154" s="258"/>
      <c r="D154" s="258"/>
      <c r="E154" s="258"/>
      <c r="F154" s="279"/>
      <c r="G154" s="279"/>
      <c r="H154" s="279"/>
      <c r="I154" s="280"/>
      <c r="J154" s="279"/>
      <c r="K154" s="258"/>
    </row>
    <row r="155" spans="1:11" x14ac:dyDescent="0.25">
      <c r="A155" s="258"/>
      <c r="B155" s="258"/>
      <c r="C155" s="258"/>
      <c r="D155" s="258"/>
      <c r="E155" s="258"/>
      <c r="F155" s="279"/>
      <c r="G155" s="279"/>
      <c r="H155" s="279"/>
      <c r="I155" s="280"/>
      <c r="J155" s="279"/>
      <c r="K155" s="258"/>
    </row>
    <row r="156" spans="1:11" ht="15.6" x14ac:dyDescent="0.3">
      <c r="A156" s="258"/>
      <c r="B156" s="258"/>
      <c r="C156" s="258"/>
      <c r="D156" s="258"/>
      <c r="E156" s="258"/>
      <c r="F156" s="279"/>
      <c r="G156" s="279"/>
      <c r="H156" s="279"/>
      <c r="I156" s="280"/>
      <c r="J156" s="283" t="s">
        <v>251</v>
      </c>
      <c r="K156" s="258"/>
    </row>
    <row r="157" spans="1:11" x14ac:dyDescent="0.25">
      <c r="A157" s="263"/>
      <c r="B157" s="264"/>
      <c r="C157" s="264"/>
      <c r="D157" s="264"/>
      <c r="E157" s="263"/>
      <c r="F157" s="271"/>
      <c r="G157" s="271"/>
      <c r="H157" s="271"/>
      <c r="I157" s="272"/>
      <c r="J157" s="271"/>
      <c r="K157" s="265"/>
    </row>
    <row r="158" spans="1:11" x14ac:dyDescent="0.25">
      <c r="A158" s="265"/>
      <c r="B158" s="258"/>
      <c r="C158" s="258"/>
      <c r="D158" s="258"/>
      <c r="E158" s="266" t="s">
        <v>621</v>
      </c>
      <c r="F158" s="284" t="s">
        <v>252</v>
      </c>
      <c r="G158" s="274"/>
      <c r="H158" s="284" t="s">
        <v>379</v>
      </c>
      <c r="I158" s="285" t="s">
        <v>487</v>
      </c>
      <c r="J158" s="286" t="s">
        <v>253</v>
      </c>
      <c r="K158" s="265"/>
    </row>
    <row r="159" spans="1:11" x14ac:dyDescent="0.25">
      <c r="A159" s="266" t="s">
        <v>254</v>
      </c>
      <c r="B159" s="261"/>
      <c r="C159" s="261"/>
      <c r="D159" s="261"/>
      <c r="E159" s="266" t="s">
        <v>255</v>
      </c>
      <c r="F159" s="284" t="s">
        <v>256</v>
      </c>
      <c r="G159" s="284" t="s">
        <v>610</v>
      </c>
      <c r="H159" s="284" t="s">
        <v>257</v>
      </c>
      <c r="I159" s="285" t="s">
        <v>258</v>
      </c>
      <c r="J159" s="286" t="s">
        <v>257</v>
      </c>
      <c r="K159" s="265"/>
    </row>
    <row r="160" spans="1:11" x14ac:dyDescent="0.25">
      <c r="A160" s="265"/>
      <c r="B160" s="258"/>
      <c r="C160" s="258"/>
      <c r="D160" s="258"/>
      <c r="E160" s="266" t="s">
        <v>487</v>
      </c>
      <c r="F160" s="284" t="s">
        <v>259</v>
      </c>
      <c r="G160" s="284" t="s">
        <v>672</v>
      </c>
      <c r="H160" s="284" t="s">
        <v>260</v>
      </c>
      <c r="I160" s="285" t="s">
        <v>489</v>
      </c>
      <c r="J160" s="286" t="s">
        <v>260</v>
      </c>
      <c r="K160" s="265"/>
    </row>
    <row r="161" spans="1:11" x14ac:dyDescent="0.25">
      <c r="A161" s="265"/>
      <c r="B161" s="258"/>
      <c r="C161" s="258"/>
      <c r="D161" s="258"/>
      <c r="E161" s="265"/>
      <c r="F161" s="274"/>
      <c r="G161" s="274"/>
      <c r="H161" s="284" t="s">
        <v>672</v>
      </c>
      <c r="I161" s="275"/>
      <c r="J161" s="286" t="s">
        <v>261</v>
      </c>
      <c r="K161" s="265"/>
    </row>
    <row r="162" spans="1:11" x14ac:dyDescent="0.25">
      <c r="A162" s="287"/>
      <c r="B162" s="269"/>
      <c r="C162" s="269"/>
      <c r="D162" s="269"/>
      <c r="E162" s="288" t="s">
        <v>269</v>
      </c>
      <c r="F162" s="289"/>
      <c r="G162" s="289"/>
      <c r="H162" s="271">
        <f t="shared" ref="H162:H178" si="8">F162+G162</f>
        <v>0</v>
      </c>
      <c r="I162" s="290"/>
      <c r="J162" s="271">
        <f t="shared" ref="J162:J179" si="9">IF(I162=0,0,H162/I162)</f>
        <v>0</v>
      </c>
      <c r="K162" s="265"/>
    </row>
    <row r="163" spans="1:11" x14ac:dyDescent="0.25">
      <c r="A163" s="287"/>
      <c r="B163" s="269"/>
      <c r="C163" s="269"/>
      <c r="D163" s="269"/>
      <c r="E163" s="288" t="s">
        <v>269</v>
      </c>
      <c r="F163" s="289"/>
      <c r="G163" s="289"/>
      <c r="H163" s="271">
        <f t="shared" si="8"/>
        <v>0</v>
      </c>
      <c r="I163" s="290"/>
      <c r="J163" s="271">
        <f t="shared" si="9"/>
        <v>0</v>
      </c>
      <c r="K163" s="265"/>
    </row>
    <row r="164" spans="1:11" x14ac:dyDescent="0.25">
      <c r="A164" s="287"/>
      <c r="B164" s="269"/>
      <c r="C164" s="269"/>
      <c r="D164" s="269"/>
      <c r="E164" s="288" t="s">
        <v>269</v>
      </c>
      <c r="F164" s="289"/>
      <c r="G164" s="289"/>
      <c r="H164" s="271">
        <f t="shared" si="8"/>
        <v>0</v>
      </c>
      <c r="I164" s="290"/>
      <c r="J164" s="271">
        <f t="shared" si="9"/>
        <v>0</v>
      </c>
      <c r="K164" s="265"/>
    </row>
    <row r="165" spans="1:11" x14ac:dyDescent="0.25">
      <c r="A165" s="287"/>
      <c r="B165" s="269"/>
      <c r="C165" s="269"/>
      <c r="D165" s="269"/>
      <c r="E165" s="288" t="s">
        <v>269</v>
      </c>
      <c r="F165" s="289"/>
      <c r="G165" s="289"/>
      <c r="H165" s="271">
        <f t="shared" si="8"/>
        <v>0</v>
      </c>
      <c r="I165" s="290"/>
      <c r="J165" s="271">
        <f t="shared" si="9"/>
        <v>0</v>
      </c>
      <c r="K165" s="265"/>
    </row>
    <row r="166" spans="1:11" x14ac:dyDescent="0.25">
      <c r="A166" s="287"/>
      <c r="B166" s="269"/>
      <c r="C166" s="269"/>
      <c r="D166" s="269"/>
      <c r="E166" s="288" t="s">
        <v>269</v>
      </c>
      <c r="F166" s="289"/>
      <c r="G166" s="289"/>
      <c r="H166" s="271">
        <f t="shared" si="8"/>
        <v>0</v>
      </c>
      <c r="I166" s="290"/>
      <c r="J166" s="271">
        <f t="shared" si="9"/>
        <v>0</v>
      </c>
      <c r="K166" s="265"/>
    </row>
    <row r="167" spans="1:11" x14ac:dyDescent="0.25">
      <c r="A167" s="287"/>
      <c r="B167" s="269"/>
      <c r="C167" s="269"/>
      <c r="D167" s="269"/>
      <c r="E167" s="288" t="s">
        <v>269</v>
      </c>
      <c r="F167" s="289"/>
      <c r="G167" s="289"/>
      <c r="H167" s="271">
        <f t="shared" si="8"/>
        <v>0</v>
      </c>
      <c r="I167" s="290"/>
      <c r="J167" s="271">
        <f t="shared" si="9"/>
        <v>0</v>
      </c>
      <c r="K167" s="265"/>
    </row>
    <row r="168" spans="1:11" x14ac:dyDescent="0.25">
      <c r="A168" s="287"/>
      <c r="B168" s="269"/>
      <c r="C168" s="269"/>
      <c r="D168" s="269"/>
      <c r="E168" s="288" t="s">
        <v>269</v>
      </c>
      <c r="F168" s="289"/>
      <c r="G168" s="289"/>
      <c r="H168" s="271">
        <f t="shared" si="8"/>
        <v>0</v>
      </c>
      <c r="I168" s="290"/>
      <c r="J168" s="271">
        <f t="shared" si="9"/>
        <v>0</v>
      </c>
      <c r="K168" s="265"/>
    </row>
    <row r="169" spans="1:11" x14ac:dyDescent="0.25">
      <c r="A169" s="287"/>
      <c r="B169" s="269"/>
      <c r="C169" s="269"/>
      <c r="D169" s="269"/>
      <c r="E169" s="288" t="s">
        <v>269</v>
      </c>
      <c r="F169" s="289"/>
      <c r="G169" s="289"/>
      <c r="H169" s="271">
        <f t="shared" si="8"/>
        <v>0</v>
      </c>
      <c r="I169" s="290"/>
      <c r="J169" s="271">
        <f t="shared" si="9"/>
        <v>0</v>
      </c>
      <c r="K169" s="265"/>
    </row>
    <row r="170" spans="1:11" x14ac:dyDescent="0.25">
      <c r="A170" s="287"/>
      <c r="B170" s="269"/>
      <c r="C170" s="269"/>
      <c r="D170" s="269"/>
      <c r="E170" s="288" t="s">
        <v>269</v>
      </c>
      <c r="F170" s="289"/>
      <c r="G170" s="289"/>
      <c r="H170" s="271">
        <f t="shared" si="8"/>
        <v>0</v>
      </c>
      <c r="I170" s="290"/>
      <c r="J170" s="271">
        <f t="shared" si="9"/>
        <v>0</v>
      </c>
      <c r="K170" s="265"/>
    </row>
    <row r="171" spans="1:11" x14ac:dyDescent="0.25">
      <c r="A171" s="287"/>
      <c r="B171" s="269"/>
      <c r="C171" s="269"/>
      <c r="D171" s="269"/>
      <c r="E171" s="288" t="s">
        <v>269</v>
      </c>
      <c r="F171" s="289"/>
      <c r="G171" s="289"/>
      <c r="H171" s="271">
        <f t="shared" si="8"/>
        <v>0</v>
      </c>
      <c r="I171" s="290"/>
      <c r="J171" s="271">
        <f t="shared" si="9"/>
        <v>0</v>
      </c>
      <c r="K171" s="265"/>
    </row>
    <row r="172" spans="1:11" x14ac:dyDescent="0.25">
      <c r="A172" s="287"/>
      <c r="B172" s="269"/>
      <c r="C172" s="269"/>
      <c r="D172" s="269"/>
      <c r="E172" s="288" t="s">
        <v>269</v>
      </c>
      <c r="F172" s="289"/>
      <c r="G172" s="289"/>
      <c r="H172" s="271">
        <f t="shared" si="8"/>
        <v>0</v>
      </c>
      <c r="I172" s="290"/>
      <c r="J172" s="271">
        <f t="shared" si="9"/>
        <v>0</v>
      </c>
      <c r="K172" s="265"/>
    </row>
    <row r="173" spans="1:11" x14ac:dyDescent="0.25">
      <c r="A173" s="287"/>
      <c r="B173" s="269"/>
      <c r="C173" s="269"/>
      <c r="D173" s="269"/>
      <c r="E173" s="288" t="s">
        <v>269</v>
      </c>
      <c r="F173" s="289"/>
      <c r="G173" s="289"/>
      <c r="H173" s="271">
        <f t="shared" si="8"/>
        <v>0</v>
      </c>
      <c r="I173" s="290"/>
      <c r="J173" s="271">
        <f t="shared" si="9"/>
        <v>0</v>
      </c>
      <c r="K173" s="265"/>
    </row>
    <row r="174" spans="1:11" x14ac:dyDescent="0.25">
      <c r="A174" s="287"/>
      <c r="B174" s="269"/>
      <c r="C174" s="269"/>
      <c r="D174" s="269"/>
      <c r="E174" s="288" t="s">
        <v>269</v>
      </c>
      <c r="F174" s="289"/>
      <c r="G174" s="289"/>
      <c r="H174" s="271">
        <f t="shared" si="8"/>
        <v>0</v>
      </c>
      <c r="I174" s="290"/>
      <c r="J174" s="271">
        <f t="shared" si="9"/>
        <v>0</v>
      </c>
      <c r="K174" s="265"/>
    </row>
    <row r="175" spans="1:11" x14ac:dyDescent="0.25">
      <c r="A175" s="287"/>
      <c r="B175" s="269"/>
      <c r="C175" s="269"/>
      <c r="D175" s="269"/>
      <c r="E175" s="288" t="s">
        <v>269</v>
      </c>
      <c r="F175" s="289"/>
      <c r="G175" s="289"/>
      <c r="H175" s="271">
        <f t="shared" si="8"/>
        <v>0</v>
      </c>
      <c r="I175" s="290"/>
      <c r="J175" s="271">
        <f t="shared" si="9"/>
        <v>0</v>
      </c>
      <c r="K175" s="265"/>
    </row>
    <row r="176" spans="1:11" x14ac:dyDescent="0.25">
      <c r="A176" s="287"/>
      <c r="B176" s="269"/>
      <c r="C176" s="269"/>
      <c r="D176" s="269"/>
      <c r="E176" s="288" t="s">
        <v>269</v>
      </c>
      <c r="F176" s="289"/>
      <c r="G176" s="289"/>
      <c r="H176" s="271">
        <f t="shared" si="8"/>
        <v>0</v>
      </c>
      <c r="I176" s="290"/>
      <c r="J176" s="271">
        <f t="shared" si="9"/>
        <v>0</v>
      </c>
      <c r="K176" s="265"/>
    </row>
    <row r="177" spans="1:11" x14ac:dyDescent="0.25">
      <c r="A177" s="287"/>
      <c r="B177" s="269"/>
      <c r="C177" s="269"/>
      <c r="D177" s="269"/>
      <c r="E177" s="288" t="s">
        <v>269</v>
      </c>
      <c r="F177" s="289"/>
      <c r="G177" s="289"/>
      <c r="H177" s="271">
        <f t="shared" si="8"/>
        <v>0</v>
      </c>
      <c r="I177" s="290"/>
      <c r="J177" s="271">
        <f t="shared" si="9"/>
        <v>0</v>
      </c>
      <c r="K177" s="265"/>
    </row>
    <row r="178" spans="1:11" x14ac:dyDescent="0.25">
      <c r="A178" s="287"/>
      <c r="B178" s="269"/>
      <c r="C178" s="269"/>
      <c r="D178" s="269"/>
      <c r="E178" s="288" t="s">
        <v>269</v>
      </c>
      <c r="F178" s="289"/>
      <c r="G178" s="289"/>
      <c r="H178" s="271">
        <f t="shared" si="8"/>
        <v>0</v>
      </c>
      <c r="I178" s="290"/>
      <c r="J178" s="271">
        <f t="shared" si="9"/>
        <v>0</v>
      </c>
      <c r="K178" s="265"/>
    </row>
    <row r="179" spans="1:11" x14ac:dyDescent="0.25">
      <c r="A179" s="268" t="s">
        <v>418</v>
      </c>
      <c r="B179" s="269"/>
      <c r="C179" s="269"/>
      <c r="D179" s="269"/>
      <c r="E179" s="288" t="s">
        <v>269</v>
      </c>
      <c r="F179" s="271">
        <f>SUM(F162:F178)</f>
        <v>0</v>
      </c>
      <c r="G179" s="271">
        <f>SUM(G162:G178)</f>
        <v>0</v>
      </c>
      <c r="H179" s="271">
        <f>SUM(H162:H178)</f>
        <v>0</v>
      </c>
      <c r="I179" s="272">
        <f>SUM(I162:I178)</f>
        <v>0</v>
      </c>
      <c r="J179" s="271">
        <f t="shared" si="9"/>
        <v>0</v>
      </c>
      <c r="K179" s="265"/>
    </row>
    <row r="180" spans="1:11" x14ac:dyDescent="0.25">
      <c r="A180" s="276" t="s">
        <v>422</v>
      </c>
      <c r="B180" s="269"/>
      <c r="C180" s="269"/>
      <c r="D180" s="269"/>
      <c r="E180" s="269"/>
      <c r="F180" s="277"/>
      <c r="G180" s="277"/>
      <c r="H180" s="277"/>
      <c r="I180" s="278"/>
      <c r="J180" s="277"/>
      <c r="K180" s="258"/>
    </row>
    <row r="181" spans="1:11" x14ac:dyDescent="0.25">
      <c r="A181" s="258"/>
      <c r="B181" s="258"/>
      <c r="C181" s="258"/>
      <c r="D181" s="258"/>
      <c r="E181" s="258"/>
      <c r="F181" s="279"/>
      <c r="G181" s="279"/>
      <c r="H181" s="279"/>
      <c r="I181" s="280" t="s">
        <v>245</v>
      </c>
      <c r="J181" s="279"/>
      <c r="K181" s="258"/>
    </row>
    <row r="182" spans="1:11" x14ac:dyDescent="0.25">
      <c r="A182" s="258"/>
      <c r="B182" s="258"/>
      <c r="C182" s="258"/>
      <c r="D182" s="258"/>
      <c r="E182" s="258"/>
      <c r="F182" s="279"/>
      <c r="G182" s="279"/>
      <c r="H182" s="279"/>
      <c r="I182" s="280" t="s">
        <v>298</v>
      </c>
      <c r="J182" s="279"/>
      <c r="K182" s="258"/>
    </row>
    <row r="183" spans="1:11" x14ac:dyDescent="0.25">
      <c r="A183" s="259" t="s">
        <v>367</v>
      </c>
      <c r="B183" s="258"/>
      <c r="C183" s="258"/>
      <c r="D183" s="258"/>
      <c r="E183" s="258"/>
      <c r="F183" s="279"/>
      <c r="G183" s="279"/>
      <c r="H183" s="279"/>
      <c r="I183" s="280"/>
      <c r="J183" s="279"/>
      <c r="K183" s="258"/>
    </row>
    <row r="184" spans="1:11" ht="15.6" x14ac:dyDescent="0.3">
      <c r="A184" s="260" t="s">
        <v>247</v>
      </c>
      <c r="B184" s="261"/>
      <c r="C184" s="261"/>
      <c r="D184" s="261"/>
      <c r="E184" s="261"/>
      <c r="F184" s="281"/>
      <c r="G184" s="281"/>
      <c r="H184" s="281"/>
      <c r="I184" s="282"/>
      <c r="J184" s="281"/>
      <c r="K184" s="258"/>
    </row>
    <row r="185" spans="1:11" ht="15.6" x14ac:dyDescent="0.3">
      <c r="A185" s="260" t="s">
        <v>299</v>
      </c>
      <c r="B185" s="261"/>
      <c r="C185" s="261"/>
      <c r="D185" s="261"/>
      <c r="E185" s="261"/>
      <c r="F185" s="281"/>
      <c r="G185" s="281"/>
      <c r="H185" s="281"/>
      <c r="I185" s="282"/>
      <c r="J185" s="281"/>
      <c r="K185" s="258"/>
    </row>
    <row r="186" spans="1:11" ht="15.6" x14ac:dyDescent="0.3">
      <c r="A186" s="260" t="s">
        <v>300</v>
      </c>
      <c r="B186" s="261"/>
      <c r="C186" s="261"/>
      <c r="D186" s="261"/>
      <c r="E186" s="261"/>
      <c r="F186" s="281"/>
      <c r="G186" s="281"/>
      <c r="H186" s="281"/>
      <c r="I186" s="282"/>
      <c r="J186" s="281"/>
      <c r="K186" s="258"/>
    </row>
    <row r="187" spans="1:11" x14ac:dyDescent="0.25">
      <c r="A187" s="258"/>
      <c r="B187" s="258"/>
      <c r="C187" s="258"/>
      <c r="D187" s="258"/>
      <c r="E187" s="258"/>
      <c r="F187" s="279"/>
      <c r="G187" s="279"/>
      <c r="H187" s="279"/>
      <c r="I187" s="280"/>
      <c r="J187" s="279"/>
      <c r="K187" s="258"/>
    </row>
    <row r="188" spans="1:11" x14ac:dyDescent="0.25">
      <c r="A188" s="259" t="s">
        <v>363</v>
      </c>
      <c r="B188" s="258"/>
      <c r="C188" s="258" t="str">
        <f>C8</f>
        <v>Enter Hospital Name Here</v>
      </c>
      <c r="D188" s="258"/>
      <c r="E188" s="258"/>
      <c r="F188" s="279"/>
      <c r="G188" s="279"/>
      <c r="H188" s="279"/>
      <c r="I188" s="280"/>
      <c r="J188" s="279"/>
      <c r="K188" s="258"/>
    </row>
    <row r="189" spans="1:11" x14ac:dyDescent="0.25">
      <c r="A189" s="258"/>
      <c r="B189" s="258"/>
      <c r="C189" s="258"/>
      <c r="D189" s="258"/>
      <c r="E189" s="258"/>
      <c r="F189" s="279"/>
      <c r="G189" s="279"/>
      <c r="H189" s="279"/>
      <c r="I189" s="280"/>
      <c r="J189" s="279"/>
      <c r="K189" s="258"/>
    </row>
    <row r="190" spans="1:11" x14ac:dyDescent="0.25">
      <c r="A190" s="259" t="s">
        <v>250</v>
      </c>
      <c r="B190" s="258"/>
      <c r="C190" s="258" t="str">
        <f>C10</f>
        <v>Enter Provider Number Here</v>
      </c>
      <c r="D190" s="258"/>
      <c r="E190" s="258"/>
      <c r="F190" s="279"/>
      <c r="G190" s="279"/>
      <c r="H190" s="279"/>
      <c r="I190" s="232" t="s">
        <v>365</v>
      </c>
      <c r="J190" s="324" t="str">
        <f>'1_1A'!$P$7</f>
        <v>Enter FYE Here</v>
      </c>
      <c r="K190" s="258"/>
    </row>
    <row r="191" spans="1:11" x14ac:dyDescent="0.25">
      <c r="A191" s="258"/>
      <c r="B191" s="258"/>
      <c r="C191" s="258"/>
      <c r="D191" s="258"/>
      <c r="E191" s="258"/>
      <c r="F191" s="279"/>
      <c r="G191" s="279"/>
      <c r="H191" s="279"/>
      <c r="I191" s="280"/>
      <c r="J191" s="279"/>
      <c r="K191" s="258"/>
    </row>
    <row r="192" spans="1:11" x14ac:dyDescent="0.25">
      <c r="A192" s="258"/>
      <c r="B192" s="258"/>
      <c r="C192" s="258"/>
      <c r="D192" s="258"/>
      <c r="E192" s="258"/>
      <c r="F192" s="279"/>
      <c r="G192" s="279"/>
      <c r="H192" s="279"/>
      <c r="I192" s="280"/>
      <c r="J192" s="279"/>
      <c r="K192" s="258"/>
    </row>
    <row r="193" spans="1:11" ht="15.6" x14ac:dyDescent="0.3">
      <c r="A193" s="258"/>
      <c r="B193" s="258"/>
      <c r="C193" s="258"/>
      <c r="D193" s="258"/>
      <c r="E193" s="258"/>
      <c r="F193" s="279"/>
      <c r="G193" s="279"/>
      <c r="H193" s="279"/>
      <c r="I193" s="280"/>
      <c r="J193" s="283" t="s">
        <v>251</v>
      </c>
      <c r="K193" s="258"/>
    </row>
    <row r="194" spans="1:11" x14ac:dyDescent="0.25">
      <c r="A194" s="263"/>
      <c r="B194" s="264"/>
      <c r="C194" s="264"/>
      <c r="D194" s="264"/>
      <c r="E194" s="263"/>
      <c r="F194" s="271"/>
      <c r="G194" s="271"/>
      <c r="H194" s="271"/>
      <c r="I194" s="272"/>
      <c r="J194" s="271"/>
      <c r="K194" s="265"/>
    </row>
    <row r="195" spans="1:11" x14ac:dyDescent="0.25">
      <c r="A195" s="265"/>
      <c r="B195" s="258"/>
      <c r="C195" s="258"/>
      <c r="D195" s="258"/>
      <c r="E195" s="266" t="s">
        <v>621</v>
      </c>
      <c r="F195" s="284" t="s">
        <v>252</v>
      </c>
      <c r="G195" s="274"/>
      <c r="H195" s="284" t="s">
        <v>379</v>
      </c>
      <c r="I195" s="285" t="s">
        <v>487</v>
      </c>
      <c r="J195" s="286" t="s">
        <v>253</v>
      </c>
      <c r="K195" s="265"/>
    </row>
    <row r="196" spans="1:11" x14ac:dyDescent="0.25">
      <c r="A196" s="266" t="s">
        <v>254</v>
      </c>
      <c r="B196" s="261"/>
      <c r="C196" s="261"/>
      <c r="D196" s="261"/>
      <c r="E196" s="266" t="s">
        <v>255</v>
      </c>
      <c r="F196" s="284" t="s">
        <v>256</v>
      </c>
      <c r="G196" s="284" t="s">
        <v>610</v>
      </c>
      <c r="H196" s="284" t="s">
        <v>257</v>
      </c>
      <c r="I196" s="285" t="s">
        <v>258</v>
      </c>
      <c r="J196" s="286" t="s">
        <v>257</v>
      </c>
      <c r="K196" s="265"/>
    </row>
    <row r="197" spans="1:11" x14ac:dyDescent="0.25">
      <c r="A197" s="265"/>
      <c r="B197" s="258"/>
      <c r="C197" s="258"/>
      <c r="D197" s="258"/>
      <c r="E197" s="266" t="s">
        <v>487</v>
      </c>
      <c r="F197" s="284" t="s">
        <v>259</v>
      </c>
      <c r="G197" s="284" t="s">
        <v>672</v>
      </c>
      <c r="H197" s="284" t="s">
        <v>260</v>
      </c>
      <c r="I197" s="285" t="s">
        <v>489</v>
      </c>
      <c r="J197" s="286" t="s">
        <v>260</v>
      </c>
      <c r="K197" s="265"/>
    </row>
    <row r="198" spans="1:11" x14ac:dyDescent="0.25">
      <c r="A198" s="265"/>
      <c r="B198" s="258"/>
      <c r="C198" s="258"/>
      <c r="D198" s="258"/>
      <c r="E198" s="265"/>
      <c r="F198" s="274"/>
      <c r="G198" s="274"/>
      <c r="H198" s="284" t="s">
        <v>672</v>
      </c>
      <c r="I198" s="275"/>
      <c r="J198" s="286" t="s">
        <v>261</v>
      </c>
      <c r="K198" s="265"/>
    </row>
    <row r="199" spans="1:11" x14ac:dyDescent="0.25">
      <c r="A199" s="287"/>
      <c r="B199" s="269"/>
      <c r="C199" s="269"/>
      <c r="D199" s="269"/>
      <c r="E199" s="288" t="s">
        <v>271</v>
      </c>
      <c r="F199" s="289"/>
      <c r="G199" s="289"/>
      <c r="H199" s="271">
        <f t="shared" ref="H199:H215" si="10">F199+G199</f>
        <v>0</v>
      </c>
      <c r="I199" s="290"/>
      <c r="J199" s="271">
        <f t="shared" ref="J199:J216" si="11">IF(I199=0,0,H199/I199)</f>
        <v>0</v>
      </c>
      <c r="K199" s="265"/>
    </row>
    <row r="200" spans="1:11" x14ac:dyDescent="0.25">
      <c r="A200" s="287"/>
      <c r="B200" s="269"/>
      <c r="C200" s="269"/>
      <c r="D200" s="269"/>
      <c r="E200" s="288" t="s">
        <v>271</v>
      </c>
      <c r="F200" s="289"/>
      <c r="G200" s="289"/>
      <c r="H200" s="271">
        <f t="shared" si="10"/>
        <v>0</v>
      </c>
      <c r="I200" s="290"/>
      <c r="J200" s="271">
        <f t="shared" si="11"/>
        <v>0</v>
      </c>
      <c r="K200" s="265"/>
    </row>
    <row r="201" spans="1:11" x14ac:dyDescent="0.25">
      <c r="A201" s="287"/>
      <c r="B201" s="269"/>
      <c r="C201" s="269"/>
      <c r="D201" s="269"/>
      <c r="E201" s="288" t="s">
        <v>271</v>
      </c>
      <c r="F201" s="289"/>
      <c r="G201" s="289"/>
      <c r="H201" s="271">
        <f t="shared" si="10"/>
        <v>0</v>
      </c>
      <c r="I201" s="290"/>
      <c r="J201" s="271">
        <f t="shared" si="11"/>
        <v>0</v>
      </c>
      <c r="K201" s="265"/>
    </row>
    <row r="202" spans="1:11" x14ac:dyDescent="0.25">
      <c r="A202" s="287"/>
      <c r="B202" s="269"/>
      <c r="C202" s="269"/>
      <c r="D202" s="269"/>
      <c r="E202" s="288" t="s">
        <v>271</v>
      </c>
      <c r="F202" s="289"/>
      <c r="G202" s="289"/>
      <c r="H202" s="271">
        <f t="shared" si="10"/>
        <v>0</v>
      </c>
      <c r="I202" s="290"/>
      <c r="J202" s="271">
        <f t="shared" si="11"/>
        <v>0</v>
      </c>
      <c r="K202" s="265"/>
    </row>
    <row r="203" spans="1:11" x14ac:dyDescent="0.25">
      <c r="A203" s="287"/>
      <c r="B203" s="269"/>
      <c r="C203" s="269"/>
      <c r="D203" s="269"/>
      <c r="E203" s="288" t="s">
        <v>271</v>
      </c>
      <c r="F203" s="289"/>
      <c r="G203" s="289"/>
      <c r="H203" s="271">
        <f t="shared" si="10"/>
        <v>0</v>
      </c>
      <c r="I203" s="290"/>
      <c r="J203" s="271">
        <f t="shared" si="11"/>
        <v>0</v>
      </c>
      <c r="K203" s="265"/>
    </row>
    <row r="204" spans="1:11" x14ac:dyDescent="0.25">
      <c r="A204" s="287"/>
      <c r="B204" s="269"/>
      <c r="C204" s="269"/>
      <c r="D204" s="269"/>
      <c r="E204" s="288" t="s">
        <v>271</v>
      </c>
      <c r="F204" s="289"/>
      <c r="G204" s="289"/>
      <c r="H204" s="271">
        <f t="shared" si="10"/>
        <v>0</v>
      </c>
      <c r="I204" s="290"/>
      <c r="J204" s="271">
        <f t="shared" si="11"/>
        <v>0</v>
      </c>
      <c r="K204" s="265"/>
    </row>
    <row r="205" spans="1:11" x14ac:dyDescent="0.25">
      <c r="A205" s="287"/>
      <c r="B205" s="269"/>
      <c r="C205" s="269"/>
      <c r="D205" s="269"/>
      <c r="E205" s="288" t="s">
        <v>271</v>
      </c>
      <c r="F205" s="289"/>
      <c r="G205" s="289"/>
      <c r="H205" s="271">
        <f t="shared" si="10"/>
        <v>0</v>
      </c>
      <c r="I205" s="290"/>
      <c r="J205" s="271">
        <f t="shared" si="11"/>
        <v>0</v>
      </c>
      <c r="K205" s="265"/>
    </row>
    <row r="206" spans="1:11" x14ac:dyDescent="0.25">
      <c r="A206" s="287"/>
      <c r="B206" s="269"/>
      <c r="C206" s="269"/>
      <c r="D206" s="269"/>
      <c r="E206" s="288" t="s">
        <v>271</v>
      </c>
      <c r="F206" s="289"/>
      <c r="G206" s="289"/>
      <c r="H206" s="271">
        <f t="shared" si="10"/>
        <v>0</v>
      </c>
      <c r="I206" s="290"/>
      <c r="J206" s="271">
        <f t="shared" si="11"/>
        <v>0</v>
      </c>
      <c r="K206" s="265"/>
    </row>
    <row r="207" spans="1:11" x14ac:dyDescent="0.25">
      <c r="A207" s="287"/>
      <c r="B207" s="269"/>
      <c r="C207" s="269"/>
      <c r="D207" s="269"/>
      <c r="E207" s="288" t="s">
        <v>271</v>
      </c>
      <c r="F207" s="289"/>
      <c r="G207" s="289"/>
      <c r="H207" s="271">
        <f t="shared" si="10"/>
        <v>0</v>
      </c>
      <c r="I207" s="290"/>
      <c r="J207" s="271">
        <f t="shared" si="11"/>
        <v>0</v>
      </c>
      <c r="K207" s="265"/>
    </row>
    <row r="208" spans="1:11" x14ac:dyDescent="0.25">
      <c r="A208" s="287"/>
      <c r="B208" s="269"/>
      <c r="C208" s="269"/>
      <c r="D208" s="269"/>
      <c r="E208" s="288" t="s">
        <v>271</v>
      </c>
      <c r="F208" s="289"/>
      <c r="G208" s="289"/>
      <c r="H208" s="271">
        <f t="shared" si="10"/>
        <v>0</v>
      </c>
      <c r="I208" s="290"/>
      <c r="J208" s="271">
        <f t="shared" si="11"/>
        <v>0</v>
      </c>
      <c r="K208" s="265"/>
    </row>
    <row r="209" spans="1:11" x14ac:dyDescent="0.25">
      <c r="A209" s="287"/>
      <c r="B209" s="269"/>
      <c r="C209" s="269"/>
      <c r="D209" s="269"/>
      <c r="E209" s="288" t="s">
        <v>271</v>
      </c>
      <c r="F209" s="289"/>
      <c r="G209" s="289"/>
      <c r="H209" s="271">
        <f t="shared" si="10"/>
        <v>0</v>
      </c>
      <c r="I209" s="290"/>
      <c r="J209" s="271">
        <f t="shared" si="11"/>
        <v>0</v>
      </c>
      <c r="K209" s="265"/>
    </row>
    <row r="210" spans="1:11" x14ac:dyDescent="0.25">
      <c r="A210" s="287"/>
      <c r="B210" s="269"/>
      <c r="C210" s="269"/>
      <c r="D210" s="269"/>
      <c r="E210" s="288" t="s">
        <v>271</v>
      </c>
      <c r="F210" s="289"/>
      <c r="G210" s="289"/>
      <c r="H210" s="271">
        <f t="shared" si="10"/>
        <v>0</v>
      </c>
      <c r="I210" s="290"/>
      <c r="J210" s="271">
        <f t="shared" si="11"/>
        <v>0</v>
      </c>
      <c r="K210" s="265"/>
    </row>
    <row r="211" spans="1:11" x14ac:dyDescent="0.25">
      <c r="A211" s="287"/>
      <c r="B211" s="269"/>
      <c r="C211" s="269"/>
      <c r="D211" s="269"/>
      <c r="E211" s="288" t="s">
        <v>271</v>
      </c>
      <c r="F211" s="289"/>
      <c r="G211" s="289"/>
      <c r="H211" s="271">
        <f t="shared" si="10"/>
        <v>0</v>
      </c>
      <c r="I211" s="290"/>
      <c r="J211" s="271">
        <f t="shared" si="11"/>
        <v>0</v>
      </c>
      <c r="K211" s="265"/>
    </row>
    <row r="212" spans="1:11" x14ac:dyDescent="0.25">
      <c r="A212" s="287"/>
      <c r="B212" s="269"/>
      <c r="C212" s="269"/>
      <c r="D212" s="269"/>
      <c r="E212" s="288" t="s">
        <v>271</v>
      </c>
      <c r="F212" s="289"/>
      <c r="G212" s="289"/>
      <c r="H212" s="271">
        <f t="shared" si="10"/>
        <v>0</v>
      </c>
      <c r="I212" s="290"/>
      <c r="J212" s="271">
        <f t="shared" si="11"/>
        <v>0</v>
      </c>
      <c r="K212" s="265"/>
    </row>
    <row r="213" spans="1:11" x14ac:dyDescent="0.25">
      <c r="A213" s="287"/>
      <c r="B213" s="269"/>
      <c r="C213" s="269"/>
      <c r="D213" s="269"/>
      <c r="E213" s="288" t="s">
        <v>271</v>
      </c>
      <c r="F213" s="289"/>
      <c r="G213" s="289"/>
      <c r="H213" s="271">
        <f t="shared" si="10"/>
        <v>0</v>
      </c>
      <c r="I213" s="290"/>
      <c r="J213" s="271">
        <f t="shared" si="11"/>
        <v>0</v>
      </c>
      <c r="K213" s="265"/>
    </row>
    <row r="214" spans="1:11" x14ac:dyDescent="0.25">
      <c r="A214" s="287"/>
      <c r="B214" s="269"/>
      <c r="C214" s="269"/>
      <c r="D214" s="269"/>
      <c r="E214" s="288" t="s">
        <v>271</v>
      </c>
      <c r="F214" s="289"/>
      <c r="G214" s="289"/>
      <c r="H214" s="271">
        <f t="shared" si="10"/>
        <v>0</v>
      </c>
      <c r="I214" s="290"/>
      <c r="J214" s="271">
        <f t="shared" si="11"/>
        <v>0</v>
      </c>
      <c r="K214" s="265"/>
    </row>
    <row r="215" spans="1:11" x14ac:dyDescent="0.25">
      <c r="A215" s="287"/>
      <c r="B215" s="269"/>
      <c r="C215" s="269"/>
      <c r="D215" s="269"/>
      <c r="E215" s="288" t="s">
        <v>271</v>
      </c>
      <c r="F215" s="289"/>
      <c r="G215" s="289"/>
      <c r="H215" s="271">
        <f t="shared" si="10"/>
        <v>0</v>
      </c>
      <c r="I215" s="290"/>
      <c r="J215" s="271">
        <f t="shared" si="11"/>
        <v>0</v>
      </c>
      <c r="K215" s="265"/>
    </row>
    <row r="216" spans="1:11" x14ac:dyDescent="0.25">
      <c r="A216" s="268" t="s">
        <v>418</v>
      </c>
      <c r="B216" s="269"/>
      <c r="C216" s="269"/>
      <c r="D216" s="269"/>
      <c r="E216" s="288" t="s">
        <v>271</v>
      </c>
      <c r="F216" s="271">
        <f>SUM(F199:F215)</f>
        <v>0</v>
      </c>
      <c r="G216" s="271">
        <f>SUM(G199:G215)</f>
        <v>0</v>
      </c>
      <c r="H216" s="271">
        <f>SUM(H199:H215)</f>
        <v>0</v>
      </c>
      <c r="I216" s="272">
        <f>SUM(I199:I215)</f>
        <v>0</v>
      </c>
      <c r="J216" s="271">
        <f t="shared" si="11"/>
        <v>0</v>
      </c>
      <c r="K216" s="265"/>
    </row>
    <row r="217" spans="1:11" x14ac:dyDescent="0.25">
      <c r="A217" s="276" t="s">
        <v>422</v>
      </c>
      <c r="B217" s="269"/>
      <c r="C217" s="269"/>
      <c r="D217" s="269"/>
      <c r="E217" s="269"/>
      <c r="F217" s="277"/>
      <c r="G217" s="277"/>
      <c r="H217" s="277"/>
      <c r="I217" s="278"/>
      <c r="J217" s="277"/>
      <c r="K217" s="258"/>
    </row>
    <row r="218" spans="1:11" x14ac:dyDescent="0.25">
      <c r="A218" s="258"/>
      <c r="B218" s="258"/>
      <c r="C218" s="258"/>
      <c r="D218" s="258"/>
      <c r="E218" s="258"/>
      <c r="F218" s="279"/>
      <c r="G218" s="279"/>
      <c r="H218" s="279"/>
      <c r="I218" s="280" t="s">
        <v>245</v>
      </c>
      <c r="J218" s="279"/>
      <c r="K218" s="258"/>
    </row>
    <row r="219" spans="1:11" x14ac:dyDescent="0.25">
      <c r="A219" s="258"/>
      <c r="B219" s="258"/>
      <c r="C219" s="258"/>
      <c r="D219" s="258"/>
      <c r="E219" s="258"/>
      <c r="F219" s="279"/>
      <c r="G219" s="279"/>
      <c r="H219" s="279"/>
      <c r="I219" s="280" t="s">
        <v>301</v>
      </c>
      <c r="J219" s="279"/>
      <c r="K219" s="258"/>
    </row>
    <row r="220" spans="1:11" x14ac:dyDescent="0.25">
      <c r="A220" s="259" t="s">
        <v>367</v>
      </c>
      <c r="B220" s="258"/>
      <c r="C220" s="258"/>
      <c r="D220" s="258"/>
      <c r="E220" s="258"/>
      <c r="F220" s="279"/>
      <c r="G220" s="279"/>
      <c r="H220" s="279"/>
      <c r="I220" s="280"/>
      <c r="J220" s="279"/>
      <c r="K220" s="258"/>
    </row>
    <row r="221" spans="1:11" ht="15.6" x14ac:dyDescent="0.3">
      <c r="A221" s="260" t="s">
        <v>247</v>
      </c>
      <c r="B221" s="261"/>
      <c r="C221" s="261"/>
      <c r="D221" s="261"/>
      <c r="E221" s="261"/>
      <c r="F221" s="281"/>
      <c r="G221" s="281"/>
      <c r="H221" s="281"/>
      <c r="I221" s="282"/>
      <c r="J221" s="281"/>
      <c r="K221" s="258"/>
    </row>
    <row r="222" spans="1:11" ht="15.6" x14ac:dyDescent="0.3">
      <c r="A222" s="260" t="s">
        <v>302</v>
      </c>
      <c r="B222" s="261"/>
      <c r="C222" s="261"/>
      <c r="D222" s="261"/>
      <c r="E222" s="261"/>
      <c r="F222" s="281"/>
      <c r="G222" s="281"/>
      <c r="H222" s="281"/>
      <c r="I222" s="282"/>
      <c r="J222" s="281"/>
      <c r="K222" s="258"/>
    </row>
    <row r="223" spans="1:11" ht="15.6" x14ac:dyDescent="0.3">
      <c r="A223" s="260" t="s">
        <v>303</v>
      </c>
      <c r="B223" s="261"/>
      <c r="C223" s="261"/>
      <c r="D223" s="261"/>
      <c r="E223" s="261"/>
      <c r="F223" s="281"/>
      <c r="G223" s="281"/>
      <c r="H223" s="281"/>
      <c r="I223" s="282"/>
      <c r="J223" s="281"/>
      <c r="K223" s="258"/>
    </row>
    <row r="224" spans="1:11" x14ac:dyDescent="0.25">
      <c r="A224" s="258"/>
      <c r="B224" s="258"/>
      <c r="C224" s="258"/>
      <c r="D224" s="258"/>
      <c r="E224" s="258"/>
      <c r="F224" s="279"/>
      <c r="G224" s="279"/>
      <c r="H224" s="279"/>
      <c r="I224" s="280"/>
      <c r="J224" s="279"/>
      <c r="K224" s="258"/>
    </row>
    <row r="225" spans="1:11" x14ac:dyDescent="0.25">
      <c r="A225" s="259" t="s">
        <v>363</v>
      </c>
      <c r="B225" s="258"/>
      <c r="C225" s="258" t="str">
        <f>C8</f>
        <v>Enter Hospital Name Here</v>
      </c>
      <c r="D225" s="258"/>
      <c r="E225" s="258"/>
      <c r="F225" s="279"/>
      <c r="G225" s="279"/>
      <c r="H225" s="279"/>
      <c r="I225" s="280"/>
      <c r="J225" s="279"/>
      <c r="K225" s="258"/>
    </row>
    <row r="226" spans="1:11" x14ac:dyDescent="0.25">
      <c r="A226" s="258"/>
      <c r="B226" s="258"/>
      <c r="C226" s="258"/>
      <c r="D226" s="258"/>
      <c r="E226" s="258"/>
      <c r="F226" s="279"/>
      <c r="G226" s="279"/>
      <c r="H226" s="279"/>
      <c r="I226" s="280"/>
      <c r="J226" s="279"/>
      <c r="K226" s="258"/>
    </row>
    <row r="227" spans="1:11" x14ac:dyDescent="0.25">
      <c r="A227" s="259" t="s">
        <v>250</v>
      </c>
      <c r="B227" s="258"/>
      <c r="C227" s="258" t="str">
        <f>C10</f>
        <v>Enter Provider Number Here</v>
      </c>
      <c r="D227" s="258"/>
      <c r="E227" s="258"/>
      <c r="F227" s="279"/>
      <c r="G227" s="279"/>
      <c r="H227" s="279"/>
      <c r="I227" s="232" t="s">
        <v>365</v>
      </c>
      <c r="J227" s="324" t="str">
        <f>'1_1A'!$P$7</f>
        <v>Enter FYE Here</v>
      </c>
      <c r="K227" s="258"/>
    </row>
    <row r="228" spans="1:11" x14ac:dyDescent="0.25">
      <c r="A228" s="258"/>
      <c r="B228" s="258"/>
      <c r="C228" s="258"/>
      <c r="D228" s="258"/>
      <c r="E228" s="258"/>
      <c r="F228" s="279"/>
      <c r="G228" s="279"/>
      <c r="H228" s="279"/>
      <c r="I228" s="280"/>
      <c r="J228" s="279"/>
      <c r="K228" s="258"/>
    </row>
    <row r="229" spans="1:11" x14ac:dyDescent="0.25">
      <c r="A229" s="258"/>
      <c r="B229" s="258"/>
      <c r="C229" s="258"/>
      <c r="D229" s="258"/>
      <c r="E229" s="258"/>
      <c r="F229" s="279"/>
      <c r="G229" s="279"/>
      <c r="H229" s="279"/>
      <c r="I229" s="280"/>
      <c r="J229" s="279"/>
      <c r="K229" s="258"/>
    </row>
    <row r="230" spans="1:11" ht="15.6" x14ac:dyDescent="0.3">
      <c r="A230" s="258"/>
      <c r="B230" s="258"/>
      <c r="C230" s="258"/>
      <c r="D230" s="258"/>
      <c r="E230" s="258"/>
      <c r="F230" s="279"/>
      <c r="G230" s="279"/>
      <c r="H230" s="279"/>
      <c r="I230" s="280"/>
      <c r="J230" s="283" t="s">
        <v>251</v>
      </c>
      <c r="K230" s="258"/>
    </row>
    <row r="231" spans="1:11" x14ac:dyDescent="0.25">
      <c r="A231" s="263"/>
      <c r="B231" s="264"/>
      <c r="C231" s="264"/>
      <c r="D231" s="264"/>
      <c r="E231" s="263"/>
      <c r="F231" s="271"/>
      <c r="G231" s="271"/>
      <c r="H231" s="271"/>
      <c r="I231" s="272"/>
      <c r="J231" s="271"/>
      <c r="K231" s="265"/>
    </row>
    <row r="232" spans="1:11" x14ac:dyDescent="0.25">
      <c r="A232" s="265"/>
      <c r="B232" s="258"/>
      <c r="C232" s="258"/>
      <c r="D232" s="258"/>
      <c r="E232" s="266" t="s">
        <v>621</v>
      </c>
      <c r="F232" s="284" t="s">
        <v>252</v>
      </c>
      <c r="G232" s="274"/>
      <c r="H232" s="284" t="s">
        <v>379</v>
      </c>
      <c r="I232" s="285" t="s">
        <v>487</v>
      </c>
      <c r="J232" s="286" t="s">
        <v>253</v>
      </c>
      <c r="K232" s="265"/>
    </row>
    <row r="233" spans="1:11" x14ac:dyDescent="0.25">
      <c r="A233" s="266" t="s">
        <v>254</v>
      </c>
      <c r="B233" s="261"/>
      <c r="C233" s="261"/>
      <c r="D233" s="261"/>
      <c r="E233" s="266" t="s">
        <v>255</v>
      </c>
      <c r="F233" s="284" t="s">
        <v>256</v>
      </c>
      <c r="G233" s="284" t="s">
        <v>610</v>
      </c>
      <c r="H233" s="284" t="s">
        <v>257</v>
      </c>
      <c r="I233" s="285" t="s">
        <v>258</v>
      </c>
      <c r="J233" s="286" t="s">
        <v>257</v>
      </c>
      <c r="K233" s="265"/>
    </row>
    <row r="234" spans="1:11" x14ac:dyDescent="0.25">
      <c r="A234" s="265"/>
      <c r="B234" s="258"/>
      <c r="C234" s="258"/>
      <c r="D234" s="258"/>
      <c r="E234" s="266" t="s">
        <v>487</v>
      </c>
      <c r="F234" s="284" t="s">
        <v>259</v>
      </c>
      <c r="G234" s="284" t="s">
        <v>672</v>
      </c>
      <c r="H234" s="284" t="s">
        <v>260</v>
      </c>
      <c r="I234" s="285" t="s">
        <v>489</v>
      </c>
      <c r="J234" s="286" t="s">
        <v>260</v>
      </c>
      <c r="K234" s="265"/>
    </row>
    <row r="235" spans="1:11" x14ac:dyDescent="0.25">
      <c r="A235" s="265"/>
      <c r="B235" s="258"/>
      <c r="C235" s="258"/>
      <c r="D235" s="258"/>
      <c r="E235" s="265"/>
      <c r="F235" s="274"/>
      <c r="G235" s="274"/>
      <c r="H235" s="284" t="s">
        <v>672</v>
      </c>
      <c r="I235" s="275"/>
      <c r="J235" s="286" t="s">
        <v>261</v>
      </c>
      <c r="K235" s="265"/>
    </row>
    <row r="236" spans="1:11" x14ac:dyDescent="0.25">
      <c r="A236" s="287"/>
      <c r="B236" s="269"/>
      <c r="C236" s="269"/>
      <c r="D236" s="269"/>
      <c r="E236" s="288" t="s">
        <v>273</v>
      </c>
      <c r="F236" s="289"/>
      <c r="G236" s="289"/>
      <c r="H236" s="271">
        <f t="shared" ref="H236:H252" si="12">F236+G236</f>
        <v>0</v>
      </c>
      <c r="I236" s="290"/>
      <c r="J236" s="271">
        <f t="shared" ref="J236:J253" si="13">IF(I236=0,0,H236/I236)</f>
        <v>0</v>
      </c>
      <c r="K236" s="265"/>
    </row>
    <row r="237" spans="1:11" x14ac:dyDescent="0.25">
      <c r="A237" s="287"/>
      <c r="B237" s="269"/>
      <c r="C237" s="269"/>
      <c r="D237" s="269"/>
      <c r="E237" s="288" t="s">
        <v>273</v>
      </c>
      <c r="F237" s="289"/>
      <c r="G237" s="289"/>
      <c r="H237" s="271">
        <f t="shared" si="12"/>
        <v>0</v>
      </c>
      <c r="I237" s="290"/>
      <c r="J237" s="271">
        <f t="shared" si="13"/>
        <v>0</v>
      </c>
      <c r="K237" s="265"/>
    </row>
    <row r="238" spans="1:11" x14ac:dyDescent="0.25">
      <c r="A238" s="287"/>
      <c r="B238" s="269"/>
      <c r="C238" s="269"/>
      <c r="D238" s="269"/>
      <c r="E238" s="288" t="s">
        <v>273</v>
      </c>
      <c r="F238" s="289"/>
      <c r="G238" s="289"/>
      <c r="H238" s="271">
        <f t="shared" si="12"/>
        <v>0</v>
      </c>
      <c r="I238" s="290"/>
      <c r="J238" s="271">
        <f t="shared" si="13"/>
        <v>0</v>
      </c>
      <c r="K238" s="265"/>
    </row>
    <row r="239" spans="1:11" x14ac:dyDescent="0.25">
      <c r="A239" s="287"/>
      <c r="B239" s="269"/>
      <c r="C239" s="269"/>
      <c r="D239" s="269"/>
      <c r="E239" s="288" t="s">
        <v>273</v>
      </c>
      <c r="F239" s="289"/>
      <c r="G239" s="289"/>
      <c r="H239" s="271">
        <f t="shared" si="12"/>
        <v>0</v>
      </c>
      <c r="I239" s="290"/>
      <c r="J239" s="271">
        <f t="shared" si="13"/>
        <v>0</v>
      </c>
      <c r="K239" s="265"/>
    </row>
    <row r="240" spans="1:11" x14ac:dyDescent="0.25">
      <c r="A240" s="287"/>
      <c r="B240" s="269"/>
      <c r="C240" s="269"/>
      <c r="D240" s="269"/>
      <c r="E240" s="288" t="s">
        <v>273</v>
      </c>
      <c r="F240" s="289"/>
      <c r="G240" s="289"/>
      <c r="H240" s="271">
        <f t="shared" si="12"/>
        <v>0</v>
      </c>
      <c r="I240" s="290"/>
      <c r="J240" s="271">
        <f t="shared" si="13"/>
        <v>0</v>
      </c>
      <c r="K240" s="265"/>
    </row>
    <row r="241" spans="1:11" x14ac:dyDescent="0.25">
      <c r="A241" s="287"/>
      <c r="B241" s="269"/>
      <c r="C241" s="269"/>
      <c r="D241" s="269"/>
      <c r="E241" s="288" t="s">
        <v>273</v>
      </c>
      <c r="F241" s="289"/>
      <c r="G241" s="289"/>
      <c r="H241" s="271">
        <f t="shared" si="12"/>
        <v>0</v>
      </c>
      <c r="I241" s="290"/>
      <c r="J241" s="271">
        <f t="shared" si="13"/>
        <v>0</v>
      </c>
      <c r="K241" s="265"/>
    </row>
    <row r="242" spans="1:11" x14ac:dyDescent="0.25">
      <c r="A242" s="287"/>
      <c r="B242" s="269"/>
      <c r="C242" s="269"/>
      <c r="D242" s="269"/>
      <c r="E242" s="288" t="s">
        <v>273</v>
      </c>
      <c r="F242" s="289"/>
      <c r="G242" s="289"/>
      <c r="H242" s="271">
        <f t="shared" si="12"/>
        <v>0</v>
      </c>
      <c r="I242" s="290"/>
      <c r="J242" s="271">
        <f t="shared" si="13"/>
        <v>0</v>
      </c>
      <c r="K242" s="265"/>
    </row>
    <row r="243" spans="1:11" x14ac:dyDescent="0.25">
      <c r="A243" s="287"/>
      <c r="B243" s="269"/>
      <c r="C243" s="269"/>
      <c r="D243" s="269"/>
      <c r="E243" s="288" t="s">
        <v>273</v>
      </c>
      <c r="F243" s="289"/>
      <c r="G243" s="289"/>
      <c r="H243" s="271">
        <f t="shared" si="12"/>
        <v>0</v>
      </c>
      <c r="I243" s="290"/>
      <c r="J243" s="271">
        <f t="shared" si="13"/>
        <v>0</v>
      </c>
      <c r="K243" s="265"/>
    </row>
    <row r="244" spans="1:11" x14ac:dyDescent="0.25">
      <c r="A244" s="287"/>
      <c r="B244" s="269"/>
      <c r="C244" s="269"/>
      <c r="D244" s="269"/>
      <c r="E244" s="288" t="s">
        <v>273</v>
      </c>
      <c r="F244" s="289"/>
      <c r="G244" s="289"/>
      <c r="H244" s="271">
        <f t="shared" si="12"/>
        <v>0</v>
      </c>
      <c r="I244" s="290"/>
      <c r="J244" s="271">
        <f t="shared" si="13"/>
        <v>0</v>
      </c>
      <c r="K244" s="265"/>
    </row>
    <row r="245" spans="1:11" x14ac:dyDescent="0.25">
      <c r="A245" s="287"/>
      <c r="B245" s="269"/>
      <c r="C245" s="269"/>
      <c r="D245" s="269"/>
      <c r="E245" s="288" t="s">
        <v>273</v>
      </c>
      <c r="F245" s="289"/>
      <c r="G245" s="289"/>
      <c r="H245" s="271">
        <f t="shared" si="12"/>
        <v>0</v>
      </c>
      <c r="I245" s="290"/>
      <c r="J245" s="271">
        <f t="shared" si="13"/>
        <v>0</v>
      </c>
      <c r="K245" s="265"/>
    </row>
    <row r="246" spans="1:11" x14ac:dyDescent="0.25">
      <c r="A246" s="287"/>
      <c r="B246" s="269"/>
      <c r="C246" s="269"/>
      <c r="D246" s="269"/>
      <c r="E246" s="288" t="s">
        <v>273</v>
      </c>
      <c r="F246" s="289"/>
      <c r="G246" s="289"/>
      <c r="H246" s="271">
        <f t="shared" si="12"/>
        <v>0</v>
      </c>
      <c r="I246" s="290"/>
      <c r="J246" s="271">
        <f t="shared" si="13"/>
        <v>0</v>
      </c>
      <c r="K246" s="265"/>
    </row>
    <row r="247" spans="1:11" x14ac:dyDescent="0.25">
      <c r="A247" s="287"/>
      <c r="B247" s="269"/>
      <c r="C247" s="269"/>
      <c r="D247" s="269"/>
      <c r="E247" s="288" t="s">
        <v>273</v>
      </c>
      <c r="F247" s="289"/>
      <c r="G247" s="289"/>
      <c r="H247" s="271">
        <f t="shared" si="12"/>
        <v>0</v>
      </c>
      <c r="I247" s="290"/>
      <c r="J247" s="271">
        <f t="shared" si="13"/>
        <v>0</v>
      </c>
      <c r="K247" s="265"/>
    </row>
    <row r="248" spans="1:11" x14ac:dyDescent="0.25">
      <c r="A248" s="287"/>
      <c r="B248" s="269"/>
      <c r="C248" s="269"/>
      <c r="D248" s="269"/>
      <c r="E248" s="288" t="s">
        <v>273</v>
      </c>
      <c r="F248" s="289"/>
      <c r="G248" s="289"/>
      <c r="H248" s="271">
        <f t="shared" si="12"/>
        <v>0</v>
      </c>
      <c r="I248" s="290"/>
      <c r="J248" s="271">
        <f t="shared" si="13"/>
        <v>0</v>
      </c>
      <c r="K248" s="265"/>
    </row>
    <row r="249" spans="1:11" x14ac:dyDescent="0.25">
      <c r="A249" s="287"/>
      <c r="B249" s="269"/>
      <c r="C249" s="269"/>
      <c r="D249" s="269"/>
      <c r="E249" s="288" t="s">
        <v>273</v>
      </c>
      <c r="F249" s="289"/>
      <c r="G249" s="289"/>
      <c r="H249" s="271">
        <f t="shared" si="12"/>
        <v>0</v>
      </c>
      <c r="I249" s="290"/>
      <c r="J249" s="271">
        <f t="shared" si="13"/>
        <v>0</v>
      </c>
      <c r="K249" s="265"/>
    </row>
    <row r="250" spans="1:11" x14ac:dyDescent="0.25">
      <c r="A250" s="287"/>
      <c r="B250" s="269"/>
      <c r="C250" s="269"/>
      <c r="D250" s="269"/>
      <c r="E250" s="288" t="s">
        <v>273</v>
      </c>
      <c r="F250" s="289"/>
      <c r="G250" s="289"/>
      <c r="H250" s="271">
        <f t="shared" si="12"/>
        <v>0</v>
      </c>
      <c r="I250" s="290"/>
      <c r="J250" s="271">
        <f t="shared" si="13"/>
        <v>0</v>
      </c>
      <c r="K250" s="265"/>
    </row>
    <row r="251" spans="1:11" x14ac:dyDescent="0.25">
      <c r="A251" s="287"/>
      <c r="B251" s="269"/>
      <c r="C251" s="269"/>
      <c r="D251" s="269"/>
      <c r="E251" s="288" t="s">
        <v>273</v>
      </c>
      <c r="F251" s="289"/>
      <c r="G251" s="289"/>
      <c r="H251" s="271">
        <f t="shared" si="12"/>
        <v>0</v>
      </c>
      <c r="I251" s="290"/>
      <c r="J251" s="271">
        <f t="shared" si="13"/>
        <v>0</v>
      </c>
      <c r="K251" s="265"/>
    </row>
    <row r="252" spans="1:11" x14ac:dyDescent="0.25">
      <c r="A252" s="287"/>
      <c r="B252" s="269"/>
      <c r="C252" s="269"/>
      <c r="D252" s="269"/>
      <c r="E252" s="288" t="s">
        <v>273</v>
      </c>
      <c r="F252" s="289"/>
      <c r="G252" s="289"/>
      <c r="H252" s="271">
        <f t="shared" si="12"/>
        <v>0</v>
      </c>
      <c r="I252" s="290"/>
      <c r="J252" s="271">
        <f t="shared" si="13"/>
        <v>0</v>
      </c>
      <c r="K252" s="265"/>
    </row>
    <row r="253" spans="1:11" x14ac:dyDescent="0.25">
      <c r="A253" s="268" t="s">
        <v>418</v>
      </c>
      <c r="B253" s="269"/>
      <c r="C253" s="269"/>
      <c r="D253" s="269"/>
      <c r="E253" s="288" t="s">
        <v>273</v>
      </c>
      <c r="F253" s="271">
        <f>SUM(F236:F252)</f>
        <v>0</v>
      </c>
      <c r="G253" s="271">
        <f>SUM(G236:G252)</f>
        <v>0</v>
      </c>
      <c r="H253" s="271">
        <f>SUM(H236:H252)</f>
        <v>0</v>
      </c>
      <c r="I253" s="272">
        <f>SUM(I236:I252)</f>
        <v>0</v>
      </c>
      <c r="J253" s="271">
        <f t="shared" si="13"/>
        <v>0</v>
      </c>
      <c r="K253" s="265"/>
    </row>
    <row r="254" spans="1:11" x14ac:dyDescent="0.25">
      <c r="A254" s="276" t="s">
        <v>422</v>
      </c>
      <c r="B254" s="269"/>
      <c r="C254" s="269"/>
      <c r="D254" s="269"/>
      <c r="E254" s="269"/>
      <c r="F254" s="277"/>
      <c r="G254" s="277"/>
      <c r="H254" s="277"/>
      <c r="I254" s="278"/>
      <c r="J254" s="277"/>
      <c r="K254" s="258"/>
    </row>
    <row r="255" spans="1:11" x14ac:dyDescent="0.25">
      <c r="A255" s="258"/>
      <c r="B255" s="258"/>
      <c r="C255" s="258"/>
      <c r="D255" s="258"/>
      <c r="E255" s="258"/>
      <c r="F255" s="279"/>
      <c r="G255" s="279"/>
      <c r="H255" s="279"/>
      <c r="I255" s="280" t="s">
        <v>245</v>
      </c>
      <c r="J255" s="279"/>
      <c r="K255" s="258"/>
    </row>
    <row r="256" spans="1:11" x14ac:dyDescent="0.25">
      <c r="A256" s="258"/>
      <c r="B256" s="258"/>
      <c r="C256" s="258"/>
      <c r="D256" s="258"/>
      <c r="E256" s="258"/>
      <c r="F256" s="279"/>
      <c r="G256" s="279"/>
      <c r="H256" s="279"/>
      <c r="I256" s="280" t="s">
        <v>304</v>
      </c>
      <c r="J256" s="279"/>
      <c r="K256" s="258"/>
    </row>
    <row r="257" spans="1:11" x14ac:dyDescent="0.25">
      <c r="A257" s="259" t="s">
        <v>367</v>
      </c>
      <c r="B257" s="258"/>
      <c r="C257" s="258"/>
      <c r="D257" s="258"/>
      <c r="E257" s="258"/>
      <c r="F257" s="279"/>
      <c r="G257" s="279"/>
      <c r="H257" s="279"/>
      <c r="I257" s="280"/>
      <c r="J257" s="279"/>
      <c r="K257" s="258"/>
    </row>
    <row r="258" spans="1:11" ht="15.6" x14ac:dyDescent="0.3">
      <c r="A258" s="260" t="s">
        <v>247</v>
      </c>
      <c r="B258" s="261"/>
      <c r="C258" s="261"/>
      <c r="D258" s="261"/>
      <c r="E258" s="261"/>
      <c r="F258" s="281"/>
      <c r="G258" s="281"/>
      <c r="H258" s="281"/>
      <c r="I258" s="282"/>
      <c r="J258" s="281"/>
      <c r="K258" s="258"/>
    </row>
    <row r="259" spans="1:11" ht="15.6" x14ac:dyDescent="0.3">
      <c r="A259" s="260" t="s">
        <v>305</v>
      </c>
      <c r="B259" s="261"/>
      <c r="C259" s="261"/>
      <c r="D259" s="261"/>
      <c r="E259" s="261"/>
      <c r="F259" s="281"/>
      <c r="G259" s="281"/>
      <c r="H259" s="281"/>
      <c r="I259" s="282"/>
      <c r="J259" s="281"/>
      <c r="K259" s="258"/>
    </row>
    <row r="260" spans="1:11" ht="15.6" x14ac:dyDescent="0.3">
      <c r="A260" s="260" t="s">
        <v>306</v>
      </c>
      <c r="B260" s="261"/>
      <c r="C260" s="261"/>
      <c r="D260" s="261"/>
      <c r="E260" s="261"/>
      <c r="F260" s="281"/>
      <c r="G260" s="281"/>
      <c r="H260" s="281"/>
      <c r="I260" s="282"/>
      <c r="J260" s="281"/>
      <c r="K260" s="258"/>
    </row>
    <row r="261" spans="1:11" x14ac:dyDescent="0.25">
      <c r="A261" s="258"/>
      <c r="B261" s="258"/>
      <c r="C261" s="258"/>
      <c r="D261" s="258"/>
      <c r="E261" s="258"/>
      <c r="F261" s="279"/>
      <c r="G261" s="279"/>
      <c r="H261" s="279"/>
      <c r="I261" s="280"/>
      <c r="J261" s="279"/>
      <c r="K261" s="258"/>
    </row>
    <row r="262" spans="1:11" x14ac:dyDescent="0.25">
      <c r="A262" s="259" t="s">
        <v>363</v>
      </c>
      <c r="B262" s="258"/>
      <c r="C262" s="258" t="str">
        <f>C8</f>
        <v>Enter Hospital Name Here</v>
      </c>
      <c r="D262" s="258"/>
      <c r="E262" s="258"/>
      <c r="F262" s="279"/>
      <c r="G262" s="279"/>
      <c r="H262" s="279"/>
      <c r="I262" s="280"/>
      <c r="J262" s="279"/>
      <c r="K262" s="258"/>
    </row>
    <row r="263" spans="1:11" x14ac:dyDescent="0.25">
      <c r="A263" s="258"/>
      <c r="B263" s="258"/>
      <c r="C263" s="258"/>
      <c r="D263" s="258"/>
      <c r="E263" s="258"/>
      <c r="F263" s="279"/>
      <c r="G263" s="279"/>
      <c r="H263" s="279"/>
      <c r="I263" s="280"/>
      <c r="J263" s="279"/>
      <c r="K263" s="258"/>
    </row>
    <row r="264" spans="1:11" x14ac:dyDescent="0.25">
      <c r="A264" s="259" t="s">
        <v>250</v>
      </c>
      <c r="B264" s="258"/>
      <c r="C264" s="258" t="str">
        <f>C10</f>
        <v>Enter Provider Number Here</v>
      </c>
      <c r="D264" s="258"/>
      <c r="E264" s="258"/>
      <c r="F264" s="279"/>
      <c r="G264" s="279"/>
      <c r="H264" s="279"/>
      <c r="I264" s="232" t="s">
        <v>365</v>
      </c>
      <c r="J264" s="324" t="str">
        <f>'1_1A'!$P$7</f>
        <v>Enter FYE Here</v>
      </c>
      <c r="K264" s="258"/>
    </row>
    <row r="265" spans="1:11" x14ac:dyDescent="0.25">
      <c r="A265" s="258"/>
      <c r="B265" s="258"/>
      <c r="C265" s="258"/>
      <c r="D265" s="258"/>
      <c r="E265" s="258"/>
      <c r="F265" s="279"/>
      <c r="G265" s="279"/>
      <c r="H265" s="279"/>
      <c r="I265" s="280"/>
      <c r="J265" s="279"/>
      <c r="K265" s="258"/>
    </row>
    <row r="266" spans="1:11" x14ac:dyDescent="0.25">
      <c r="A266" s="258"/>
      <c r="B266" s="258"/>
      <c r="C266" s="258"/>
      <c r="D266" s="258"/>
      <c r="E266" s="258"/>
      <c r="F266" s="279"/>
      <c r="G266" s="279"/>
      <c r="H266" s="279"/>
      <c r="I266" s="280"/>
      <c r="J266" s="279"/>
      <c r="K266" s="258"/>
    </row>
    <row r="267" spans="1:11" ht="15.6" x14ac:dyDescent="0.3">
      <c r="A267" s="258"/>
      <c r="B267" s="258"/>
      <c r="C267" s="258"/>
      <c r="D267" s="258"/>
      <c r="E267" s="258"/>
      <c r="F267" s="279"/>
      <c r="G267" s="279"/>
      <c r="H267" s="279"/>
      <c r="I267" s="280"/>
      <c r="J267" s="283" t="s">
        <v>251</v>
      </c>
      <c r="K267" s="258"/>
    </row>
    <row r="268" spans="1:11" x14ac:dyDescent="0.25">
      <c r="A268" s="263"/>
      <c r="B268" s="264"/>
      <c r="C268" s="264"/>
      <c r="D268" s="264"/>
      <c r="E268" s="263"/>
      <c r="F268" s="271"/>
      <c r="G268" s="271"/>
      <c r="H268" s="271"/>
      <c r="I268" s="272"/>
      <c r="J268" s="271"/>
      <c r="K268" s="265"/>
    </row>
    <row r="269" spans="1:11" x14ac:dyDescent="0.25">
      <c r="A269" s="265"/>
      <c r="B269" s="258"/>
      <c r="C269" s="258"/>
      <c r="D269" s="258"/>
      <c r="E269" s="266" t="s">
        <v>621</v>
      </c>
      <c r="F269" s="284" t="s">
        <v>252</v>
      </c>
      <c r="G269" s="274"/>
      <c r="H269" s="284" t="s">
        <v>379</v>
      </c>
      <c r="I269" s="285" t="s">
        <v>487</v>
      </c>
      <c r="J269" s="286" t="s">
        <v>253</v>
      </c>
      <c r="K269" s="265"/>
    </row>
    <row r="270" spans="1:11" x14ac:dyDescent="0.25">
      <c r="A270" s="266" t="s">
        <v>254</v>
      </c>
      <c r="B270" s="261"/>
      <c r="C270" s="261"/>
      <c r="D270" s="261"/>
      <c r="E270" s="266" t="s">
        <v>255</v>
      </c>
      <c r="F270" s="284" t="s">
        <v>256</v>
      </c>
      <c r="G270" s="284" t="s">
        <v>610</v>
      </c>
      <c r="H270" s="284" t="s">
        <v>257</v>
      </c>
      <c r="I270" s="285" t="s">
        <v>258</v>
      </c>
      <c r="J270" s="286" t="s">
        <v>257</v>
      </c>
      <c r="K270" s="265"/>
    </row>
    <row r="271" spans="1:11" x14ac:dyDescent="0.25">
      <c r="A271" s="265"/>
      <c r="B271" s="258"/>
      <c r="C271" s="258"/>
      <c r="D271" s="258"/>
      <c r="E271" s="266" t="s">
        <v>487</v>
      </c>
      <c r="F271" s="284" t="s">
        <v>259</v>
      </c>
      <c r="G271" s="284" t="s">
        <v>672</v>
      </c>
      <c r="H271" s="284" t="s">
        <v>260</v>
      </c>
      <c r="I271" s="285" t="s">
        <v>489</v>
      </c>
      <c r="J271" s="286" t="s">
        <v>260</v>
      </c>
      <c r="K271" s="265"/>
    </row>
    <row r="272" spans="1:11" x14ac:dyDescent="0.25">
      <c r="A272" s="265"/>
      <c r="B272" s="258"/>
      <c r="C272" s="258"/>
      <c r="D272" s="258"/>
      <c r="E272" s="265"/>
      <c r="F272" s="274"/>
      <c r="G272" s="274"/>
      <c r="H272" s="284" t="s">
        <v>672</v>
      </c>
      <c r="I272" s="275"/>
      <c r="J272" s="286" t="s">
        <v>261</v>
      </c>
      <c r="K272" s="265"/>
    </row>
    <row r="273" spans="1:11" x14ac:dyDescent="0.25">
      <c r="A273" s="287"/>
      <c r="B273" s="269"/>
      <c r="C273" s="269"/>
      <c r="D273" s="269"/>
      <c r="E273" s="288" t="s">
        <v>275</v>
      </c>
      <c r="F273" s="289"/>
      <c r="G273" s="289"/>
      <c r="H273" s="271">
        <f t="shared" ref="H273:H289" si="14">F273+G273</f>
        <v>0</v>
      </c>
      <c r="I273" s="290"/>
      <c r="J273" s="271">
        <f t="shared" ref="J273:J290" si="15">IF(I273=0,0,H273/I273)</f>
        <v>0</v>
      </c>
      <c r="K273" s="265"/>
    </row>
    <row r="274" spans="1:11" x14ac:dyDescent="0.25">
      <c r="A274" s="287"/>
      <c r="B274" s="269"/>
      <c r="C274" s="269"/>
      <c r="D274" s="269"/>
      <c r="E274" s="288" t="s">
        <v>275</v>
      </c>
      <c r="F274" s="289"/>
      <c r="G274" s="289"/>
      <c r="H274" s="271">
        <f t="shared" si="14"/>
        <v>0</v>
      </c>
      <c r="I274" s="290"/>
      <c r="J274" s="271">
        <f t="shared" si="15"/>
        <v>0</v>
      </c>
      <c r="K274" s="265"/>
    </row>
    <row r="275" spans="1:11" x14ac:dyDescent="0.25">
      <c r="A275" s="287"/>
      <c r="B275" s="269"/>
      <c r="C275" s="269"/>
      <c r="D275" s="269"/>
      <c r="E275" s="288" t="s">
        <v>275</v>
      </c>
      <c r="F275" s="289"/>
      <c r="G275" s="289"/>
      <c r="H275" s="271">
        <f t="shared" si="14"/>
        <v>0</v>
      </c>
      <c r="I275" s="290"/>
      <c r="J275" s="271">
        <f t="shared" si="15"/>
        <v>0</v>
      </c>
      <c r="K275" s="265"/>
    </row>
    <row r="276" spans="1:11" x14ac:dyDescent="0.25">
      <c r="A276" s="287"/>
      <c r="B276" s="269"/>
      <c r="C276" s="269"/>
      <c r="D276" s="269"/>
      <c r="E276" s="288" t="s">
        <v>275</v>
      </c>
      <c r="F276" s="289"/>
      <c r="G276" s="289"/>
      <c r="H276" s="271">
        <f t="shared" si="14"/>
        <v>0</v>
      </c>
      <c r="I276" s="290"/>
      <c r="J276" s="271">
        <f t="shared" si="15"/>
        <v>0</v>
      </c>
      <c r="K276" s="265"/>
    </row>
    <row r="277" spans="1:11" x14ac:dyDescent="0.25">
      <c r="A277" s="287"/>
      <c r="B277" s="269"/>
      <c r="C277" s="269"/>
      <c r="D277" s="269"/>
      <c r="E277" s="288" t="s">
        <v>275</v>
      </c>
      <c r="F277" s="289"/>
      <c r="G277" s="289"/>
      <c r="H277" s="271">
        <f t="shared" si="14"/>
        <v>0</v>
      </c>
      <c r="I277" s="290"/>
      <c r="J277" s="271">
        <f t="shared" si="15"/>
        <v>0</v>
      </c>
      <c r="K277" s="265"/>
    </row>
    <row r="278" spans="1:11" x14ac:dyDescent="0.25">
      <c r="A278" s="287"/>
      <c r="B278" s="269"/>
      <c r="C278" s="269"/>
      <c r="D278" s="269"/>
      <c r="E278" s="288" t="s">
        <v>275</v>
      </c>
      <c r="F278" s="289"/>
      <c r="G278" s="289"/>
      <c r="H278" s="271">
        <f t="shared" si="14"/>
        <v>0</v>
      </c>
      <c r="I278" s="290"/>
      <c r="J278" s="271">
        <f t="shared" si="15"/>
        <v>0</v>
      </c>
      <c r="K278" s="265"/>
    </row>
    <row r="279" spans="1:11" x14ac:dyDescent="0.25">
      <c r="A279" s="287"/>
      <c r="B279" s="269"/>
      <c r="C279" s="269"/>
      <c r="D279" s="269"/>
      <c r="E279" s="288" t="s">
        <v>275</v>
      </c>
      <c r="F279" s="289"/>
      <c r="G279" s="289"/>
      <c r="H279" s="271">
        <f t="shared" si="14"/>
        <v>0</v>
      </c>
      <c r="I279" s="290"/>
      <c r="J279" s="271">
        <f t="shared" si="15"/>
        <v>0</v>
      </c>
      <c r="K279" s="265"/>
    </row>
    <row r="280" spans="1:11" x14ac:dyDescent="0.25">
      <c r="A280" s="287"/>
      <c r="B280" s="269"/>
      <c r="C280" s="269"/>
      <c r="D280" s="269"/>
      <c r="E280" s="288" t="s">
        <v>275</v>
      </c>
      <c r="F280" s="289"/>
      <c r="G280" s="289"/>
      <c r="H280" s="271">
        <f t="shared" si="14"/>
        <v>0</v>
      </c>
      <c r="I280" s="290"/>
      <c r="J280" s="271">
        <f t="shared" si="15"/>
        <v>0</v>
      </c>
      <c r="K280" s="265"/>
    </row>
    <row r="281" spans="1:11" x14ac:dyDescent="0.25">
      <c r="A281" s="287"/>
      <c r="B281" s="269"/>
      <c r="C281" s="269"/>
      <c r="D281" s="269"/>
      <c r="E281" s="288" t="s">
        <v>275</v>
      </c>
      <c r="F281" s="289"/>
      <c r="G281" s="289"/>
      <c r="H281" s="271">
        <f t="shared" si="14"/>
        <v>0</v>
      </c>
      <c r="I281" s="290"/>
      <c r="J281" s="271">
        <f t="shared" si="15"/>
        <v>0</v>
      </c>
      <c r="K281" s="265"/>
    </row>
    <row r="282" spans="1:11" x14ac:dyDescent="0.25">
      <c r="A282" s="287"/>
      <c r="B282" s="269"/>
      <c r="C282" s="269"/>
      <c r="D282" s="269"/>
      <c r="E282" s="288" t="s">
        <v>275</v>
      </c>
      <c r="F282" s="289"/>
      <c r="G282" s="289"/>
      <c r="H282" s="271">
        <f t="shared" si="14"/>
        <v>0</v>
      </c>
      <c r="I282" s="290"/>
      <c r="J282" s="271">
        <f t="shared" si="15"/>
        <v>0</v>
      </c>
      <c r="K282" s="265"/>
    </row>
    <row r="283" spans="1:11" x14ac:dyDescent="0.25">
      <c r="A283" s="287"/>
      <c r="B283" s="269"/>
      <c r="C283" s="269"/>
      <c r="D283" s="269"/>
      <c r="E283" s="288" t="s">
        <v>275</v>
      </c>
      <c r="F283" s="289"/>
      <c r="G283" s="289"/>
      <c r="H283" s="271">
        <f t="shared" si="14"/>
        <v>0</v>
      </c>
      <c r="I283" s="290"/>
      <c r="J283" s="271">
        <f t="shared" si="15"/>
        <v>0</v>
      </c>
      <c r="K283" s="265"/>
    </row>
    <row r="284" spans="1:11" x14ac:dyDescent="0.25">
      <c r="A284" s="287"/>
      <c r="B284" s="269"/>
      <c r="C284" s="269"/>
      <c r="D284" s="269"/>
      <c r="E284" s="288" t="s">
        <v>275</v>
      </c>
      <c r="F284" s="289"/>
      <c r="G284" s="289"/>
      <c r="H284" s="271">
        <f t="shared" si="14"/>
        <v>0</v>
      </c>
      <c r="I284" s="290"/>
      <c r="J284" s="271">
        <f t="shared" si="15"/>
        <v>0</v>
      </c>
      <c r="K284" s="265"/>
    </row>
    <row r="285" spans="1:11" x14ac:dyDescent="0.25">
      <c r="A285" s="287"/>
      <c r="B285" s="269"/>
      <c r="C285" s="269"/>
      <c r="D285" s="269"/>
      <c r="E285" s="288" t="s">
        <v>275</v>
      </c>
      <c r="F285" s="289"/>
      <c r="G285" s="289"/>
      <c r="H285" s="271">
        <f t="shared" si="14"/>
        <v>0</v>
      </c>
      <c r="I285" s="290"/>
      <c r="J285" s="271">
        <f t="shared" si="15"/>
        <v>0</v>
      </c>
      <c r="K285" s="265"/>
    </row>
    <row r="286" spans="1:11" x14ac:dyDescent="0.25">
      <c r="A286" s="287"/>
      <c r="B286" s="269"/>
      <c r="C286" s="269"/>
      <c r="D286" s="269"/>
      <c r="E286" s="288" t="s">
        <v>275</v>
      </c>
      <c r="F286" s="289"/>
      <c r="G286" s="289"/>
      <c r="H286" s="271">
        <f t="shared" si="14"/>
        <v>0</v>
      </c>
      <c r="I286" s="290"/>
      <c r="J286" s="271">
        <f t="shared" si="15"/>
        <v>0</v>
      </c>
      <c r="K286" s="265"/>
    </row>
    <row r="287" spans="1:11" x14ac:dyDescent="0.25">
      <c r="A287" s="287"/>
      <c r="B287" s="269"/>
      <c r="C287" s="269"/>
      <c r="D287" s="269"/>
      <c r="E287" s="288" t="s">
        <v>275</v>
      </c>
      <c r="F287" s="289"/>
      <c r="G287" s="289"/>
      <c r="H287" s="271">
        <f t="shared" si="14"/>
        <v>0</v>
      </c>
      <c r="I287" s="290"/>
      <c r="J287" s="271">
        <f t="shared" si="15"/>
        <v>0</v>
      </c>
      <c r="K287" s="265"/>
    </row>
    <row r="288" spans="1:11" x14ac:dyDescent="0.25">
      <c r="A288" s="287"/>
      <c r="B288" s="269"/>
      <c r="C288" s="269"/>
      <c r="D288" s="269"/>
      <c r="E288" s="288" t="s">
        <v>275</v>
      </c>
      <c r="F288" s="289"/>
      <c r="G288" s="289"/>
      <c r="H288" s="271">
        <f t="shared" si="14"/>
        <v>0</v>
      </c>
      <c r="I288" s="290"/>
      <c r="J288" s="271">
        <f t="shared" si="15"/>
        <v>0</v>
      </c>
      <c r="K288" s="265"/>
    </row>
    <row r="289" spans="1:11" x14ac:dyDescent="0.25">
      <c r="A289" s="287"/>
      <c r="B289" s="269"/>
      <c r="C289" s="269"/>
      <c r="D289" s="269"/>
      <c r="E289" s="288" t="s">
        <v>275</v>
      </c>
      <c r="F289" s="289"/>
      <c r="G289" s="289"/>
      <c r="H289" s="271">
        <f t="shared" si="14"/>
        <v>0</v>
      </c>
      <c r="I289" s="290"/>
      <c r="J289" s="271">
        <f t="shared" si="15"/>
        <v>0</v>
      </c>
      <c r="K289" s="265"/>
    </row>
    <row r="290" spans="1:11" x14ac:dyDescent="0.25">
      <c r="A290" s="268" t="s">
        <v>418</v>
      </c>
      <c r="B290" s="269"/>
      <c r="C290" s="269"/>
      <c r="D290" s="269"/>
      <c r="E290" s="288" t="s">
        <v>275</v>
      </c>
      <c r="F290" s="271">
        <f>SUM(F273:F289)</f>
        <v>0</v>
      </c>
      <c r="G290" s="271">
        <f>SUM(G273:G289)</f>
        <v>0</v>
      </c>
      <c r="H290" s="271">
        <f>SUM(H273:H289)</f>
        <v>0</v>
      </c>
      <c r="I290" s="272">
        <f>SUM(I273:I289)</f>
        <v>0</v>
      </c>
      <c r="J290" s="271">
        <f t="shared" si="15"/>
        <v>0</v>
      </c>
      <c r="K290" s="265"/>
    </row>
    <row r="291" spans="1:11" x14ac:dyDescent="0.25">
      <c r="A291" s="276" t="s">
        <v>422</v>
      </c>
      <c r="B291" s="269"/>
      <c r="C291" s="269"/>
      <c r="D291" s="269"/>
      <c r="E291" s="269"/>
      <c r="F291" s="277"/>
      <c r="G291" s="277"/>
      <c r="H291" s="277"/>
      <c r="I291" s="278"/>
      <c r="J291" s="277"/>
      <c r="K291" s="258"/>
    </row>
    <row r="292" spans="1:11" x14ac:dyDescent="0.25">
      <c r="A292" s="258"/>
      <c r="B292" s="258"/>
      <c r="C292" s="258"/>
      <c r="D292" s="258"/>
      <c r="E292" s="258"/>
      <c r="F292" s="279"/>
      <c r="G292" s="279"/>
      <c r="H292" s="279"/>
      <c r="I292" s="280" t="s">
        <v>245</v>
      </c>
      <c r="J292" s="279"/>
      <c r="K292" s="258"/>
    </row>
    <row r="293" spans="1:11" x14ac:dyDescent="0.25">
      <c r="A293" s="258"/>
      <c r="B293" s="258"/>
      <c r="C293" s="258"/>
      <c r="D293" s="258"/>
      <c r="E293" s="258"/>
      <c r="F293" s="279"/>
      <c r="G293" s="279"/>
      <c r="H293" s="279"/>
      <c r="I293" s="280" t="s">
        <v>307</v>
      </c>
      <c r="J293" s="279"/>
      <c r="K293" s="258"/>
    </row>
    <row r="294" spans="1:11" x14ac:dyDescent="0.25">
      <c r="A294" s="259" t="s">
        <v>367</v>
      </c>
      <c r="B294" s="258"/>
      <c r="C294" s="258"/>
      <c r="D294" s="258"/>
      <c r="E294" s="258"/>
      <c r="F294" s="279"/>
      <c r="G294" s="279"/>
      <c r="H294" s="279"/>
      <c r="I294" s="280"/>
      <c r="J294" s="279"/>
      <c r="K294" s="258"/>
    </row>
    <row r="295" spans="1:11" ht="15.6" x14ac:dyDescent="0.3">
      <c r="A295" s="260" t="s">
        <v>247</v>
      </c>
      <c r="B295" s="261"/>
      <c r="C295" s="261"/>
      <c r="D295" s="261"/>
      <c r="E295" s="261"/>
      <c r="F295" s="281"/>
      <c r="G295" s="281"/>
      <c r="H295" s="281"/>
      <c r="I295" s="282"/>
      <c r="J295" s="281"/>
      <c r="K295" s="258"/>
    </row>
    <row r="296" spans="1:11" ht="15.6" x14ac:dyDescent="0.3">
      <c r="A296" s="260" t="s">
        <v>308</v>
      </c>
      <c r="B296" s="261"/>
      <c r="C296" s="261"/>
      <c r="D296" s="261"/>
      <c r="E296" s="261"/>
      <c r="F296" s="281"/>
      <c r="G296" s="281"/>
      <c r="H296" s="281"/>
      <c r="I296" s="282"/>
      <c r="J296" s="281"/>
      <c r="K296" s="258"/>
    </row>
    <row r="297" spans="1:11" ht="15.6" x14ac:dyDescent="0.3">
      <c r="A297" s="260" t="s">
        <v>309</v>
      </c>
      <c r="B297" s="261"/>
      <c r="C297" s="261"/>
      <c r="D297" s="261"/>
      <c r="E297" s="261"/>
      <c r="F297" s="281"/>
      <c r="G297" s="281"/>
      <c r="H297" s="281"/>
      <c r="I297" s="282"/>
      <c r="J297" s="281"/>
      <c r="K297" s="258"/>
    </row>
    <row r="298" spans="1:11" x14ac:dyDescent="0.25">
      <c r="A298" s="258"/>
      <c r="B298" s="258"/>
      <c r="C298" s="258"/>
      <c r="D298" s="258"/>
      <c r="E298" s="258"/>
      <c r="F298" s="279"/>
      <c r="G298" s="279"/>
      <c r="H298" s="279"/>
      <c r="I298" s="280"/>
      <c r="J298" s="279"/>
      <c r="K298" s="258"/>
    </row>
    <row r="299" spans="1:11" x14ac:dyDescent="0.25">
      <c r="A299" s="259" t="s">
        <v>363</v>
      </c>
      <c r="B299" s="258"/>
      <c r="C299" s="258" t="str">
        <f>C8</f>
        <v>Enter Hospital Name Here</v>
      </c>
      <c r="D299" s="258"/>
      <c r="E299" s="258"/>
      <c r="F299" s="279"/>
      <c r="G299" s="279"/>
      <c r="H299" s="279"/>
      <c r="I299" s="280"/>
      <c r="J299" s="279"/>
      <c r="K299" s="258"/>
    </row>
    <row r="300" spans="1:11" x14ac:dyDescent="0.25">
      <c r="A300" s="258"/>
      <c r="B300" s="258"/>
      <c r="C300" s="258"/>
      <c r="D300" s="258"/>
      <c r="E300" s="258"/>
      <c r="F300" s="279"/>
      <c r="G300" s="279"/>
      <c r="H300" s="279"/>
      <c r="I300" s="280"/>
      <c r="J300" s="279"/>
      <c r="K300" s="258"/>
    </row>
    <row r="301" spans="1:11" x14ac:dyDescent="0.25">
      <c r="A301" s="259" t="s">
        <v>250</v>
      </c>
      <c r="B301" s="258"/>
      <c r="C301" s="258" t="str">
        <f>C10</f>
        <v>Enter Provider Number Here</v>
      </c>
      <c r="D301" s="258"/>
      <c r="E301" s="258"/>
      <c r="F301" s="279"/>
      <c r="G301" s="279"/>
      <c r="H301" s="279"/>
      <c r="I301" s="232" t="s">
        <v>365</v>
      </c>
      <c r="J301" s="324" t="str">
        <f>'1_1A'!$P$7</f>
        <v>Enter FYE Here</v>
      </c>
      <c r="K301" s="258"/>
    </row>
    <row r="302" spans="1:11" x14ac:dyDescent="0.25">
      <c r="A302" s="258"/>
      <c r="B302" s="258"/>
      <c r="C302" s="258"/>
      <c r="D302" s="258"/>
      <c r="E302" s="258"/>
      <c r="F302" s="279"/>
      <c r="G302" s="279"/>
      <c r="H302" s="279"/>
      <c r="I302" s="280"/>
      <c r="J302" s="279"/>
      <c r="K302" s="258"/>
    </row>
    <row r="303" spans="1:11" x14ac:dyDescent="0.25">
      <c r="A303" s="258"/>
      <c r="B303" s="258"/>
      <c r="C303" s="258"/>
      <c r="D303" s="258"/>
      <c r="E303" s="258"/>
      <c r="F303" s="279"/>
      <c r="G303" s="279"/>
      <c r="H303" s="279"/>
      <c r="I303" s="280"/>
      <c r="J303" s="279"/>
      <c r="K303" s="258"/>
    </row>
    <row r="304" spans="1:11" ht="15.6" x14ac:dyDescent="0.3">
      <c r="A304" s="258"/>
      <c r="B304" s="258"/>
      <c r="C304" s="258"/>
      <c r="D304" s="258"/>
      <c r="E304" s="258"/>
      <c r="F304" s="279"/>
      <c r="G304" s="279"/>
      <c r="H304" s="279"/>
      <c r="I304" s="280"/>
      <c r="J304" s="283" t="s">
        <v>251</v>
      </c>
      <c r="K304" s="258"/>
    </row>
    <row r="305" spans="1:11" x14ac:dyDescent="0.25">
      <c r="A305" s="263"/>
      <c r="B305" s="264"/>
      <c r="C305" s="264"/>
      <c r="D305" s="264"/>
      <c r="E305" s="263"/>
      <c r="F305" s="271"/>
      <c r="G305" s="271"/>
      <c r="H305" s="271"/>
      <c r="I305" s="272"/>
      <c r="J305" s="271"/>
      <c r="K305" s="265"/>
    </row>
    <row r="306" spans="1:11" x14ac:dyDescent="0.25">
      <c r="A306" s="265"/>
      <c r="B306" s="258"/>
      <c r="C306" s="258"/>
      <c r="D306" s="258"/>
      <c r="E306" s="266" t="s">
        <v>621</v>
      </c>
      <c r="F306" s="284" t="s">
        <v>252</v>
      </c>
      <c r="G306" s="274"/>
      <c r="H306" s="284" t="s">
        <v>379</v>
      </c>
      <c r="I306" s="285" t="s">
        <v>487</v>
      </c>
      <c r="J306" s="286" t="s">
        <v>253</v>
      </c>
      <c r="K306" s="265"/>
    </row>
    <row r="307" spans="1:11" x14ac:dyDescent="0.25">
      <c r="A307" s="266" t="s">
        <v>254</v>
      </c>
      <c r="B307" s="261"/>
      <c r="C307" s="261"/>
      <c r="D307" s="261"/>
      <c r="E307" s="266" t="s">
        <v>255</v>
      </c>
      <c r="F307" s="284" t="s">
        <v>256</v>
      </c>
      <c r="G307" s="284" t="s">
        <v>610</v>
      </c>
      <c r="H307" s="284" t="s">
        <v>257</v>
      </c>
      <c r="I307" s="285" t="s">
        <v>258</v>
      </c>
      <c r="J307" s="286" t="s">
        <v>257</v>
      </c>
      <c r="K307" s="265"/>
    </row>
    <row r="308" spans="1:11" x14ac:dyDescent="0.25">
      <c r="A308" s="265"/>
      <c r="B308" s="258"/>
      <c r="C308" s="258"/>
      <c r="D308" s="258"/>
      <c r="E308" s="266" t="s">
        <v>487</v>
      </c>
      <c r="F308" s="284" t="s">
        <v>259</v>
      </c>
      <c r="G308" s="284" t="s">
        <v>672</v>
      </c>
      <c r="H308" s="284" t="s">
        <v>260</v>
      </c>
      <c r="I308" s="285" t="s">
        <v>489</v>
      </c>
      <c r="J308" s="286" t="s">
        <v>260</v>
      </c>
      <c r="K308" s="265"/>
    </row>
    <row r="309" spans="1:11" x14ac:dyDescent="0.25">
      <c r="A309" s="265"/>
      <c r="B309" s="258"/>
      <c r="C309" s="258"/>
      <c r="D309" s="258"/>
      <c r="E309" s="265"/>
      <c r="F309" s="274"/>
      <c r="G309" s="274"/>
      <c r="H309" s="284" t="s">
        <v>672</v>
      </c>
      <c r="I309" s="275"/>
      <c r="J309" s="286" t="s">
        <v>261</v>
      </c>
      <c r="K309" s="265"/>
    </row>
    <row r="310" spans="1:11" x14ac:dyDescent="0.25">
      <c r="A310" s="287"/>
      <c r="B310" s="269"/>
      <c r="C310" s="269"/>
      <c r="D310" s="269"/>
      <c r="E310" s="288" t="s">
        <v>277</v>
      </c>
      <c r="F310" s="289"/>
      <c r="G310" s="289"/>
      <c r="H310" s="271">
        <f t="shared" ref="H310:H326" si="16">F310+G310</f>
        <v>0</v>
      </c>
      <c r="I310" s="290"/>
      <c r="J310" s="271">
        <f t="shared" ref="J310:J327" si="17">IF(I310=0,0,H310/I310)</f>
        <v>0</v>
      </c>
      <c r="K310" s="265"/>
    </row>
    <row r="311" spans="1:11" x14ac:dyDescent="0.25">
      <c r="A311" s="287"/>
      <c r="B311" s="269"/>
      <c r="C311" s="269"/>
      <c r="D311" s="269"/>
      <c r="E311" s="288" t="s">
        <v>277</v>
      </c>
      <c r="F311" s="289"/>
      <c r="G311" s="289"/>
      <c r="H311" s="271">
        <f t="shared" si="16"/>
        <v>0</v>
      </c>
      <c r="I311" s="290"/>
      <c r="J311" s="271">
        <f t="shared" si="17"/>
        <v>0</v>
      </c>
      <c r="K311" s="265"/>
    </row>
    <row r="312" spans="1:11" x14ac:dyDescent="0.25">
      <c r="A312" s="287"/>
      <c r="B312" s="269"/>
      <c r="C312" s="269"/>
      <c r="D312" s="269"/>
      <c r="E312" s="288" t="s">
        <v>277</v>
      </c>
      <c r="F312" s="289"/>
      <c r="G312" s="289"/>
      <c r="H312" s="271">
        <f t="shared" si="16"/>
        <v>0</v>
      </c>
      <c r="I312" s="290"/>
      <c r="J312" s="271">
        <f t="shared" si="17"/>
        <v>0</v>
      </c>
      <c r="K312" s="265"/>
    </row>
    <row r="313" spans="1:11" x14ac:dyDescent="0.25">
      <c r="A313" s="287"/>
      <c r="B313" s="269"/>
      <c r="C313" s="269"/>
      <c r="D313" s="269"/>
      <c r="E313" s="288" t="s">
        <v>277</v>
      </c>
      <c r="F313" s="289"/>
      <c r="G313" s="289"/>
      <c r="H313" s="271">
        <f t="shared" si="16"/>
        <v>0</v>
      </c>
      <c r="I313" s="290"/>
      <c r="J313" s="271">
        <f t="shared" si="17"/>
        <v>0</v>
      </c>
      <c r="K313" s="265"/>
    </row>
    <row r="314" spans="1:11" x14ac:dyDescent="0.25">
      <c r="A314" s="287"/>
      <c r="B314" s="269"/>
      <c r="C314" s="269"/>
      <c r="D314" s="269"/>
      <c r="E314" s="288" t="s">
        <v>277</v>
      </c>
      <c r="F314" s="289"/>
      <c r="G314" s="289"/>
      <c r="H314" s="271">
        <f t="shared" si="16"/>
        <v>0</v>
      </c>
      <c r="I314" s="290"/>
      <c r="J314" s="271">
        <f t="shared" si="17"/>
        <v>0</v>
      </c>
      <c r="K314" s="265"/>
    </row>
    <row r="315" spans="1:11" x14ac:dyDescent="0.25">
      <c r="A315" s="287"/>
      <c r="B315" s="269"/>
      <c r="C315" s="269"/>
      <c r="D315" s="269"/>
      <c r="E315" s="288" t="s">
        <v>277</v>
      </c>
      <c r="F315" s="289"/>
      <c r="G315" s="289"/>
      <c r="H315" s="271">
        <f t="shared" si="16"/>
        <v>0</v>
      </c>
      <c r="I315" s="290"/>
      <c r="J315" s="271">
        <f t="shared" si="17"/>
        <v>0</v>
      </c>
      <c r="K315" s="265"/>
    </row>
    <row r="316" spans="1:11" x14ac:dyDescent="0.25">
      <c r="A316" s="287"/>
      <c r="B316" s="269"/>
      <c r="C316" s="269"/>
      <c r="D316" s="269"/>
      <c r="E316" s="288" t="s">
        <v>277</v>
      </c>
      <c r="F316" s="289"/>
      <c r="G316" s="289"/>
      <c r="H316" s="271">
        <f t="shared" si="16"/>
        <v>0</v>
      </c>
      <c r="I316" s="290"/>
      <c r="J316" s="271">
        <f t="shared" si="17"/>
        <v>0</v>
      </c>
      <c r="K316" s="265"/>
    </row>
    <row r="317" spans="1:11" x14ac:dyDescent="0.25">
      <c r="A317" s="287"/>
      <c r="B317" s="269"/>
      <c r="C317" s="269"/>
      <c r="D317" s="269"/>
      <c r="E317" s="288" t="s">
        <v>277</v>
      </c>
      <c r="F317" s="289"/>
      <c r="G317" s="289"/>
      <c r="H317" s="271">
        <f t="shared" si="16"/>
        <v>0</v>
      </c>
      <c r="I317" s="290"/>
      <c r="J317" s="271">
        <f t="shared" si="17"/>
        <v>0</v>
      </c>
      <c r="K317" s="265"/>
    </row>
    <row r="318" spans="1:11" x14ac:dyDescent="0.25">
      <c r="A318" s="287"/>
      <c r="B318" s="269"/>
      <c r="C318" s="269"/>
      <c r="D318" s="269"/>
      <c r="E318" s="288" t="s">
        <v>277</v>
      </c>
      <c r="F318" s="289"/>
      <c r="G318" s="289"/>
      <c r="H318" s="271">
        <f t="shared" si="16"/>
        <v>0</v>
      </c>
      <c r="I318" s="290"/>
      <c r="J318" s="271">
        <f t="shared" si="17"/>
        <v>0</v>
      </c>
      <c r="K318" s="265"/>
    </row>
    <row r="319" spans="1:11" x14ac:dyDescent="0.25">
      <c r="A319" s="287"/>
      <c r="B319" s="269"/>
      <c r="C319" s="269"/>
      <c r="D319" s="269"/>
      <c r="E319" s="288" t="s">
        <v>277</v>
      </c>
      <c r="F319" s="289"/>
      <c r="G319" s="289"/>
      <c r="H319" s="271">
        <f t="shared" si="16"/>
        <v>0</v>
      </c>
      <c r="I319" s="290"/>
      <c r="J319" s="271">
        <f t="shared" si="17"/>
        <v>0</v>
      </c>
      <c r="K319" s="265"/>
    </row>
    <row r="320" spans="1:11" x14ac:dyDescent="0.25">
      <c r="A320" s="287"/>
      <c r="B320" s="269"/>
      <c r="C320" s="269"/>
      <c r="D320" s="269"/>
      <c r="E320" s="288" t="s">
        <v>277</v>
      </c>
      <c r="F320" s="289"/>
      <c r="G320" s="289"/>
      <c r="H320" s="271">
        <f t="shared" si="16"/>
        <v>0</v>
      </c>
      <c r="I320" s="290"/>
      <c r="J320" s="271">
        <f t="shared" si="17"/>
        <v>0</v>
      </c>
      <c r="K320" s="265"/>
    </row>
    <row r="321" spans="1:11" x14ac:dyDescent="0.25">
      <c r="A321" s="287"/>
      <c r="B321" s="269"/>
      <c r="C321" s="269"/>
      <c r="D321" s="269"/>
      <c r="E321" s="288" t="s">
        <v>277</v>
      </c>
      <c r="F321" s="289"/>
      <c r="G321" s="289"/>
      <c r="H321" s="271">
        <f t="shared" si="16"/>
        <v>0</v>
      </c>
      <c r="I321" s="290"/>
      <c r="J321" s="271">
        <f t="shared" si="17"/>
        <v>0</v>
      </c>
      <c r="K321" s="265"/>
    </row>
    <row r="322" spans="1:11" x14ac:dyDescent="0.25">
      <c r="A322" s="287"/>
      <c r="B322" s="269"/>
      <c r="C322" s="269"/>
      <c r="D322" s="269"/>
      <c r="E322" s="288" t="s">
        <v>277</v>
      </c>
      <c r="F322" s="289"/>
      <c r="G322" s="289"/>
      <c r="H322" s="271">
        <f t="shared" si="16"/>
        <v>0</v>
      </c>
      <c r="I322" s="290"/>
      <c r="J322" s="271">
        <f t="shared" si="17"/>
        <v>0</v>
      </c>
      <c r="K322" s="265"/>
    </row>
    <row r="323" spans="1:11" x14ac:dyDescent="0.25">
      <c r="A323" s="287"/>
      <c r="B323" s="269"/>
      <c r="C323" s="269"/>
      <c r="D323" s="269"/>
      <c r="E323" s="288" t="s">
        <v>277</v>
      </c>
      <c r="F323" s="289"/>
      <c r="G323" s="289"/>
      <c r="H323" s="271">
        <f t="shared" si="16"/>
        <v>0</v>
      </c>
      <c r="I323" s="290"/>
      <c r="J323" s="271">
        <f t="shared" si="17"/>
        <v>0</v>
      </c>
      <c r="K323" s="265"/>
    </row>
    <row r="324" spans="1:11" x14ac:dyDescent="0.25">
      <c r="A324" s="287"/>
      <c r="B324" s="269"/>
      <c r="C324" s="269"/>
      <c r="D324" s="269"/>
      <c r="E324" s="288" t="s">
        <v>277</v>
      </c>
      <c r="F324" s="289"/>
      <c r="G324" s="289"/>
      <c r="H324" s="271">
        <f t="shared" si="16"/>
        <v>0</v>
      </c>
      <c r="I324" s="290"/>
      <c r="J324" s="271">
        <f t="shared" si="17"/>
        <v>0</v>
      </c>
      <c r="K324" s="265"/>
    </row>
    <row r="325" spans="1:11" x14ac:dyDescent="0.25">
      <c r="A325" s="287"/>
      <c r="B325" s="269"/>
      <c r="C325" s="269"/>
      <c r="D325" s="269"/>
      <c r="E325" s="288" t="s">
        <v>277</v>
      </c>
      <c r="F325" s="289"/>
      <c r="G325" s="289"/>
      <c r="H325" s="271">
        <f t="shared" si="16"/>
        <v>0</v>
      </c>
      <c r="I325" s="290"/>
      <c r="J325" s="271">
        <f t="shared" si="17"/>
        <v>0</v>
      </c>
      <c r="K325" s="265"/>
    </row>
    <row r="326" spans="1:11" x14ac:dyDescent="0.25">
      <c r="A326" s="287"/>
      <c r="B326" s="269"/>
      <c r="C326" s="269"/>
      <c r="D326" s="269"/>
      <c r="E326" s="288" t="s">
        <v>277</v>
      </c>
      <c r="F326" s="289"/>
      <c r="G326" s="289"/>
      <c r="H326" s="271">
        <f t="shared" si="16"/>
        <v>0</v>
      </c>
      <c r="I326" s="290"/>
      <c r="J326" s="271">
        <f t="shared" si="17"/>
        <v>0</v>
      </c>
      <c r="K326" s="265"/>
    </row>
    <row r="327" spans="1:11" x14ac:dyDescent="0.25">
      <c r="A327" s="268" t="s">
        <v>418</v>
      </c>
      <c r="B327" s="269"/>
      <c r="C327" s="269"/>
      <c r="D327" s="269"/>
      <c r="E327" s="288" t="s">
        <v>277</v>
      </c>
      <c r="F327" s="271">
        <f>SUM(F310:F326)</f>
        <v>0</v>
      </c>
      <c r="G327" s="271">
        <f>SUM(G310:G326)</f>
        <v>0</v>
      </c>
      <c r="H327" s="271">
        <f>SUM(H310:H326)</f>
        <v>0</v>
      </c>
      <c r="I327" s="272">
        <f>SUM(I310:I326)</f>
        <v>0</v>
      </c>
      <c r="J327" s="271">
        <f t="shared" si="17"/>
        <v>0</v>
      </c>
      <c r="K327" s="265"/>
    </row>
    <row r="328" spans="1:11" x14ac:dyDescent="0.25">
      <c r="A328" s="276" t="s">
        <v>422</v>
      </c>
      <c r="B328" s="269"/>
      <c r="C328" s="269"/>
      <c r="D328" s="269"/>
      <c r="E328" s="269"/>
      <c r="F328" s="277"/>
      <c r="G328" s="277"/>
      <c r="H328" s="277"/>
      <c r="I328" s="278"/>
      <c r="J328" s="277"/>
      <c r="K328" s="258"/>
    </row>
    <row r="329" spans="1:11" x14ac:dyDescent="0.25">
      <c r="A329" s="258"/>
      <c r="B329" s="258"/>
      <c r="C329" s="258"/>
      <c r="D329" s="258"/>
      <c r="E329" s="258"/>
      <c r="F329" s="279"/>
      <c r="G329" s="279"/>
      <c r="H329" s="279"/>
      <c r="I329" s="280" t="s">
        <v>245</v>
      </c>
      <c r="J329" s="279"/>
      <c r="K329" s="258"/>
    </row>
    <row r="330" spans="1:11" x14ac:dyDescent="0.25">
      <c r="A330" s="258"/>
      <c r="B330" s="258"/>
      <c r="C330" s="258"/>
      <c r="D330" s="258"/>
      <c r="E330" s="258"/>
      <c r="F330" s="279"/>
      <c r="G330" s="279"/>
      <c r="H330" s="279"/>
      <c r="I330" s="280" t="s">
        <v>310</v>
      </c>
      <c r="J330" s="279"/>
      <c r="K330" s="258"/>
    </row>
    <row r="331" spans="1:11" x14ac:dyDescent="0.25">
      <c r="A331" s="259" t="s">
        <v>367</v>
      </c>
      <c r="B331" s="258"/>
      <c r="C331" s="258"/>
      <c r="D331" s="258"/>
      <c r="E331" s="258"/>
      <c r="F331" s="279"/>
      <c r="G331" s="279"/>
      <c r="H331" s="279"/>
      <c r="I331" s="280"/>
      <c r="J331" s="279"/>
      <c r="K331" s="258"/>
    </row>
    <row r="332" spans="1:11" ht="15.6" x14ac:dyDescent="0.3">
      <c r="A332" s="260" t="s">
        <v>247</v>
      </c>
      <c r="B332" s="261"/>
      <c r="C332" s="261"/>
      <c r="D332" s="261"/>
      <c r="E332" s="261"/>
      <c r="F332" s="281"/>
      <c r="G332" s="281"/>
      <c r="H332" s="281"/>
      <c r="I332" s="282"/>
      <c r="J332" s="281"/>
      <c r="K332" s="258"/>
    </row>
    <row r="333" spans="1:11" ht="15.6" x14ac:dyDescent="0.3">
      <c r="A333" s="260" t="s">
        <v>311</v>
      </c>
      <c r="B333" s="261"/>
      <c r="C333" s="261"/>
      <c r="D333" s="261"/>
      <c r="E333" s="261"/>
      <c r="F333" s="281"/>
      <c r="G333" s="281"/>
      <c r="H333" s="281"/>
      <c r="I333" s="282"/>
      <c r="J333" s="281"/>
      <c r="K333" s="258"/>
    </row>
    <row r="334" spans="1:11" ht="15.6" x14ac:dyDescent="0.3">
      <c r="A334" s="260" t="s">
        <v>312</v>
      </c>
      <c r="B334" s="261"/>
      <c r="C334" s="261"/>
      <c r="D334" s="261"/>
      <c r="E334" s="261"/>
      <c r="F334" s="281"/>
      <c r="G334" s="281"/>
      <c r="H334" s="281"/>
      <c r="I334" s="282"/>
      <c r="J334" s="281"/>
      <c r="K334" s="258"/>
    </row>
    <row r="335" spans="1:11" x14ac:dyDescent="0.25">
      <c r="A335" s="258"/>
      <c r="B335" s="258"/>
      <c r="C335" s="258"/>
      <c r="D335" s="258"/>
      <c r="E335" s="258"/>
      <c r="F335" s="279"/>
      <c r="G335" s="279"/>
      <c r="H335" s="279"/>
      <c r="I335" s="280"/>
      <c r="J335" s="279"/>
      <c r="K335" s="258"/>
    </row>
    <row r="336" spans="1:11" x14ac:dyDescent="0.25">
      <c r="A336" s="259" t="s">
        <v>363</v>
      </c>
      <c r="B336" s="258"/>
      <c r="C336" s="258" t="str">
        <f>C8</f>
        <v>Enter Hospital Name Here</v>
      </c>
      <c r="D336" s="258"/>
      <c r="E336" s="258"/>
      <c r="F336" s="279"/>
      <c r="G336" s="279"/>
      <c r="H336" s="279"/>
      <c r="I336" s="280"/>
      <c r="J336" s="279"/>
      <c r="K336" s="258"/>
    </row>
    <row r="337" spans="1:11" x14ac:dyDescent="0.25">
      <c r="A337" s="258"/>
      <c r="B337" s="258"/>
      <c r="C337" s="258"/>
      <c r="D337" s="258"/>
      <c r="E337" s="258"/>
      <c r="F337" s="279"/>
      <c r="G337" s="279"/>
      <c r="H337" s="279"/>
      <c r="I337" s="280"/>
      <c r="J337" s="279"/>
      <c r="K337" s="258"/>
    </row>
    <row r="338" spans="1:11" x14ac:dyDescent="0.25">
      <c r="A338" s="259" t="s">
        <v>250</v>
      </c>
      <c r="B338" s="258"/>
      <c r="C338" s="258" t="str">
        <f>C10</f>
        <v>Enter Provider Number Here</v>
      </c>
      <c r="D338" s="258"/>
      <c r="E338" s="258"/>
      <c r="F338" s="279"/>
      <c r="G338" s="279"/>
      <c r="H338" s="279"/>
      <c r="I338" s="232" t="s">
        <v>365</v>
      </c>
      <c r="J338" s="324" t="str">
        <f>'1_1A'!$P$7</f>
        <v>Enter FYE Here</v>
      </c>
      <c r="K338" s="258"/>
    </row>
    <row r="339" spans="1:11" x14ac:dyDescent="0.25">
      <c r="A339" s="258"/>
      <c r="B339" s="258"/>
      <c r="C339" s="258"/>
      <c r="D339" s="258"/>
      <c r="E339" s="258"/>
      <c r="F339" s="279"/>
      <c r="G339" s="279"/>
      <c r="H339" s="279"/>
      <c r="I339" s="280"/>
      <c r="J339" s="279"/>
      <c r="K339" s="258"/>
    </row>
    <row r="340" spans="1:11" x14ac:dyDescent="0.25">
      <c r="A340" s="258"/>
      <c r="B340" s="258"/>
      <c r="C340" s="258"/>
      <c r="D340" s="258"/>
      <c r="E340" s="258"/>
      <c r="F340" s="279"/>
      <c r="G340" s="279"/>
      <c r="H340" s="279"/>
      <c r="I340" s="280"/>
      <c r="J340" s="279"/>
      <c r="K340" s="258"/>
    </row>
    <row r="341" spans="1:11" ht="15.6" x14ac:dyDescent="0.3">
      <c r="A341" s="258"/>
      <c r="B341" s="258"/>
      <c r="C341" s="258"/>
      <c r="D341" s="258"/>
      <c r="E341" s="258"/>
      <c r="F341" s="279"/>
      <c r="G341" s="279"/>
      <c r="H341" s="279"/>
      <c r="I341" s="280"/>
      <c r="J341" s="283" t="s">
        <v>251</v>
      </c>
      <c r="K341" s="258"/>
    </row>
    <row r="342" spans="1:11" x14ac:dyDescent="0.25">
      <c r="A342" s="263"/>
      <c r="B342" s="264"/>
      <c r="C342" s="264"/>
      <c r="D342" s="264"/>
      <c r="E342" s="263"/>
      <c r="F342" s="271"/>
      <c r="G342" s="271"/>
      <c r="H342" s="271"/>
      <c r="I342" s="272"/>
      <c r="J342" s="271"/>
      <c r="K342" s="265"/>
    </row>
    <row r="343" spans="1:11" x14ac:dyDescent="0.25">
      <c r="A343" s="265"/>
      <c r="B343" s="258"/>
      <c r="C343" s="258"/>
      <c r="D343" s="258"/>
      <c r="E343" s="266" t="s">
        <v>621</v>
      </c>
      <c r="F343" s="284" t="s">
        <v>252</v>
      </c>
      <c r="G343" s="274"/>
      <c r="H343" s="284" t="s">
        <v>379</v>
      </c>
      <c r="I343" s="285" t="s">
        <v>487</v>
      </c>
      <c r="J343" s="286" t="s">
        <v>253</v>
      </c>
      <c r="K343" s="265"/>
    </row>
    <row r="344" spans="1:11" x14ac:dyDescent="0.25">
      <c r="A344" s="266" t="s">
        <v>254</v>
      </c>
      <c r="B344" s="261"/>
      <c r="C344" s="261"/>
      <c r="D344" s="261"/>
      <c r="E344" s="266" t="s">
        <v>255</v>
      </c>
      <c r="F344" s="284" t="s">
        <v>256</v>
      </c>
      <c r="G344" s="284" t="s">
        <v>610</v>
      </c>
      <c r="H344" s="284" t="s">
        <v>257</v>
      </c>
      <c r="I344" s="285" t="s">
        <v>258</v>
      </c>
      <c r="J344" s="286" t="s">
        <v>257</v>
      </c>
      <c r="K344" s="265"/>
    </row>
    <row r="345" spans="1:11" x14ac:dyDescent="0.25">
      <c r="A345" s="265"/>
      <c r="B345" s="258"/>
      <c r="C345" s="258"/>
      <c r="D345" s="258"/>
      <c r="E345" s="266" t="s">
        <v>487</v>
      </c>
      <c r="F345" s="284" t="s">
        <v>259</v>
      </c>
      <c r="G345" s="284" t="s">
        <v>672</v>
      </c>
      <c r="H345" s="284" t="s">
        <v>260</v>
      </c>
      <c r="I345" s="285" t="s">
        <v>489</v>
      </c>
      <c r="J345" s="286" t="s">
        <v>260</v>
      </c>
      <c r="K345" s="265"/>
    </row>
    <row r="346" spans="1:11" x14ac:dyDescent="0.25">
      <c r="A346" s="265"/>
      <c r="B346" s="258"/>
      <c r="C346" s="258"/>
      <c r="D346" s="258"/>
      <c r="E346" s="265"/>
      <c r="F346" s="274"/>
      <c r="G346" s="274"/>
      <c r="H346" s="284" t="s">
        <v>672</v>
      </c>
      <c r="I346" s="275"/>
      <c r="J346" s="286" t="s">
        <v>261</v>
      </c>
      <c r="K346" s="265"/>
    </row>
    <row r="347" spans="1:11" x14ac:dyDescent="0.25">
      <c r="A347" s="287"/>
      <c r="B347" s="269"/>
      <c r="C347" s="269"/>
      <c r="D347" s="269"/>
      <c r="E347" s="288" t="s">
        <v>280</v>
      </c>
      <c r="F347" s="289"/>
      <c r="G347" s="289"/>
      <c r="H347" s="271">
        <f t="shared" ref="H347:H363" si="18">F347+G347</f>
        <v>0</v>
      </c>
      <c r="I347" s="290"/>
      <c r="J347" s="271">
        <f t="shared" ref="J347:J364" si="19">IF(I347=0,0,H347/I347)</f>
        <v>0</v>
      </c>
      <c r="K347" s="265"/>
    </row>
    <row r="348" spans="1:11" x14ac:dyDescent="0.25">
      <c r="A348" s="287"/>
      <c r="B348" s="269"/>
      <c r="C348" s="269"/>
      <c r="D348" s="269"/>
      <c r="E348" s="288" t="s">
        <v>280</v>
      </c>
      <c r="F348" s="289"/>
      <c r="G348" s="289"/>
      <c r="H348" s="271">
        <f t="shared" si="18"/>
        <v>0</v>
      </c>
      <c r="I348" s="290"/>
      <c r="J348" s="271">
        <f t="shared" si="19"/>
        <v>0</v>
      </c>
      <c r="K348" s="265"/>
    </row>
    <row r="349" spans="1:11" x14ac:dyDescent="0.25">
      <c r="A349" s="287"/>
      <c r="B349" s="269"/>
      <c r="C349" s="269"/>
      <c r="D349" s="269"/>
      <c r="E349" s="288" t="s">
        <v>280</v>
      </c>
      <c r="F349" s="289"/>
      <c r="G349" s="289"/>
      <c r="H349" s="271">
        <f t="shared" si="18"/>
        <v>0</v>
      </c>
      <c r="I349" s="290"/>
      <c r="J349" s="271">
        <f t="shared" si="19"/>
        <v>0</v>
      </c>
      <c r="K349" s="265"/>
    </row>
    <row r="350" spans="1:11" x14ac:dyDescent="0.25">
      <c r="A350" s="287"/>
      <c r="B350" s="269"/>
      <c r="C350" s="269"/>
      <c r="D350" s="269"/>
      <c r="E350" s="288" t="s">
        <v>280</v>
      </c>
      <c r="F350" s="289"/>
      <c r="G350" s="289"/>
      <c r="H350" s="271">
        <f t="shared" si="18"/>
        <v>0</v>
      </c>
      <c r="I350" s="290"/>
      <c r="J350" s="271">
        <f t="shared" si="19"/>
        <v>0</v>
      </c>
      <c r="K350" s="265"/>
    </row>
    <row r="351" spans="1:11" x14ac:dyDescent="0.25">
      <c r="A351" s="287"/>
      <c r="B351" s="269"/>
      <c r="C351" s="269"/>
      <c r="D351" s="269"/>
      <c r="E351" s="288" t="s">
        <v>280</v>
      </c>
      <c r="F351" s="289"/>
      <c r="G351" s="289"/>
      <c r="H351" s="271">
        <f t="shared" si="18"/>
        <v>0</v>
      </c>
      <c r="I351" s="290"/>
      <c r="J351" s="271">
        <f t="shared" si="19"/>
        <v>0</v>
      </c>
      <c r="K351" s="265"/>
    </row>
    <row r="352" spans="1:11" x14ac:dyDescent="0.25">
      <c r="A352" s="287"/>
      <c r="B352" s="269"/>
      <c r="C352" s="269"/>
      <c r="D352" s="269"/>
      <c r="E352" s="288" t="s">
        <v>280</v>
      </c>
      <c r="F352" s="289"/>
      <c r="G352" s="289"/>
      <c r="H352" s="271">
        <f t="shared" si="18"/>
        <v>0</v>
      </c>
      <c r="I352" s="290"/>
      <c r="J352" s="271">
        <f t="shared" si="19"/>
        <v>0</v>
      </c>
      <c r="K352" s="265"/>
    </row>
    <row r="353" spans="1:11" x14ac:dyDescent="0.25">
      <c r="A353" s="287"/>
      <c r="B353" s="269"/>
      <c r="C353" s="269"/>
      <c r="D353" s="269"/>
      <c r="E353" s="288" t="s">
        <v>280</v>
      </c>
      <c r="F353" s="289"/>
      <c r="G353" s="289"/>
      <c r="H353" s="271">
        <f t="shared" si="18"/>
        <v>0</v>
      </c>
      <c r="I353" s="290"/>
      <c r="J353" s="271">
        <f t="shared" si="19"/>
        <v>0</v>
      </c>
      <c r="K353" s="265"/>
    </row>
    <row r="354" spans="1:11" x14ac:dyDescent="0.25">
      <c r="A354" s="287"/>
      <c r="B354" s="269"/>
      <c r="C354" s="269"/>
      <c r="D354" s="269"/>
      <c r="E354" s="288" t="s">
        <v>280</v>
      </c>
      <c r="F354" s="289"/>
      <c r="G354" s="289"/>
      <c r="H354" s="271">
        <f t="shared" si="18"/>
        <v>0</v>
      </c>
      <c r="I354" s="290"/>
      <c r="J354" s="271">
        <f t="shared" si="19"/>
        <v>0</v>
      </c>
      <c r="K354" s="265"/>
    </row>
    <row r="355" spans="1:11" x14ac:dyDescent="0.25">
      <c r="A355" s="287"/>
      <c r="B355" s="269"/>
      <c r="C355" s="269"/>
      <c r="D355" s="269"/>
      <c r="E355" s="288" t="s">
        <v>280</v>
      </c>
      <c r="F355" s="289"/>
      <c r="G355" s="289"/>
      <c r="H355" s="271">
        <f t="shared" si="18"/>
        <v>0</v>
      </c>
      <c r="I355" s="290"/>
      <c r="J355" s="271">
        <f t="shared" si="19"/>
        <v>0</v>
      </c>
      <c r="K355" s="265"/>
    </row>
    <row r="356" spans="1:11" x14ac:dyDescent="0.25">
      <c r="A356" s="287"/>
      <c r="B356" s="269"/>
      <c r="C356" s="269"/>
      <c r="D356" s="269"/>
      <c r="E356" s="288" t="s">
        <v>280</v>
      </c>
      <c r="F356" s="289"/>
      <c r="G356" s="289"/>
      <c r="H356" s="271">
        <f t="shared" si="18"/>
        <v>0</v>
      </c>
      <c r="I356" s="290"/>
      <c r="J356" s="271">
        <f t="shared" si="19"/>
        <v>0</v>
      </c>
      <c r="K356" s="265"/>
    </row>
    <row r="357" spans="1:11" x14ac:dyDescent="0.25">
      <c r="A357" s="287"/>
      <c r="B357" s="269"/>
      <c r="C357" s="269"/>
      <c r="D357" s="269"/>
      <c r="E357" s="288" t="s">
        <v>280</v>
      </c>
      <c r="F357" s="289"/>
      <c r="G357" s="289"/>
      <c r="H357" s="271">
        <f t="shared" si="18"/>
        <v>0</v>
      </c>
      <c r="I357" s="290"/>
      <c r="J357" s="271">
        <f t="shared" si="19"/>
        <v>0</v>
      </c>
      <c r="K357" s="265"/>
    </row>
    <row r="358" spans="1:11" x14ac:dyDescent="0.25">
      <c r="A358" s="287"/>
      <c r="B358" s="269"/>
      <c r="C358" s="269"/>
      <c r="D358" s="269"/>
      <c r="E358" s="288" t="s">
        <v>280</v>
      </c>
      <c r="F358" s="289"/>
      <c r="G358" s="289"/>
      <c r="H358" s="271">
        <f t="shared" si="18"/>
        <v>0</v>
      </c>
      <c r="I358" s="290"/>
      <c r="J358" s="271">
        <f t="shared" si="19"/>
        <v>0</v>
      </c>
      <c r="K358" s="265"/>
    </row>
    <row r="359" spans="1:11" x14ac:dyDescent="0.25">
      <c r="A359" s="287"/>
      <c r="B359" s="269"/>
      <c r="C359" s="269"/>
      <c r="D359" s="269"/>
      <c r="E359" s="288" t="s">
        <v>280</v>
      </c>
      <c r="F359" s="289"/>
      <c r="G359" s="289"/>
      <c r="H359" s="271">
        <f t="shared" si="18"/>
        <v>0</v>
      </c>
      <c r="I359" s="290"/>
      <c r="J359" s="271">
        <f t="shared" si="19"/>
        <v>0</v>
      </c>
      <c r="K359" s="265"/>
    </row>
    <row r="360" spans="1:11" x14ac:dyDescent="0.25">
      <c r="A360" s="287"/>
      <c r="B360" s="269"/>
      <c r="C360" s="269"/>
      <c r="D360" s="269"/>
      <c r="E360" s="288" t="s">
        <v>280</v>
      </c>
      <c r="F360" s="289"/>
      <c r="G360" s="289"/>
      <c r="H360" s="271">
        <f t="shared" si="18"/>
        <v>0</v>
      </c>
      <c r="I360" s="290"/>
      <c r="J360" s="271">
        <f t="shared" si="19"/>
        <v>0</v>
      </c>
      <c r="K360" s="265"/>
    </row>
    <row r="361" spans="1:11" x14ac:dyDescent="0.25">
      <c r="A361" s="287"/>
      <c r="B361" s="269"/>
      <c r="C361" s="269"/>
      <c r="D361" s="269"/>
      <c r="E361" s="288" t="s">
        <v>280</v>
      </c>
      <c r="F361" s="289"/>
      <c r="G361" s="289"/>
      <c r="H361" s="271">
        <f t="shared" si="18"/>
        <v>0</v>
      </c>
      <c r="I361" s="290"/>
      <c r="J361" s="271">
        <f t="shared" si="19"/>
        <v>0</v>
      </c>
      <c r="K361" s="265"/>
    </row>
    <row r="362" spans="1:11" x14ac:dyDescent="0.25">
      <c r="A362" s="287"/>
      <c r="B362" s="269"/>
      <c r="C362" s="269"/>
      <c r="D362" s="269"/>
      <c r="E362" s="288" t="s">
        <v>280</v>
      </c>
      <c r="F362" s="289"/>
      <c r="G362" s="289"/>
      <c r="H362" s="271">
        <f t="shared" si="18"/>
        <v>0</v>
      </c>
      <c r="I362" s="290"/>
      <c r="J362" s="271">
        <f t="shared" si="19"/>
        <v>0</v>
      </c>
      <c r="K362" s="265"/>
    </row>
    <row r="363" spans="1:11" x14ac:dyDescent="0.25">
      <c r="A363" s="287"/>
      <c r="B363" s="269"/>
      <c r="C363" s="269"/>
      <c r="D363" s="269"/>
      <c r="E363" s="288" t="s">
        <v>280</v>
      </c>
      <c r="F363" s="289"/>
      <c r="G363" s="289"/>
      <c r="H363" s="271">
        <f t="shared" si="18"/>
        <v>0</v>
      </c>
      <c r="I363" s="290"/>
      <c r="J363" s="271">
        <f t="shared" si="19"/>
        <v>0</v>
      </c>
      <c r="K363" s="265"/>
    </row>
    <row r="364" spans="1:11" x14ac:dyDescent="0.25">
      <c r="A364" s="268" t="s">
        <v>418</v>
      </c>
      <c r="B364" s="269"/>
      <c r="C364" s="269"/>
      <c r="D364" s="269"/>
      <c r="E364" s="288" t="s">
        <v>280</v>
      </c>
      <c r="F364" s="271">
        <f>SUM(F347:F363)</f>
        <v>0</v>
      </c>
      <c r="G364" s="271">
        <f>SUM(G347:G363)</f>
        <v>0</v>
      </c>
      <c r="H364" s="271">
        <f>SUM(H347:H363)</f>
        <v>0</v>
      </c>
      <c r="I364" s="272">
        <f>SUM(I347:I363)</f>
        <v>0</v>
      </c>
      <c r="J364" s="271">
        <f t="shared" si="19"/>
        <v>0</v>
      </c>
      <c r="K364" s="265"/>
    </row>
    <row r="365" spans="1:11" x14ac:dyDescent="0.25">
      <c r="A365" s="276" t="s">
        <v>422</v>
      </c>
      <c r="B365" s="269"/>
      <c r="C365" s="269"/>
      <c r="D365" s="269"/>
      <c r="E365" s="269"/>
      <c r="F365" s="277"/>
      <c r="G365" s="277"/>
      <c r="H365" s="277"/>
      <c r="I365" s="278"/>
      <c r="J365" s="277"/>
      <c r="K365" s="258"/>
    </row>
    <row r="366" spans="1:11" x14ac:dyDescent="0.25">
      <c r="A366" s="258"/>
      <c r="B366" s="258"/>
      <c r="C366" s="258"/>
      <c r="D366" s="258"/>
      <c r="E366" s="258"/>
      <c r="F366" s="279"/>
      <c r="G366" s="279"/>
      <c r="H366" s="279"/>
      <c r="I366" s="280" t="s">
        <v>245</v>
      </c>
      <c r="J366" s="279"/>
      <c r="K366" s="258"/>
    </row>
    <row r="367" spans="1:11" x14ac:dyDescent="0.25">
      <c r="A367" s="258"/>
      <c r="B367" s="258"/>
      <c r="C367" s="258"/>
      <c r="D367" s="258"/>
      <c r="E367" s="258"/>
      <c r="F367" s="279"/>
      <c r="G367" s="279"/>
      <c r="H367" s="279"/>
      <c r="I367" s="280" t="s">
        <v>313</v>
      </c>
      <c r="J367" s="279"/>
      <c r="K367" s="258"/>
    </row>
    <row r="368" spans="1:11" x14ac:dyDescent="0.25">
      <c r="A368" s="259" t="s">
        <v>367</v>
      </c>
      <c r="B368" s="258"/>
      <c r="C368" s="258"/>
      <c r="D368" s="258"/>
      <c r="E368" s="258"/>
      <c r="F368" s="279"/>
      <c r="G368" s="279"/>
      <c r="H368" s="279"/>
      <c r="I368" s="280"/>
      <c r="J368" s="279"/>
      <c r="K368" s="258"/>
    </row>
    <row r="369" spans="1:11" ht="15.6" x14ac:dyDescent="0.3">
      <c r="A369" s="260" t="s">
        <v>247</v>
      </c>
      <c r="B369" s="261"/>
      <c r="C369" s="261"/>
      <c r="D369" s="261"/>
      <c r="E369" s="261"/>
      <c r="F369" s="281"/>
      <c r="G369" s="281"/>
      <c r="H369" s="281"/>
      <c r="I369" s="282"/>
      <c r="J369" s="281"/>
      <c r="K369" s="258"/>
    </row>
    <row r="370" spans="1:11" ht="15.6" x14ac:dyDescent="0.3">
      <c r="A370" s="260" t="s">
        <v>314</v>
      </c>
      <c r="B370" s="261"/>
      <c r="C370" s="261"/>
      <c r="D370" s="261"/>
      <c r="E370" s="261"/>
      <c r="F370" s="281"/>
      <c r="G370" s="281"/>
      <c r="H370" s="281"/>
      <c r="I370" s="282"/>
      <c r="J370" s="281"/>
      <c r="K370" s="258"/>
    </row>
    <row r="371" spans="1:11" ht="15.6" x14ac:dyDescent="0.3">
      <c r="A371" s="260" t="s">
        <v>315</v>
      </c>
      <c r="B371" s="261"/>
      <c r="C371" s="261"/>
      <c r="D371" s="261"/>
      <c r="E371" s="261"/>
      <c r="F371" s="281"/>
      <c r="G371" s="281"/>
      <c r="H371" s="281"/>
      <c r="I371" s="282"/>
      <c r="J371" s="281"/>
      <c r="K371" s="258"/>
    </row>
    <row r="372" spans="1:11" x14ac:dyDescent="0.25">
      <c r="A372" s="258"/>
      <c r="B372" s="258"/>
      <c r="C372" s="258"/>
      <c r="D372" s="258"/>
      <c r="E372" s="258"/>
      <c r="F372" s="279"/>
      <c r="G372" s="279"/>
      <c r="H372" s="279"/>
      <c r="I372" s="280"/>
      <c r="J372" s="279"/>
      <c r="K372" s="258"/>
    </row>
    <row r="373" spans="1:11" x14ac:dyDescent="0.25">
      <c r="A373" s="259" t="s">
        <v>363</v>
      </c>
      <c r="B373" s="258"/>
      <c r="C373" s="258" t="str">
        <f>C8</f>
        <v>Enter Hospital Name Here</v>
      </c>
      <c r="D373" s="258"/>
      <c r="E373" s="258"/>
      <c r="F373" s="279"/>
      <c r="G373" s="279"/>
      <c r="H373" s="279"/>
      <c r="I373" s="280"/>
      <c r="J373" s="279"/>
      <c r="K373" s="258"/>
    </row>
    <row r="374" spans="1:11" x14ac:dyDescent="0.25">
      <c r="A374" s="258"/>
      <c r="B374" s="258"/>
      <c r="C374" s="258"/>
      <c r="D374" s="258"/>
      <c r="E374" s="258"/>
      <c r="F374" s="279"/>
      <c r="G374" s="279"/>
      <c r="H374" s="279"/>
      <c r="I374" s="280"/>
      <c r="J374" s="279"/>
      <c r="K374" s="258"/>
    </row>
    <row r="375" spans="1:11" x14ac:dyDescent="0.25">
      <c r="A375" s="259" t="s">
        <v>250</v>
      </c>
      <c r="B375" s="258"/>
      <c r="C375" s="258" t="str">
        <f>C10</f>
        <v>Enter Provider Number Here</v>
      </c>
      <c r="D375" s="258"/>
      <c r="E375" s="258"/>
      <c r="F375" s="279"/>
      <c r="G375" s="279"/>
      <c r="H375" s="279"/>
      <c r="I375" s="232" t="s">
        <v>365</v>
      </c>
      <c r="J375" s="324" t="str">
        <f>'1_1A'!$P$7</f>
        <v>Enter FYE Here</v>
      </c>
      <c r="K375" s="258"/>
    </row>
    <row r="376" spans="1:11" x14ac:dyDescent="0.25">
      <c r="A376" s="258"/>
      <c r="B376" s="258"/>
      <c r="C376" s="258"/>
      <c r="D376" s="258"/>
      <c r="E376" s="258"/>
      <c r="F376" s="279"/>
      <c r="G376" s="279"/>
      <c r="H376" s="279"/>
      <c r="I376" s="280"/>
      <c r="J376" s="279"/>
      <c r="K376" s="258"/>
    </row>
    <row r="377" spans="1:11" x14ac:dyDescent="0.25">
      <c r="A377" s="258"/>
      <c r="B377" s="258"/>
      <c r="C377" s="258"/>
      <c r="D377" s="258"/>
      <c r="E377" s="258"/>
      <c r="F377" s="279"/>
      <c r="G377" s="279"/>
      <c r="H377" s="279"/>
      <c r="I377" s="280"/>
      <c r="J377" s="279"/>
      <c r="K377" s="258"/>
    </row>
    <row r="378" spans="1:11" ht="15.6" x14ac:dyDescent="0.3">
      <c r="A378" s="258"/>
      <c r="B378" s="258"/>
      <c r="C378" s="258"/>
      <c r="D378" s="258"/>
      <c r="E378" s="258"/>
      <c r="F378" s="279"/>
      <c r="G378" s="279"/>
      <c r="H378" s="279"/>
      <c r="I378" s="280"/>
      <c r="J378" s="283" t="s">
        <v>251</v>
      </c>
      <c r="K378" s="258"/>
    </row>
    <row r="379" spans="1:11" x14ac:dyDescent="0.25">
      <c r="A379" s="263"/>
      <c r="B379" s="264"/>
      <c r="C379" s="264"/>
      <c r="D379" s="264"/>
      <c r="E379" s="263"/>
      <c r="F379" s="271"/>
      <c r="G379" s="271"/>
      <c r="H379" s="271"/>
      <c r="I379" s="272"/>
      <c r="J379" s="271"/>
      <c r="K379" s="265"/>
    </row>
    <row r="380" spans="1:11" x14ac:dyDescent="0.25">
      <c r="A380" s="265"/>
      <c r="B380" s="258"/>
      <c r="C380" s="258"/>
      <c r="D380" s="258"/>
      <c r="E380" s="266" t="s">
        <v>621</v>
      </c>
      <c r="F380" s="284" t="s">
        <v>252</v>
      </c>
      <c r="G380" s="274"/>
      <c r="H380" s="284" t="s">
        <v>379</v>
      </c>
      <c r="I380" s="285" t="s">
        <v>487</v>
      </c>
      <c r="J380" s="286" t="s">
        <v>253</v>
      </c>
      <c r="K380" s="265"/>
    </row>
    <row r="381" spans="1:11" x14ac:dyDescent="0.25">
      <c r="A381" s="266" t="s">
        <v>254</v>
      </c>
      <c r="B381" s="261"/>
      <c r="C381" s="261"/>
      <c r="D381" s="261"/>
      <c r="E381" s="266" t="s">
        <v>255</v>
      </c>
      <c r="F381" s="284" t="s">
        <v>256</v>
      </c>
      <c r="G381" s="284" t="s">
        <v>610</v>
      </c>
      <c r="H381" s="284" t="s">
        <v>257</v>
      </c>
      <c r="I381" s="285" t="s">
        <v>258</v>
      </c>
      <c r="J381" s="286" t="s">
        <v>257</v>
      </c>
      <c r="K381" s="265"/>
    </row>
    <row r="382" spans="1:11" x14ac:dyDescent="0.25">
      <c r="A382" s="265"/>
      <c r="B382" s="258"/>
      <c r="C382" s="258"/>
      <c r="D382" s="258"/>
      <c r="E382" s="266" t="s">
        <v>487</v>
      </c>
      <c r="F382" s="284" t="s">
        <v>259</v>
      </c>
      <c r="G382" s="284" t="s">
        <v>672</v>
      </c>
      <c r="H382" s="284" t="s">
        <v>260</v>
      </c>
      <c r="I382" s="285" t="s">
        <v>489</v>
      </c>
      <c r="J382" s="286" t="s">
        <v>260</v>
      </c>
      <c r="K382" s="265"/>
    </row>
    <row r="383" spans="1:11" x14ac:dyDescent="0.25">
      <c r="A383" s="265"/>
      <c r="B383" s="258"/>
      <c r="C383" s="258"/>
      <c r="D383" s="258"/>
      <c r="E383" s="265"/>
      <c r="F383" s="274"/>
      <c r="G383" s="274"/>
      <c r="H383" s="284" t="s">
        <v>672</v>
      </c>
      <c r="I383" s="275"/>
      <c r="J383" s="286" t="s">
        <v>261</v>
      </c>
      <c r="K383" s="265"/>
    </row>
    <row r="384" spans="1:11" x14ac:dyDescent="0.25">
      <c r="A384" s="287"/>
      <c r="B384" s="269"/>
      <c r="C384" s="269"/>
      <c r="D384" s="269"/>
      <c r="E384" s="288" t="s">
        <v>283</v>
      </c>
      <c r="F384" s="289"/>
      <c r="G384" s="289"/>
      <c r="H384" s="271">
        <f t="shared" ref="H384:H400" si="20">F384+G384</f>
        <v>0</v>
      </c>
      <c r="I384" s="290"/>
      <c r="J384" s="271">
        <f t="shared" ref="J384:J401" si="21">IF(I384=0,0,H384/I384)</f>
        <v>0</v>
      </c>
      <c r="K384" s="265"/>
    </row>
    <row r="385" spans="1:11" x14ac:dyDescent="0.25">
      <c r="A385" s="287"/>
      <c r="B385" s="269"/>
      <c r="C385" s="269"/>
      <c r="D385" s="269"/>
      <c r="E385" s="288" t="s">
        <v>283</v>
      </c>
      <c r="F385" s="289"/>
      <c r="G385" s="289"/>
      <c r="H385" s="271">
        <f t="shared" si="20"/>
        <v>0</v>
      </c>
      <c r="I385" s="290"/>
      <c r="J385" s="271">
        <f t="shared" si="21"/>
        <v>0</v>
      </c>
      <c r="K385" s="265"/>
    </row>
    <row r="386" spans="1:11" x14ac:dyDescent="0.25">
      <c r="A386" s="287"/>
      <c r="B386" s="269"/>
      <c r="C386" s="269"/>
      <c r="D386" s="269"/>
      <c r="E386" s="288" t="s">
        <v>283</v>
      </c>
      <c r="F386" s="289"/>
      <c r="G386" s="289"/>
      <c r="H386" s="271">
        <f t="shared" si="20"/>
        <v>0</v>
      </c>
      <c r="I386" s="290"/>
      <c r="J386" s="271">
        <f t="shared" si="21"/>
        <v>0</v>
      </c>
      <c r="K386" s="265"/>
    </row>
    <row r="387" spans="1:11" x14ac:dyDescent="0.25">
      <c r="A387" s="287"/>
      <c r="B387" s="269"/>
      <c r="C387" s="269"/>
      <c r="D387" s="269"/>
      <c r="E387" s="288" t="s">
        <v>283</v>
      </c>
      <c r="F387" s="289"/>
      <c r="G387" s="289"/>
      <c r="H387" s="271">
        <f t="shared" si="20"/>
        <v>0</v>
      </c>
      <c r="I387" s="290"/>
      <c r="J387" s="271">
        <f t="shared" si="21"/>
        <v>0</v>
      </c>
      <c r="K387" s="265"/>
    </row>
    <row r="388" spans="1:11" x14ac:dyDescent="0.25">
      <c r="A388" s="287"/>
      <c r="B388" s="269"/>
      <c r="C388" s="269"/>
      <c r="D388" s="269"/>
      <c r="E388" s="288" t="s">
        <v>283</v>
      </c>
      <c r="F388" s="289"/>
      <c r="G388" s="289"/>
      <c r="H388" s="271">
        <f t="shared" si="20"/>
        <v>0</v>
      </c>
      <c r="I388" s="290"/>
      <c r="J388" s="271">
        <f t="shared" si="21"/>
        <v>0</v>
      </c>
      <c r="K388" s="265"/>
    </row>
    <row r="389" spans="1:11" x14ac:dyDescent="0.25">
      <c r="A389" s="287"/>
      <c r="B389" s="269"/>
      <c r="C389" s="269"/>
      <c r="D389" s="269"/>
      <c r="E389" s="288" t="s">
        <v>283</v>
      </c>
      <c r="F389" s="289"/>
      <c r="G389" s="289"/>
      <c r="H389" s="271">
        <f t="shared" si="20"/>
        <v>0</v>
      </c>
      <c r="I389" s="290"/>
      <c r="J389" s="271">
        <f t="shared" si="21"/>
        <v>0</v>
      </c>
      <c r="K389" s="265"/>
    </row>
    <row r="390" spans="1:11" x14ac:dyDescent="0.25">
      <c r="A390" s="287"/>
      <c r="B390" s="269"/>
      <c r="C390" s="269"/>
      <c r="D390" s="269"/>
      <c r="E390" s="288" t="s">
        <v>283</v>
      </c>
      <c r="F390" s="289"/>
      <c r="G390" s="289"/>
      <c r="H390" s="271">
        <f t="shared" si="20"/>
        <v>0</v>
      </c>
      <c r="I390" s="290"/>
      <c r="J390" s="271">
        <f t="shared" si="21"/>
        <v>0</v>
      </c>
      <c r="K390" s="265"/>
    </row>
    <row r="391" spans="1:11" x14ac:dyDescent="0.25">
      <c r="A391" s="287"/>
      <c r="B391" s="269"/>
      <c r="C391" s="269"/>
      <c r="D391" s="269"/>
      <c r="E391" s="288" t="s">
        <v>283</v>
      </c>
      <c r="F391" s="289"/>
      <c r="G391" s="289"/>
      <c r="H391" s="271">
        <f t="shared" si="20"/>
        <v>0</v>
      </c>
      <c r="I391" s="290"/>
      <c r="J391" s="271">
        <f t="shared" si="21"/>
        <v>0</v>
      </c>
      <c r="K391" s="265"/>
    </row>
    <row r="392" spans="1:11" x14ac:dyDescent="0.25">
      <c r="A392" s="287"/>
      <c r="B392" s="269"/>
      <c r="C392" s="269"/>
      <c r="D392" s="269"/>
      <c r="E392" s="288" t="s">
        <v>283</v>
      </c>
      <c r="F392" s="289"/>
      <c r="G392" s="289"/>
      <c r="H392" s="271">
        <f t="shared" si="20"/>
        <v>0</v>
      </c>
      <c r="I392" s="290"/>
      <c r="J392" s="271">
        <f t="shared" si="21"/>
        <v>0</v>
      </c>
      <c r="K392" s="265"/>
    </row>
    <row r="393" spans="1:11" x14ac:dyDescent="0.25">
      <c r="A393" s="287"/>
      <c r="B393" s="269"/>
      <c r="C393" s="269"/>
      <c r="D393" s="269"/>
      <c r="E393" s="288" t="s">
        <v>283</v>
      </c>
      <c r="F393" s="289"/>
      <c r="G393" s="289"/>
      <c r="H393" s="271">
        <f t="shared" si="20"/>
        <v>0</v>
      </c>
      <c r="I393" s="290"/>
      <c r="J393" s="271">
        <f t="shared" si="21"/>
        <v>0</v>
      </c>
      <c r="K393" s="265"/>
    </row>
    <row r="394" spans="1:11" x14ac:dyDescent="0.25">
      <c r="A394" s="287"/>
      <c r="B394" s="269"/>
      <c r="C394" s="269"/>
      <c r="D394" s="269"/>
      <c r="E394" s="288" t="s">
        <v>283</v>
      </c>
      <c r="F394" s="289"/>
      <c r="G394" s="289"/>
      <c r="H394" s="271">
        <f t="shared" si="20"/>
        <v>0</v>
      </c>
      <c r="I394" s="290"/>
      <c r="J394" s="271">
        <f t="shared" si="21"/>
        <v>0</v>
      </c>
      <c r="K394" s="265"/>
    </row>
    <row r="395" spans="1:11" x14ac:dyDescent="0.25">
      <c r="A395" s="287"/>
      <c r="B395" s="269"/>
      <c r="C395" s="269"/>
      <c r="D395" s="269"/>
      <c r="E395" s="288" t="s">
        <v>283</v>
      </c>
      <c r="F395" s="289"/>
      <c r="G395" s="289"/>
      <c r="H395" s="271">
        <f t="shared" si="20"/>
        <v>0</v>
      </c>
      <c r="I395" s="290"/>
      <c r="J395" s="271">
        <f t="shared" si="21"/>
        <v>0</v>
      </c>
      <c r="K395" s="265"/>
    </row>
    <row r="396" spans="1:11" x14ac:dyDescent="0.25">
      <c r="A396" s="287"/>
      <c r="B396" s="269"/>
      <c r="C396" s="269"/>
      <c r="D396" s="269"/>
      <c r="E396" s="288" t="s">
        <v>283</v>
      </c>
      <c r="F396" s="289"/>
      <c r="G396" s="289"/>
      <c r="H396" s="271">
        <f t="shared" si="20"/>
        <v>0</v>
      </c>
      <c r="I396" s="290"/>
      <c r="J396" s="271">
        <f t="shared" si="21"/>
        <v>0</v>
      </c>
      <c r="K396" s="265"/>
    </row>
    <row r="397" spans="1:11" x14ac:dyDescent="0.25">
      <c r="A397" s="287"/>
      <c r="B397" s="269"/>
      <c r="C397" s="269"/>
      <c r="D397" s="269"/>
      <c r="E397" s="288" t="s">
        <v>283</v>
      </c>
      <c r="F397" s="289"/>
      <c r="G397" s="289"/>
      <c r="H397" s="271">
        <f t="shared" si="20"/>
        <v>0</v>
      </c>
      <c r="I397" s="290"/>
      <c r="J397" s="271">
        <f t="shared" si="21"/>
        <v>0</v>
      </c>
      <c r="K397" s="265"/>
    </row>
    <row r="398" spans="1:11" x14ac:dyDescent="0.25">
      <c r="A398" s="287"/>
      <c r="B398" s="269"/>
      <c r="C398" s="269"/>
      <c r="D398" s="269"/>
      <c r="E398" s="288" t="s">
        <v>283</v>
      </c>
      <c r="F398" s="289"/>
      <c r="G398" s="289"/>
      <c r="H398" s="271">
        <f t="shared" si="20"/>
        <v>0</v>
      </c>
      <c r="I398" s="290"/>
      <c r="J398" s="271">
        <f t="shared" si="21"/>
        <v>0</v>
      </c>
      <c r="K398" s="265"/>
    </row>
    <row r="399" spans="1:11" x14ac:dyDescent="0.25">
      <c r="A399" s="287"/>
      <c r="B399" s="269"/>
      <c r="C399" s="269"/>
      <c r="D399" s="269"/>
      <c r="E399" s="288" t="s">
        <v>283</v>
      </c>
      <c r="F399" s="289"/>
      <c r="G399" s="289"/>
      <c r="H399" s="271">
        <f t="shared" si="20"/>
        <v>0</v>
      </c>
      <c r="I399" s="290"/>
      <c r="J399" s="271">
        <f t="shared" si="21"/>
        <v>0</v>
      </c>
      <c r="K399" s="265"/>
    </row>
    <row r="400" spans="1:11" x14ac:dyDescent="0.25">
      <c r="A400" s="287"/>
      <c r="B400" s="269"/>
      <c r="C400" s="269"/>
      <c r="D400" s="269"/>
      <c r="E400" s="288" t="s">
        <v>283</v>
      </c>
      <c r="F400" s="289"/>
      <c r="G400" s="289"/>
      <c r="H400" s="271">
        <f t="shared" si="20"/>
        <v>0</v>
      </c>
      <c r="I400" s="290"/>
      <c r="J400" s="271">
        <f t="shared" si="21"/>
        <v>0</v>
      </c>
      <c r="K400" s="265"/>
    </row>
    <row r="401" spans="1:11" x14ac:dyDescent="0.25">
      <c r="A401" s="268" t="s">
        <v>418</v>
      </c>
      <c r="B401" s="269"/>
      <c r="C401" s="269"/>
      <c r="D401" s="269"/>
      <c r="E401" s="288" t="s">
        <v>283</v>
      </c>
      <c r="F401" s="271">
        <f>SUM(F384:F400)</f>
        <v>0</v>
      </c>
      <c r="G401" s="271">
        <f>SUM(G384:G400)</f>
        <v>0</v>
      </c>
      <c r="H401" s="271">
        <f>SUM(H384:H400)</f>
        <v>0</v>
      </c>
      <c r="I401" s="272">
        <f>SUM(I384:I400)</f>
        <v>0</v>
      </c>
      <c r="J401" s="271">
        <f t="shared" si="21"/>
        <v>0</v>
      </c>
      <c r="K401" s="265"/>
    </row>
    <row r="402" spans="1:11" x14ac:dyDescent="0.25">
      <c r="A402" s="276" t="s">
        <v>422</v>
      </c>
      <c r="B402" s="269"/>
      <c r="C402" s="269"/>
      <c r="D402" s="269"/>
      <c r="E402" s="269"/>
      <c r="F402" s="277"/>
      <c r="G402" s="277"/>
      <c r="H402" s="277"/>
      <c r="I402" s="278"/>
      <c r="J402" s="277"/>
      <c r="K402" s="258"/>
    </row>
    <row r="403" spans="1:11" x14ac:dyDescent="0.25">
      <c r="A403" s="258"/>
      <c r="B403" s="258"/>
      <c r="C403" s="258"/>
      <c r="D403" s="258"/>
      <c r="E403" s="258"/>
      <c r="F403" s="279"/>
      <c r="G403" s="279"/>
      <c r="H403" s="279"/>
      <c r="I403" s="280" t="s">
        <v>245</v>
      </c>
      <c r="J403" s="279"/>
      <c r="K403" s="258"/>
    </row>
    <row r="404" spans="1:11" x14ac:dyDescent="0.25">
      <c r="A404" s="258"/>
      <c r="B404" s="258"/>
      <c r="C404" s="258"/>
      <c r="D404" s="258"/>
      <c r="E404" s="258"/>
      <c r="F404" s="279"/>
      <c r="G404" s="279"/>
      <c r="H404" s="279"/>
      <c r="I404" s="280" t="s">
        <v>316</v>
      </c>
      <c r="J404" s="279"/>
      <c r="K404" s="258"/>
    </row>
    <row r="405" spans="1:11" x14ac:dyDescent="0.25">
      <c r="A405" s="259" t="s">
        <v>367</v>
      </c>
      <c r="B405" s="258"/>
      <c r="C405" s="258"/>
      <c r="D405" s="258"/>
      <c r="E405" s="258"/>
      <c r="F405" s="279"/>
      <c r="G405" s="279"/>
      <c r="H405" s="279"/>
      <c r="I405" s="280"/>
      <c r="J405" s="279"/>
      <c r="K405" s="258"/>
    </row>
    <row r="406" spans="1:11" ht="15.6" x14ac:dyDescent="0.3">
      <c r="A406" s="260" t="s">
        <v>247</v>
      </c>
      <c r="B406" s="261"/>
      <c r="C406" s="261"/>
      <c r="D406" s="261"/>
      <c r="E406" s="261"/>
      <c r="F406" s="281"/>
      <c r="G406" s="281"/>
      <c r="H406" s="281"/>
      <c r="I406" s="282"/>
      <c r="J406" s="281"/>
      <c r="K406" s="258"/>
    </row>
    <row r="407" spans="1:11" ht="15.6" x14ac:dyDescent="0.3">
      <c r="A407" s="260" t="s">
        <v>317</v>
      </c>
      <c r="B407" s="261"/>
      <c r="C407" s="261"/>
      <c r="D407" s="261"/>
      <c r="E407" s="261"/>
      <c r="F407" s="281"/>
      <c r="G407" s="281"/>
      <c r="H407" s="281"/>
      <c r="I407" s="282"/>
      <c r="J407" s="281"/>
      <c r="K407" s="258"/>
    </row>
    <row r="408" spans="1:11" ht="15.6" x14ac:dyDescent="0.3">
      <c r="A408" s="260" t="s">
        <v>318</v>
      </c>
      <c r="B408" s="261"/>
      <c r="C408" s="261"/>
      <c r="D408" s="261"/>
      <c r="E408" s="261"/>
      <c r="F408" s="281"/>
      <c r="G408" s="281"/>
      <c r="H408" s="281"/>
      <c r="I408" s="282"/>
      <c r="J408" s="281"/>
      <c r="K408" s="258"/>
    </row>
    <row r="409" spans="1:11" x14ac:dyDescent="0.25">
      <c r="A409" s="258"/>
      <c r="B409" s="258"/>
      <c r="C409" s="258"/>
      <c r="D409" s="258"/>
      <c r="E409" s="258"/>
      <c r="F409" s="279"/>
      <c r="G409" s="279"/>
      <c r="H409" s="279"/>
      <c r="I409" s="280"/>
      <c r="J409" s="279"/>
      <c r="K409" s="258"/>
    </row>
    <row r="410" spans="1:11" x14ac:dyDescent="0.25">
      <c r="A410" s="259" t="s">
        <v>363</v>
      </c>
      <c r="B410" s="258"/>
      <c r="C410" s="258" t="str">
        <f>C8</f>
        <v>Enter Hospital Name Here</v>
      </c>
      <c r="D410" s="258"/>
      <c r="E410" s="258"/>
      <c r="F410" s="279"/>
      <c r="G410" s="279"/>
      <c r="H410" s="279"/>
      <c r="I410" s="280"/>
      <c r="J410" s="279"/>
      <c r="K410" s="258"/>
    </row>
    <row r="411" spans="1:11" x14ac:dyDescent="0.25">
      <c r="A411" s="258"/>
      <c r="B411" s="258"/>
      <c r="C411" s="258"/>
      <c r="D411" s="258"/>
      <c r="E411" s="258"/>
      <c r="F411" s="279"/>
      <c r="G411" s="279"/>
      <c r="H411" s="279"/>
      <c r="I411" s="280"/>
      <c r="J411" s="279"/>
      <c r="K411" s="258"/>
    </row>
    <row r="412" spans="1:11" x14ac:dyDescent="0.25">
      <c r="A412" s="259" t="s">
        <v>250</v>
      </c>
      <c r="B412" s="258"/>
      <c r="C412" s="258" t="str">
        <f>C10</f>
        <v>Enter Provider Number Here</v>
      </c>
      <c r="D412" s="258"/>
      <c r="E412" s="258"/>
      <c r="F412" s="279"/>
      <c r="G412" s="279"/>
      <c r="H412" s="279"/>
      <c r="I412" s="232" t="s">
        <v>365</v>
      </c>
      <c r="J412" s="324" t="str">
        <f>'1_1A'!$P$7</f>
        <v>Enter FYE Here</v>
      </c>
      <c r="K412" s="258"/>
    </row>
    <row r="413" spans="1:11" x14ac:dyDescent="0.25">
      <c r="A413" s="258"/>
      <c r="B413" s="258"/>
      <c r="C413" s="258"/>
      <c r="D413" s="258"/>
      <c r="E413" s="258"/>
      <c r="F413" s="279"/>
      <c r="G413" s="279"/>
      <c r="H413" s="279"/>
      <c r="I413" s="280"/>
      <c r="J413" s="279"/>
      <c r="K413" s="258"/>
    </row>
    <row r="414" spans="1:11" x14ac:dyDescent="0.25">
      <c r="A414" s="258"/>
      <c r="B414" s="258"/>
      <c r="C414" s="258"/>
      <c r="D414" s="258"/>
      <c r="E414" s="258"/>
      <c r="F414" s="279"/>
      <c r="G414" s="279"/>
      <c r="H414" s="279"/>
      <c r="I414" s="280"/>
      <c r="J414" s="279"/>
      <c r="K414" s="258"/>
    </row>
    <row r="415" spans="1:11" ht="15.6" x14ac:dyDescent="0.3">
      <c r="A415" s="258"/>
      <c r="B415" s="258"/>
      <c r="C415" s="258"/>
      <c r="D415" s="258"/>
      <c r="E415" s="258"/>
      <c r="F415" s="279"/>
      <c r="G415" s="279"/>
      <c r="H415" s="279"/>
      <c r="I415" s="280"/>
      <c r="J415" s="283" t="s">
        <v>251</v>
      </c>
      <c r="K415" s="258"/>
    </row>
    <row r="416" spans="1:11" x14ac:dyDescent="0.25">
      <c r="A416" s="263"/>
      <c r="B416" s="264"/>
      <c r="C416" s="264"/>
      <c r="D416" s="264"/>
      <c r="E416" s="263"/>
      <c r="F416" s="271"/>
      <c r="G416" s="271"/>
      <c r="H416" s="271"/>
      <c r="I416" s="272"/>
      <c r="J416" s="271"/>
      <c r="K416" s="265"/>
    </row>
    <row r="417" spans="1:11" x14ac:dyDescent="0.25">
      <c r="A417" s="265"/>
      <c r="B417" s="258"/>
      <c r="C417" s="258"/>
      <c r="D417" s="258"/>
      <c r="E417" s="266" t="s">
        <v>621</v>
      </c>
      <c r="F417" s="284" t="s">
        <v>252</v>
      </c>
      <c r="G417" s="274"/>
      <c r="H417" s="284" t="s">
        <v>379</v>
      </c>
      <c r="I417" s="285" t="s">
        <v>487</v>
      </c>
      <c r="J417" s="286" t="s">
        <v>253</v>
      </c>
      <c r="K417" s="265"/>
    </row>
    <row r="418" spans="1:11" x14ac:dyDescent="0.25">
      <c r="A418" s="266" t="s">
        <v>254</v>
      </c>
      <c r="B418" s="261"/>
      <c r="C418" s="261"/>
      <c r="D418" s="261"/>
      <c r="E418" s="266" t="s">
        <v>255</v>
      </c>
      <c r="F418" s="284" t="s">
        <v>256</v>
      </c>
      <c r="G418" s="284" t="s">
        <v>610</v>
      </c>
      <c r="H418" s="284" t="s">
        <v>257</v>
      </c>
      <c r="I418" s="285" t="s">
        <v>258</v>
      </c>
      <c r="J418" s="286" t="s">
        <v>257</v>
      </c>
      <c r="K418" s="265"/>
    </row>
    <row r="419" spans="1:11" x14ac:dyDescent="0.25">
      <c r="A419" s="265"/>
      <c r="B419" s="258"/>
      <c r="C419" s="258"/>
      <c r="D419" s="258"/>
      <c r="E419" s="266" t="s">
        <v>487</v>
      </c>
      <c r="F419" s="284" t="s">
        <v>259</v>
      </c>
      <c r="G419" s="284" t="s">
        <v>672</v>
      </c>
      <c r="H419" s="284" t="s">
        <v>260</v>
      </c>
      <c r="I419" s="285" t="s">
        <v>489</v>
      </c>
      <c r="J419" s="286" t="s">
        <v>260</v>
      </c>
      <c r="K419" s="265"/>
    </row>
    <row r="420" spans="1:11" x14ac:dyDescent="0.25">
      <c r="A420" s="265"/>
      <c r="B420" s="258"/>
      <c r="C420" s="258"/>
      <c r="D420" s="258"/>
      <c r="E420" s="265"/>
      <c r="F420" s="274"/>
      <c r="G420" s="274"/>
      <c r="H420" s="284" t="s">
        <v>672</v>
      </c>
      <c r="I420" s="275"/>
      <c r="J420" s="286" t="s">
        <v>261</v>
      </c>
      <c r="K420" s="265"/>
    </row>
    <row r="421" spans="1:11" x14ac:dyDescent="0.25">
      <c r="A421" s="287"/>
      <c r="B421" s="269"/>
      <c r="C421" s="269"/>
      <c r="D421" s="269"/>
      <c r="E421" s="288" t="s">
        <v>285</v>
      </c>
      <c r="F421" s="289"/>
      <c r="G421" s="289"/>
      <c r="H421" s="271">
        <f t="shared" ref="H421:H437" si="22">F421+G421</f>
        <v>0</v>
      </c>
      <c r="I421" s="290"/>
      <c r="J421" s="271">
        <f t="shared" ref="J421:J438" si="23">IF(I421=0,0,H421/I421)</f>
        <v>0</v>
      </c>
      <c r="K421" s="265"/>
    </row>
    <row r="422" spans="1:11" x14ac:dyDescent="0.25">
      <c r="A422" s="287"/>
      <c r="B422" s="269"/>
      <c r="C422" s="269"/>
      <c r="D422" s="269"/>
      <c r="E422" s="288" t="s">
        <v>285</v>
      </c>
      <c r="F422" s="289"/>
      <c r="G422" s="289"/>
      <c r="H422" s="271">
        <f t="shared" si="22"/>
        <v>0</v>
      </c>
      <c r="I422" s="290"/>
      <c r="J422" s="271">
        <f t="shared" si="23"/>
        <v>0</v>
      </c>
      <c r="K422" s="265"/>
    </row>
    <row r="423" spans="1:11" x14ac:dyDescent="0.25">
      <c r="A423" s="287"/>
      <c r="B423" s="269"/>
      <c r="C423" s="269"/>
      <c r="D423" s="269"/>
      <c r="E423" s="288" t="s">
        <v>285</v>
      </c>
      <c r="F423" s="289"/>
      <c r="G423" s="289"/>
      <c r="H423" s="271">
        <f t="shared" si="22"/>
        <v>0</v>
      </c>
      <c r="I423" s="290"/>
      <c r="J423" s="271">
        <f t="shared" si="23"/>
        <v>0</v>
      </c>
      <c r="K423" s="265"/>
    </row>
    <row r="424" spans="1:11" x14ac:dyDescent="0.25">
      <c r="A424" s="287"/>
      <c r="B424" s="269"/>
      <c r="C424" s="269"/>
      <c r="D424" s="269"/>
      <c r="E424" s="288" t="s">
        <v>285</v>
      </c>
      <c r="F424" s="289"/>
      <c r="G424" s="289"/>
      <c r="H424" s="271">
        <f t="shared" si="22"/>
        <v>0</v>
      </c>
      <c r="I424" s="290"/>
      <c r="J424" s="271">
        <f t="shared" si="23"/>
        <v>0</v>
      </c>
      <c r="K424" s="265"/>
    </row>
    <row r="425" spans="1:11" x14ac:dyDescent="0.25">
      <c r="A425" s="287"/>
      <c r="B425" s="269"/>
      <c r="C425" s="269"/>
      <c r="D425" s="269"/>
      <c r="E425" s="288" t="s">
        <v>285</v>
      </c>
      <c r="F425" s="289"/>
      <c r="G425" s="289"/>
      <c r="H425" s="271">
        <f t="shared" si="22"/>
        <v>0</v>
      </c>
      <c r="I425" s="290"/>
      <c r="J425" s="271">
        <f t="shared" si="23"/>
        <v>0</v>
      </c>
      <c r="K425" s="265"/>
    </row>
    <row r="426" spans="1:11" x14ac:dyDescent="0.25">
      <c r="A426" s="287"/>
      <c r="B426" s="269"/>
      <c r="C426" s="269"/>
      <c r="D426" s="269"/>
      <c r="E426" s="288" t="s">
        <v>285</v>
      </c>
      <c r="F426" s="289"/>
      <c r="G426" s="289"/>
      <c r="H426" s="271">
        <f t="shared" si="22"/>
        <v>0</v>
      </c>
      <c r="I426" s="290"/>
      <c r="J426" s="271">
        <f t="shared" si="23"/>
        <v>0</v>
      </c>
      <c r="K426" s="265"/>
    </row>
    <row r="427" spans="1:11" x14ac:dyDescent="0.25">
      <c r="A427" s="287"/>
      <c r="B427" s="269"/>
      <c r="C427" s="269"/>
      <c r="D427" s="269"/>
      <c r="E427" s="288" t="s">
        <v>285</v>
      </c>
      <c r="F427" s="289"/>
      <c r="G427" s="289"/>
      <c r="H427" s="271">
        <f t="shared" si="22"/>
        <v>0</v>
      </c>
      <c r="I427" s="290"/>
      <c r="J427" s="271">
        <f t="shared" si="23"/>
        <v>0</v>
      </c>
      <c r="K427" s="265"/>
    </row>
    <row r="428" spans="1:11" x14ac:dyDescent="0.25">
      <c r="A428" s="287"/>
      <c r="B428" s="269"/>
      <c r="C428" s="269"/>
      <c r="D428" s="269"/>
      <c r="E428" s="288" t="s">
        <v>285</v>
      </c>
      <c r="F428" s="289"/>
      <c r="G428" s="289"/>
      <c r="H428" s="271">
        <f t="shared" si="22"/>
        <v>0</v>
      </c>
      <c r="I428" s="290"/>
      <c r="J428" s="271">
        <f t="shared" si="23"/>
        <v>0</v>
      </c>
      <c r="K428" s="265"/>
    </row>
    <row r="429" spans="1:11" x14ac:dyDescent="0.25">
      <c r="A429" s="287"/>
      <c r="B429" s="269"/>
      <c r="C429" s="269"/>
      <c r="D429" s="269"/>
      <c r="E429" s="288" t="s">
        <v>285</v>
      </c>
      <c r="F429" s="289"/>
      <c r="G429" s="289"/>
      <c r="H429" s="271">
        <f t="shared" si="22"/>
        <v>0</v>
      </c>
      <c r="I429" s="290"/>
      <c r="J429" s="271">
        <f t="shared" si="23"/>
        <v>0</v>
      </c>
      <c r="K429" s="265"/>
    </row>
    <row r="430" spans="1:11" x14ac:dyDescent="0.25">
      <c r="A430" s="287"/>
      <c r="B430" s="269"/>
      <c r="C430" s="269"/>
      <c r="D430" s="269"/>
      <c r="E430" s="288" t="s">
        <v>285</v>
      </c>
      <c r="F430" s="289"/>
      <c r="G430" s="289"/>
      <c r="H430" s="271">
        <f t="shared" si="22"/>
        <v>0</v>
      </c>
      <c r="I430" s="290"/>
      <c r="J430" s="271">
        <f t="shared" si="23"/>
        <v>0</v>
      </c>
      <c r="K430" s="265"/>
    </row>
    <row r="431" spans="1:11" x14ac:dyDescent="0.25">
      <c r="A431" s="287"/>
      <c r="B431" s="269"/>
      <c r="C431" s="269"/>
      <c r="D431" s="269"/>
      <c r="E431" s="288" t="s">
        <v>285</v>
      </c>
      <c r="F431" s="289"/>
      <c r="G431" s="289"/>
      <c r="H431" s="271">
        <f t="shared" si="22"/>
        <v>0</v>
      </c>
      <c r="I431" s="290"/>
      <c r="J431" s="271">
        <f t="shared" si="23"/>
        <v>0</v>
      </c>
      <c r="K431" s="265"/>
    </row>
    <row r="432" spans="1:11" x14ac:dyDescent="0.25">
      <c r="A432" s="287"/>
      <c r="B432" s="269"/>
      <c r="C432" s="269"/>
      <c r="D432" s="269"/>
      <c r="E432" s="288" t="s">
        <v>285</v>
      </c>
      <c r="F432" s="289"/>
      <c r="G432" s="289"/>
      <c r="H432" s="271">
        <f t="shared" si="22"/>
        <v>0</v>
      </c>
      <c r="I432" s="290"/>
      <c r="J432" s="271">
        <f t="shared" si="23"/>
        <v>0</v>
      </c>
      <c r="K432" s="265"/>
    </row>
    <row r="433" spans="1:11" x14ac:dyDescent="0.25">
      <c r="A433" s="287"/>
      <c r="B433" s="269"/>
      <c r="C433" s="269"/>
      <c r="D433" s="269"/>
      <c r="E433" s="288" t="s">
        <v>285</v>
      </c>
      <c r="F433" s="289"/>
      <c r="G433" s="289"/>
      <c r="H433" s="271">
        <f t="shared" si="22"/>
        <v>0</v>
      </c>
      <c r="I433" s="290"/>
      <c r="J433" s="271">
        <f t="shared" si="23"/>
        <v>0</v>
      </c>
      <c r="K433" s="265"/>
    </row>
    <row r="434" spans="1:11" x14ac:dyDescent="0.25">
      <c r="A434" s="287"/>
      <c r="B434" s="269"/>
      <c r="C434" s="269"/>
      <c r="D434" s="269"/>
      <c r="E434" s="288" t="s">
        <v>285</v>
      </c>
      <c r="F434" s="289"/>
      <c r="G434" s="289"/>
      <c r="H434" s="271">
        <f t="shared" si="22"/>
        <v>0</v>
      </c>
      <c r="I434" s="290"/>
      <c r="J434" s="271">
        <f t="shared" si="23"/>
        <v>0</v>
      </c>
      <c r="K434" s="265"/>
    </row>
    <row r="435" spans="1:11" x14ac:dyDescent="0.25">
      <c r="A435" s="287"/>
      <c r="B435" s="269"/>
      <c r="C435" s="269"/>
      <c r="D435" s="269"/>
      <c r="E435" s="288" t="s">
        <v>285</v>
      </c>
      <c r="F435" s="289"/>
      <c r="G435" s="289"/>
      <c r="H435" s="271">
        <f t="shared" si="22"/>
        <v>0</v>
      </c>
      <c r="I435" s="290"/>
      <c r="J435" s="271">
        <f t="shared" si="23"/>
        <v>0</v>
      </c>
      <c r="K435" s="265"/>
    </row>
    <row r="436" spans="1:11" x14ac:dyDescent="0.25">
      <c r="A436" s="287"/>
      <c r="B436" s="269"/>
      <c r="C436" s="269"/>
      <c r="D436" s="269"/>
      <c r="E436" s="288" t="s">
        <v>285</v>
      </c>
      <c r="F436" s="289"/>
      <c r="G436" s="289"/>
      <c r="H436" s="271">
        <f t="shared" si="22"/>
        <v>0</v>
      </c>
      <c r="I436" s="290"/>
      <c r="J436" s="271">
        <f t="shared" si="23"/>
        <v>0</v>
      </c>
      <c r="K436" s="265"/>
    </row>
    <row r="437" spans="1:11" x14ac:dyDescent="0.25">
      <c r="A437" s="287"/>
      <c r="B437" s="269"/>
      <c r="C437" s="269"/>
      <c r="D437" s="269"/>
      <c r="E437" s="288" t="s">
        <v>285</v>
      </c>
      <c r="F437" s="289"/>
      <c r="G437" s="289"/>
      <c r="H437" s="271">
        <f t="shared" si="22"/>
        <v>0</v>
      </c>
      <c r="I437" s="290"/>
      <c r="J437" s="271">
        <f t="shared" si="23"/>
        <v>0</v>
      </c>
      <c r="K437" s="265"/>
    </row>
    <row r="438" spans="1:11" x14ac:dyDescent="0.25">
      <c r="A438" s="268" t="s">
        <v>418</v>
      </c>
      <c r="B438" s="269"/>
      <c r="C438" s="269"/>
      <c r="D438" s="269"/>
      <c r="E438" s="288" t="s">
        <v>285</v>
      </c>
      <c r="F438" s="271">
        <f>SUM(F421:F437)</f>
        <v>0</v>
      </c>
      <c r="G438" s="271">
        <f>SUM(G421:G437)</f>
        <v>0</v>
      </c>
      <c r="H438" s="271">
        <f>SUM(H421:H437)</f>
        <v>0</v>
      </c>
      <c r="I438" s="272">
        <f>SUM(I421:I437)</f>
        <v>0</v>
      </c>
      <c r="J438" s="271">
        <f t="shared" si="23"/>
        <v>0</v>
      </c>
      <c r="K438" s="265"/>
    </row>
    <row r="439" spans="1:11" x14ac:dyDescent="0.25">
      <c r="A439" s="269"/>
      <c r="B439" s="269"/>
      <c r="C439" s="269"/>
      <c r="D439" s="269"/>
      <c r="E439" s="269"/>
      <c r="F439" s="277"/>
      <c r="G439" s="277"/>
      <c r="H439" s="277"/>
      <c r="I439" s="278"/>
      <c r="J439" s="277"/>
      <c r="K439" s="258"/>
    </row>
    <row r="440" spans="1:11" x14ac:dyDescent="0.25">
      <c r="A440" s="258"/>
      <c r="B440" s="258"/>
      <c r="C440" s="258"/>
      <c r="D440" s="258"/>
      <c r="E440" s="258"/>
      <c r="F440" s="279"/>
      <c r="G440" s="279"/>
      <c r="H440" s="279"/>
      <c r="I440" s="258"/>
      <c r="J440" s="258"/>
      <c r="K440" s="258"/>
    </row>
  </sheetData>
  <phoneticPr fontId="0" type="noConversion"/>
  <printOptions horizontalCentered="1"/>
  <pageMargins left="0.5" right="0.5" top="0.5" bottom="0.55000000000000004" header="0.5" footer="0.5"/>
  <pageSetup scale="79" fitToHeight="0" orientation="landscape" horizontalDpi="300" verticalDpi="300" r:id="rId1"/>
  <headerFooter alignWithMargins="0">
    <oddFooter>&amp;C&amp;9Rev. 12/01/11</oddFooter>
  </headerFooter>
  <rowBreaks count="11" manualBreakCount="11">
    <brk id="32" max="16383" man="1"/>
    <brk id="69" max="16383" man="1"/>
    <brk id="106" max="16383" man="1"/>
    <brk id="143" max="16383" man="1"/>
    <brk id="180" max="16383" man="1"/>
    <brk id="217" max="16383" man="1"/>
    <brk id="254" max="16383" man="1"/>
    <brk id="291" max="16383" man="1"/>
    <brk id="328" max="16383" man="1"/>
    <brk id="365" max="16383" man="1"/>
    <brk id="40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4"/>
  <sheetViews>
    <sheetView showOutlineSymbols="0" topLeftCell="A13" zoomScale="87" workbookViewId="0"/>
  </sheetViews>
  <sheetFormatPr defaultColWidth="9.6328125" defaultRowHeight="15" x14ac:dyDescent="0.25"/>
  <cols>
    <col min="1" max="1" width="4.6328125" style="232" customWidth="1"/>
    <col min="2" max="5" width="8.6328125" style="232" customWidth="1"/>
    <col min="6" max="6" width="10.6328125" style="232" customWidth="1"/>
    <col min="7" max="7" width="11.1796875" style="232" customWidth="1"/>
    <col min="8" max="9" width="10.6328125" style="232" customWidth="1"/>
    <col min="10" max="10" width="12.54296875" style="232" customWidth="1"/>
    <col min="11" max="16384" width="9.6328125" style="232"/>
  </cols>
  <sheetData>
    <row r="1" spans="1:10" ht="15.6" x14ac:dyDescent="0.3">
      <c r="A1" s="3"/>
      <c r="B1" s="3"/>
      <c r="C1" s="3"/>
      <c r="D1" s="3"/>
      <c r="E1" s="3"/>
      <c r="F1" s="3"/>
      <c r="G1" s="3"/>
      <c r="H1" s="3"/>
      <c r="I1" s="3" t="s">
        <v>319</v>
      </c>
      <c r="J1" s="3"/>
    </row>
    <row r="2" spans="1:10" ht="15.6" x14ac:dyDescent="0.3">
      <c r="A2" s="3"/>
      <c r="B2" s="3"/>
      <c r="C2" s="3"/>
      <c r="D2" s="3"/>
      <c r="E2" s="3"/>
      <c r="F2" s="3"/>
      <c r="G2" s="3"/>
      <c r="H2" s="3"/>
      <c r="I2" s="3"/>
      <c r="J2" s="3"/>
    </row>
    <row r="3" spans="1:10" x14ac:dyDescent="0.25">
      <c r="C3" s="232" t="s">
        <v>363</v>
      </c>
      <c r="E3" s="247" t="str">
        <f>'1_1A'!B7</f>
        <v>Enter Hospital Name Here</v>
      </c>
      <c r="H3" s="232" t="s">
        <v>451</v>
      </c>
      <c r="I3" s="247" t="str">
        <f>'1_1A'!H7</f>
        <v>Enter Provider Number Here</v>
      </c>
    </row>
    <row r="4" spans="1:10" ht="15.6" x14ac:dyDescent="0.3">
      <c r="A4" s="3"/>
      <c r="B4" s="3"/>
      <c r="C4" s="3"/>
      <c r="D4" s="3"/>
      <c r="E4" s="3"/>
      <c r="F4" s="3"/>
      <c r="G4" s="3"/>
      <c r="H4" s="3"/>
      <c r="I4" s="232" t="s">
        <v>365</v>
      </c>
      <c r="J4" s="312" t="str">
        <f>'1_1A'!P7</f>
        <v>Enter FYE Here</v>
      </c>
    </row>
    <row r="5" spans="1:10" ht="15.6" x14ac:dyDescent="0.3">
      <c r="A5" s="234" t="s">
        <v>320</v>
      </c>
      <c r="B5" s="234"/>
      <c r="C5" s="234"/>
      <c r="D5" s="234"/>
      <c r="E5" s="234"/>
      <c r="F5" s="234"/>
      <c r="G5" s="234"/>
      <c r="H5" s="234"/>
      <c r="I5" s="234"/>
      <c r="J5" s="234"/>
    </row>
    <row r="6" spans="1:10" ht="15.6" x14ac:dyDescent="0.3">
      <c r="A6" s="3"/>
      <c r="B6" s="3"/>
      <c r="C6" s="3"/>
      <c r="D6" s="3"/>
      <c r="E6" s="3"/>
      <c r="F6" s="3"/>
      <c r="G6" s="3"/>
      <c r="H6" s="3"/>
      <c r="I6" s="3"/>
      <c r="J6" s="3"/>
    </row>
    <row r="7" spans="1:10" ht="15.6" x14ac:dyDescent="0.3">
      <c r="A7" s="3"/>
      <c r="B7" s="3"/>
      <c r="C7" s="3"/>
      <c r="D7" s="3"/>
      <c r="E7" s="3"/>
      <c r="F7" s="3"/>
      <c r="G7" s="3"/>
      <c r="H7" s="3"/>
      <c r="I7" s="3"/>
      <c r="J7" s="3"/>
    </row>
    <row r="8" spans="1:10" ht="15.6" x14ac:dyDescent="0.3">
      <c r="A8" s="3"/>
      <c r="B8" s="3"/>
      <c r="C8" s="3"/>
      <c r="D8" s="3"/>
      <c r="E8" s="3"/>
      <c r="F8" s="3"/>
      <c r="G8" s="3"/>
      <c r="H8" s="3"/>
      <c r="I8" s="3"/>
      <c r="J8" s="3"/>
    </row>
    <row r="9" spans="1:10" ht="15.6" x14ac:dyDescent="0.3">
      <c r="A9" s="3"/>
      <c r="B9" s="3"/>
      <c r="C9" s="3"/>
      <c r="D9" s="3"/>
      <c r="E9" s="3"/>
      <c r="F9" s="3"/>
      <c r="G9" s="3"/>
      <c r="H9" s="3"/>
      <c r="I9" s="3"/>
      <c r="J9" s="3"/>
    </row>
    <row r="10" spans="1:10" ht="15.6" x14ac:dyDescent="0.3">
      <c r="A10" s="234" t="s">
        <v>321</v>
      </c>
      <c r="B10" s="234"/>
      <c r="C10" s="234"/>
      <c r="D10" s="234"/>
      <c r="E10" s="234"/>
      <c r="F10" s="234"/>
      <c r="G10" s="3"/>
      <c r="H10" s="291" t="s">
        <v>322</v>
      </c>
      <c r="I10" s="3"/>
      <c r="J10" s="234" t="s">
        <v>322</v>
      </c>
    </row>
    <row r="12" spans="1:10" x14ac:dyDescent="0.25">
      <c r="A12" s="292" t="s">
        <v>384</v>
      </c>
      <c r="B12" s="232" t="s">
        <v>323</v>
      </c>
      <c r="H12" s="247"/>
      <c r="I12" s="247"/>
      <c r="J12" s="248"/>
    </row>
    <row r="13" spans="1:10" x14ac:dyDescent="0.25">
      <c r="A13" s="232">
        <f>A12+1</f>
        <v>2</v>
      </c>
      <c r="B13" s="232" t="s">
        <v>324</v>
      </c>
      <c r="H13" s="247"/>
      <c r="I13" s="247"/>
      <c r="J13" s="257"/>
    </row>
    <row r="14" spans="1:10" x14ac:dyDescent="0.25">
      <c r="A14" s="232">
        <f>A13+1</f>
        <v>3</v>
      </c>
      <c r="B14" s="232" t="s">
        <v>325</v>
      </c>
      <c r="H14" s="247"/>
      <c r="I14" s="247"/>
      <c r="J14" s="257"/>
    </row>
    <row r="15" spans="1:10" x14ac:dyDescent="0.25">
      <c r="A15" s="232">
        <f>A14+1</f>
        <v>4</v>
      </c>
      <c r="B15" s="232" t="s">
        <v>326</v>
      </c>
      <c r="H15" s="247"/>
      <c r="I15" s="247"/>
      <c r="J15" s="257"/>
    </row>
    <row r="16" spans="1:10" x14ac:dyDescent="0.25">
      <c r="A16" s="232">
        <f>A15+1</f>
        <v>5</v>
      </c>
      <c r="B16" s="232" t="s">
        <v>327</v>
      </c>
      <c r="H16" s="247"/>
      <c r="I16" s="247"/>
      <c r="J16" s="257"/>
    </row>
    <row r="17" spans="1:10" x14ac:dyDescent="0.25">
      <c r="B17" s="232" t="s">
        <v>328</v>
      </c>
      <c r="G17" s="292" t="s">
        <v>329</v>
      </c>
      <c r="H17" s="248"/>
      <c r="I17" s="247"/>
      <c r="J17" s="257"/>
    </row>
    <row r="18" spans="1:10" x14ac:dyDescent="0.25">
      <c r="B18" s="232" t="s">
        <v>330</v>
      </c>
      <c r="G18" s="292" t="s">
        <v>331</v>
      </c>
      <c r="H18" s="257"/>
      <c r="I18" s="247"/>
      <c r="J18" s="248"/>
    </row>
    <row r="19" spans="1:10" x14ac:dyDescent="0.25">
      <c r="A19" s="232">
        <f>A16+1</f>
        <v>6</v>
      </c>
      <c r="B19" s="232" t="s">
        <v>332</v>
      </c>
      <c r="H19" s="246"/>
      <c r="I19" s="247"/>
      <c r="J19" s="248"/>
    </row>
    <row r="20" spans="1:10" x14ac:dyDescent="0.25">
      <c r="A20" s="232">
        <f>A19+1</f>
        <v>7</v>
      </c>
      <c r="B20" s="232" t="s">
        <v>333</v>
      </c>
      <c r="H20" s="247"/>
      <c r="I20" s="247"/>
      <c r="J20" s="257"/>
    </row>
    <row r="21" spans="1:10" x14ac:dyDescent="0.25">
      <c r="A21" s="232">
        <f>A20+1</f>
        <v>8</v>
      </c>
      <c r="B21" s="232" t="s">
        <v>334</v>
      </c>
      <c r="H21" s="247"/>
      <c r="I21" s="247"/>
      <c r="J21" s="257"/>
    </row>
    <row r="22" spans="1:10" x14ac:dyDescent="0.25">
      <c r="A22" s="232">
        <f>A21+1</f>
        <v>9</v>
      </c>
      <c r="B22" s="232" t="s">
        <v>335</v>
      </c>
      <c r="H22" s="247"/>
      <c r="I22" s="247"/>
      <c r="J22" s="257"/>
    </row>
    <row r="23" spans="1:10" x14ac:dyDescent="0.25">
      <c r="B23" s="232" t="s">
        <v>328</v>
      </c>
      <c r="G23" s="292" t="s">
        <v>329</v>
      </c>
      <c r="H23" s="248"/>
      <c r="I23" s="247"/>
      <c r="J23" s="257"/>
    </row>
    <row r="24" spans="1:10" x14ac:dyDescent="0.25">
      <c r="B24" s="232" t="s">
        <v>330</v>
      </c>
      <c r="G24" s="292" t="s">
        <v>331</v>
      </c>
      <c r="H24" s="257"/>
      <c r="I24" s="247"/>
      <c r="J24" s="248"/>
    </row>
    <row r="25" spans="1:10" x14ac:dyDescent="0.25">
      <c r="A25" s="232">
        <f>A22+1</f>
        <v>10</v>
      </c>
      <c r="B25" s="232" t="s">
        <v>336</v>
      </c>
      <c r="H25" s="246"/>
      <c r="I25" s="247"/>
      <c r="J25" s="248"/>
    </row>
    <row r="26" spans="1:10" x14ac:dyDescent="0.25">
      <c r="A26" s="232">
        <f>A25+1</f>
        <v>11</v>
      </c>
      <c r="B26" s="232" t="s">
        <v>337</v>
      </c>
      <c r="H26" s="247"/>
      <c r="I26" s="247"/>
      <c r="J26" s="257"/>
    </row>
    <row r="27" spans="1:10" x14ac:dyDescent="0.25">
      <c r="B27" s="232" t="s">
        <v>328</v>
      </c>
      <c r="G27" s="292" t="s">
        <v>329</v>
      </c>
      <c r="H27" s="248"/>
      <c r="I27" s="247"/>
      <c r="J27" s="257"/>
    </row>
    <row r="28" spans="1:10" x14ac:dyDescent="0.25">
      <c r="B28" s="232" t="s">
        <v>330</v>
      </c>
      <c r="G28" s="292" t="s">
        <v>331</v>
      </c>
      <c r="H28" s="257"/>
      <c r="I28" s="247"/>
      <c r="J28" s="248"/>
    </row>
    <row r="29" spans="1:10" x14ac:dyDescent="0.25">
      <c r="A29" s="232">
        <f>A26+1</f>
        <v>12</v>
      </c>
      <c r="B29" s="232" t="s">
        <v>338</v>
      </c>
      <c r="H29" s="246"/>
      <c r="I29" s="247"/>
      <c r="J29" s="248"/>
    </row>
    <row r="30" spans="1:10" x14ac:dyDescent="0.25">
      <c r="A30" s="232">
        <f t="shared" ref="A30:A41" si="0">A29+1</f>
        <v>13</v>
      </c>
      <c r="B30" s="232" t="s">
        <v>339</v>
      </c>
      <c r="H30" s="247"/>
      <c r="I30" s="247"/>
      <c r="J30" s="257"/>
    </row>
    <row r="31" spans="1:10" x14ac:dyDescent="0.25">
      <c r="A31" s="232">
        <f t="shared" si="0"/>
        <v>14</v>
      </c>
      <c r="B31" s="232" t="s">
        <v>340</v>
      </c>
      <c r="H31" s="247"/>
      <c r="I31" s="247"/>
      <c r="J31" s="257"/>
    </row>
    <row r="32" spans="1:10" x14ac:dyDescent="0.25">
      <c r="A32" s="232">
        <f t="shared" si="0"/>
        <v>15</v>
      </c>
      <c r="B32" s="232" t="s">
        <v>341</v>
      </c>
      <c r="H32" s="247"/>
      <c r="I32" s="247"/>
      <c r="J32" s="257"/>
    </row>
    <row r="33" spans="1:10" x14ac:dyDescent="0.25">
      <c r="A33" s="232">
        <f t="shared" si="0"/>
        <v>16</v>
      </c>
      <c r="B33" s="232" t="s">
        <v>342</v>
      </c>
      <c r="H33" s="247"/>
      <c r="I33" s="247"/>
      <c r="J33" s="257"/>
    </row>
    <row r="34" spans="1:10" x14ac:dyDescent="0.25">
      <c r="A34" s="232">
        <f t="shared" si="0"/>
        <v>17</v>
      </c>
      <c r="B34" s="232" t="s">
        <v>343</v>
      </c>
      <c r="H34" s="247"/>
      <c r="I34" s="247"/>
      <c r="J34" s="257"/>
    </row>
    <row r="35" spans="1:10" x14ac:dyDescent="0.25">
      <c r="A35" s="232">
        <f t="shared" si="0"/>
        <v>18</v>
      </c>
      <c r="B35" s="232" t="s">
        <v>344</v>
      </c>
      <c r="H35" s="247"/>
      <c r="I35" s="247"/>
      <c r="J35" s="257"/>
    </row>
    <row r="36" spans="1:10" x14ac:dyDescent="0.25">
      <c r="A36" s="232">
        <f t="shared" si="0"/>
        <v>19</v>
      </c>
      <c r="B36" s="232" t="s">
        <v>345</v>
      </c>
      <c r="H36" s="247"/>
      <c r="I36" s="247"/>
      <c r="J36" s="257"/>
    </row>
    <row r="37" spans="1:10" x14ac:dyDescent="0.25">
      <c r="A37" s="232">
        <f t="shared" si="0"/>
        <v>20</v>
      </c>
      <c r="B37" s="232" t="s">
        <v>346</v>
      </c>
      <c r="H37" s="247"/>
      <c r="I37" s="247"/>
      <c r="J37" s="257"/>
    </row>
    <row r="38" spans="1:10" x14ac:dyDescent="0.25">
      <c r="A38" s="232">
        <f t="shared" si="0"/>
        <v>21</v>
      </c>
      <c r="B38" s="233" t="s">
        <v>711</v>
      </c>
      <c r="H38" s="247"/>
      <c r="I38" s="247"/>
      <c r="J38" s="257"/>
    </row>
    <row r="39" spans="1:10" x14ac:dyDescent="0.25">
      <c r="A39" s="232">
        <f t="shared" si="0"/>
        <v>22</v>
      </c>
      <c r="B39" s="233" t="s">
        <v>711</v>
      </c>
      <c r="H39" s="247"/>
      <c r="I39" s="247"/>
      <c r="J39" s="257"/>
    </row>
    <row r="40" spans="1:10" x14ac:dyDescent="0.25">
      <c r="A40" s="232">
        <f t="shared" si="0"/>
        <v>23</v>
      </c>
      <c r="B40" s="233" t="s">
        <v>347</v>
      </c>
      <c r="H40" s="247"/>
      <c r="I40" s="247"/>
      <c r="J40" s="257"/>
    </row>
    <row r="41" spans="1:10" x14ac:dyDescent="0.25">
      <c r="A41" s="232">
        <f t="shared" si="0"/>
        <v>24</v>
      </c>
      <c r="F41" s="232" t="s">
        <v>348</v>
      </c>
      <c r="H41" s="247"/>
      <c r="I41" s="247"/>
      <c r="J41" s="246">
        <f>SUM(J12:J40)</f>
        <v>0</v>
      </c>
    </row>
    <row r="42" spans="1:10" x14ac:dyDescent="0.25">
      <c r="J42" s="293"/>
    </row>
    <row r="43" spans="1:10" x14ac:dyDescent="0.25">
      <c r="A43" s="232" t="s">
        <v>712</v>
      </c>
    </row>
    <row r="44" spans="1:10" x14ac:dyDescent="0.25">
      <c r="B44" s="232" t="s">
        <v>737</v>
      </c>
    </row>
  </sheetData>
  <phoneticPr fontId="0" type="noConversion"/>
  <printOptions horizontalCentered="1"/>
  <pageMargins left="0.5" right="0.5" top="0.5" bottom="0.55000000000000004" header="0.5" footer="0.5"/>
  <pageSetup scale="76" orientation="portrait" horizontalDpi="300" verticalDpi="300" r:id="rId1"/>
  <headerFooter alignWithMargins="0">
    <oddFooter>&amp;C&amp;9Rev. 12/01/11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OutlineSymbols="0" zoomScale="80" zoomScaleNormal="80" zoomScaleSheetLayoutView="80" workbookViewId="0">
      <selection activeCell="D12" sqref="D12"/>
    </sheetView>
  </sheetViews>
  <sheetFormatPr defaultColWidth="9.6328125" defaultRowHeight="15" x14ac:dyDescent="0.25"/>
  <cols>
    <col min="1" max="1" width="6.6328125" style="25" customWidth="1"/>
    <col min="2" max="2" width="20.1796875" style="25" customWidth="1"/>
    <col min="3" max="3" width="27.08984375" style="25" customWidth="1"/>
    <col min="4" max="7" width="14.6328125" style="25" customWidth="1"/>
    <col min="8" max="8" width="13.6328125" style="25" customWidth="1"/>
    <col min="9" max="9" width="14.1796875" style="25" customWidth="1"/>
    <col min="10" max="10" width="1.54296875" style="25" customWidth="1"/>
    <col min="11" max="11" width="4.6328125" style="25" customWidth="1"/>
    <col min="12" max="12" width="21.81640625" style="25" customWidth="1"/>
    <col min="13" max="13" width="19.36328125" style="25" customWidth="1"/>
    <col min="14" max="15" width="10.6328125" style="25" customWidth="1"/>
    <col min="16" max="16" width="9.6328125" style="25" customWidth="1"/>
    <col min="17" max="17" width="11.6328125" style="25" customWidth="1"/>
    <col min="18" max="18" width="10.6328125" style="25" customWidth="1"/>
    <col min="19" max="19" width="12.6328125" style="25" customWidth="1"/>
    <col min="20" max="22" width="9.6328125" style="25" customWidth="1"/>
    <col min="23" max="23" width="10.6328125" style="25" customWidth="1"/>
    <col min="24" max="16384" width="9.6328125" style="25"/>
  </cols>
  <sheetData>
    <row r="1" spans="1:32" ht="17.399999999999999" x14ac:dyDescent="0.3">
      <c r="A1" s="488" t="s">
        <v>448</v>
      </c>
      <c r="B1" s="23"/>
      <c r="C1" s="23"/>
      <c r="D1" s="23"/>
      <c r="E1" s="23"/>
      <c r="F1" s="23"/>
      <c r="G1" s="23"/>
      <c r="I1" s="489" t="s">
        <v>449</v>
      </c>
      <c r="J1" s="24"/>
      <c r="K1" s="488" t="s">
        <v>448</v>
      </c>
      <c r="L1" s="23"/>
      <c r="M1" s="23"/>
      <c r="N1" s="23"/>
      <c r="O1" s="23"/>
      <c r="P1" s="23"/>
      <c r="Q1" s="23"/>
      <c r="R1" s="23"/>
      <c r="S1" s="22"/>
      <c r="T1" s="488"/>
      <c r="U1" s="23"/>
      <c r="V1" s="23"/>
      <c r="W1" s="489" t="s">
        <v>450</v>
      </c>
      <c r="X1" s="24"/>
      <c r="Y1" s="24"/>
      <c r="Z1" s="24"/>
      <c r="AA1" s="24"/>
      <c r="AB1" s="24"/>
      <c r="AC1" s="24"/>
      <c r="AD1" s="24"/>
      <c r="AE1" s="24"/>
      <c r="AF1" s="24"/>
    </row>
    <row r="2" spans="1:32" ht="17.399999999999999" x14ac:dyDescent="0.3">
      <c r="A2" s="488"/>
      <c r="B2" s="23"/>
      <c r="C2" s="23"/>
      <c r="D2" s="23"/>
      <c r="E2" s="23"/>
      <c r="F2" s="23"/>
      <c r="G2" s="23"/>
      <c r="I2" s="489"/>
      <c r="J2" s="24"/>
      <c r="K2" s="22" t="s">
        <v>452</v>
      </c>
      <c r="L2" s="22"/>
      <c r="M2" s="22"/>
      <c r="N2" s="22"/>
      <c r="O2" s="22"/>
      <c r="P2" s="22"/>
      <c r="Q2" s="22"/>
      <c r="R2" s="22"/>
      <c r="S2" s="22"/>
      <c r="T2" s="22"/>
      <c r="U2" s="22"/>
      <c r="V2" s="490"/>
      <c r="W2" s="26"/>
      <c r="X2" s="24"/>
      <c r="Y2" s="24"/>
      <c r="Z2" s="24"/>
      <c r="AA2" s="24"/>
      <c r="AB2" s="24"/>
      <c r="AC2" s="24"/>
      <c r="AD2" s="24"/>
      <c r="AE2" s="24"/>
      <c r="AF2" s="24"/>
    </row>
    <row r="3" spans="1:32"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row>
    <row r="4" spans="1:32" x14ac:dyDescent="0.25">
      <c r="A4" s="25" t="s">
        <v>363</v>
      </c>
      <c r="B4" s="24"/>
      <c r="C4" s="24"/>
      <c r="D4" s="25" t="s">
        <v>451</v>
      </c>
      <c r="E4" s="24"/>
      <c r="F4" s="25" t="s">
        <v>367</v>
      </c>
      <c r="H4" s="523" t="s">
        <v>365</v>
      </c>
      <c r="I4" s="522"/>
      <c r="J4" s="522"/>
      <c r="K4" s="25" t="s">
        <v>363</v>
      </c>
      <c r="L4" s="24"/>
      <c r="M4" s="24"/>
      <c r="O4" s="24"/>
      <c r="P4" s="25" t="s">
        <v>451</v>
      </c>
      <c r="R4" s="24"/>
      <c r="S4" s="24"/>
      <c r="T4" s="24"/>
      <c r="U4" s="24"/>
      <c r="V4" s="25" t="s">
        <v>365</v>
      </c>
      <c r="W4" s="24"/>
      <c r="X4" s="24"/>
      <c r="Y4" s="24"/>
      <c r="Z4" s="24"/>
      <c r="AA4" s="24"/>
      <c r="AB4" s="24"/>
      <c r="AC4" s="24"/>
      <c r="AD4" s="24"/>
      <c r="AE4" s="24"/>
      <c r="AF4" s="24"/>
    </row>
    <row r="5" spans="1:32" x14ac:dyDescent="0.25">
      <c r="A5" s="24"/>
      <c r="B5" s="24" t="str">
        <f>'1_1A'!$B$7</f>
        <v>Enter Hospital Name Here</v>
      </c>
      <c r="C5" s="24"/>
      <c r="D5" s="24"/>
      <c r="E5" s="1465" t="str">
        <f>'1_1A'!$H$7</f>
        <v>Enter Provider Number Here</v>
      </c>
      <c r="F5" s="1465"/>
      <c r="G5" s="24"/>
      <c r="H5" s="1466" t="str">
        <f>'1_1A'!$P$7</f>
        <v>Enter FYE Here</v>
      </c>
      <c r="I5" s="1466"/>
      <c r="J5" s="522"/>
      <c r="K5" s="24"/>
      <c r="L5" s="24" t="str">
        <f>'1_1A'!$B$7</f>
        <v>Enter Hospital Name Here</v>
      </c>
      <c r="M5" s="24"/>
      <c r="N5" s="24"/>
      <c r="Q5" s="1463" t="str">
        <f>'1_1A'!$H$7</f>
        <v>Enter Provider Number Here</v>
      </c>
      <c r="R5" s="1463"/>
      <c r="T5" s="24"/>
      <c r="U5" s="24"/>
      <c r="V5" s="1464" t="str">
        <f>'1_1A'!$P$7</f>
        <v>Enter FYE Here</v>
      </c>
      <c r="W5" s="1464"/>
      <c r="X5" s="24"/>
      <c r="Y5" s="24"/>
      <c r="Z5" s="24"/>
      <c r="AA5" s="24"/>
      <c r="AB5" s="24"/>
      <c r="AC5" s="24"/>
      <c r="AD5" s="24"/>
      <c r="AE5" s="24"/>
      <c r="AF5" s="24"/>
    </row>
    <row r="6" spans="1:32" x14ac:dyDescent="0.25">
      <c r="A6" s="27"/>
      <c r="B6" s="27"/>
      <c r="C6" s="28"/>
      <c r="D6" s="27"/>
      <c r="E6" s="28"/>
      <c r="F6" s="28"/>
      <c r="G6" s="28"/>
      <c r="H6" s="28"/>
      <c r="I6" s="524"/>
      <c r="J6" s="522"/>
      <c r="K6" s="982"/>
      <c r="L6" s="983"/>
      <c r="M6" s="984"/>
      <c r="N6" s="983"/>
      <c r="O6" s="984"/>
      <c r="P6" s="984"/>
      <c r="Q6" s="984"/>
      <c r="R6" s="984"/>
      <c r="S6" s="984"/>
      <c r="T6" s="984"/>
      <c r="U6" s="984"/>
      <c r="V6" s="984"/>
      <c r="W6" s="985"/>
      <c r="X6" s="24"/>
      <c r="Y6" s="24"/>
      <c r="Z6" s="24"/>
      <c r="AA6" s="24"/>
      <c r="AB6" s="24"/>
      <c r="AC6" s="24"/>
      <c r="AD6" s="24"/>
      <c r="AE6" s="24"/>
      <c r="AF6" s="24"/>
    </row>
    <row r="7" spans="1:32" ht="15.6" x14ac:dyDescent="0.3">
      <c r="A7" s="29"/>
      <c r="B7" s="30" t="s">
        <v>453</v>
      </c>
      <c r="C7" s="23"/>
      <c r="D7" s="30" t="s">
        <v>454</v>
      </c>
      <c r="E7" s="23"/>
      <c r="F7" s="23"/>
      <c r="G7" s="23"/>
      <c r="H7" s="23"/>
      <c r="I7" s="525" t="s">
        <v>418</v>
      </c>
      <c r="J7" s="522"/>
      <c r="K7" s="986"/>
      <c r="L7" s="30"/>
      <c r="M7" s="987"/>
      <c r="N7" s="30" t="s">
        <v>454</v>
      </c>
      <c r="O7" s="988"/>
      <c r="P7" s="988"/>
      <c r="Q7" s="988"/>
      <c r="R7" s="988"/>
      <c r="S7" s="988"/>
      <c r="T7" s="988"/>
      <c r="U7" s="988"/>
      <c r="V7" s="988"/>
      <c r="W7" s="989" t="s">
        <v>367</v>
      </c>
      <c r="X7" s="522"/>
      <c r="Y7" s="24"/>
      <c r="Z7" s="24"/>
      <c r="AA7" s="24"/>
      <c r="AB7" s="24"/>
      <c r="AC7" s="24"/>
      <c r="AD7" s="24"/>
      <c r="AE7" s="24"/>
      <c r="AF7" s="24"/>
    </row>
    <row r="8" spans="1:32" ht="15.6" x14ac:dyDescent="0.3">
      <c r="A8" s="29"/>
      <c r="B8" s="30" t="s">
        <v>455</v>
      </c>
      <c r="C8" s="23"/>
      <c r="D8" s="29"/>
      <c r="E8" s="24"/>
      <c r="F8" s="24"/>
      <c r="G8" s="24"/>
      <c r="H8" s="24"/>
      <c r="I8" s="526"/>
      <c r="J8" s="522"/>
      <c r="K8" s="986"/>
      <c r="L8" s="30" t="s">
        <v>453</v>
      </c>
      <c r="M8" s="990"/>
      <c r="N8" s="32" t="s">
        <v>457</v>
      </c>
      <c r="O8" s="32" t="s">
        <v>458</v>
      </c>
      <c r="P8" s="32" t="s">
        <v>436</v>
      </c>
      <c r="Q8" s="32" t="s">
        <v>459</v>
      </c>
      <c r="R8" s="32" t="s">
        <v>460</v>
      </c>
      <c r="S8" s="32" t="s">
        <v>431</v>
      </c>
      <c r="T8" s="32" t="s">
        <v>377</v>
      </c>
      <c r="U8" s="32" t="s">
        <v>418</v>
      </c>
      <c r="V8" s="32" t="s">
        <v>431</v>
      </c>
      <c r="W8" s="991" t="s">
        <v>458</v>
      </c>
      <c r="X8" s="522"/>
      <c r="Y8" s="24"/>
      <c r="Z8" s="24"/>
      <c r="AA8" s="24"/>
      <c r="AB8" s="24"/>
      <c r="AC8" s="24"/>
      <c r="AD8" s="24"/>
      <c r="AE8" s="24"/>
      <c r="AF8" s="24"/>
    </row>
    <row r="9" spans="1:32" ht="15.6" x14ac:dyDescent="0.3">
      <c r="A9" s="29"/>
      <c r="B9" s="29"/>
      <c r="C9" s="24"/>
      <c r="D9" s="32" t="s">
        <v>374</v>
      </c>
      <c r="E9" s="32" t="s">
        <v>375</v>
      </c>
      <c r="F9" s="32" t="s">
        <v>376</v>
      </c>
      <c r="G9" s="32" t="s">
        <v>377</v>
      </c>
      <c r="H9" s="32" t="s">
        <v>456</v>
      </c>
      <c r="I9" s="526"/>
      <c r="J9" s="522"/>
      <c r="K9" s="986"/>
      <c r="L9" s="30" t="s">
        <v>455</v>
      </c>
      <c r="M9" s="990"/>
      <c r="N9" s="31" t="s">
        <v>462</v>
      </c>
      <c r="O9" s="31" t="s">
        <v>463</v>
      </c>
      <c r="P9" s="29"/>
      <c r="Q9" s="31" t="s">
        <v>444</v>
      </c>
      <c r="R9" s="31" t="s">
        <v>445</v>
      </c>
      <c r="S9" s="31" t="s">
        <v>464</v>
      </c>
      <c r="T9" s="31" t="s">
        <v>439</v>
      </c>
      <c r="U9" s="31" t="s">
        <v>367</v>
      </c>
      <c r="V9" s="31" t="s">
        <v>375</v>
      </c>
      <c r="W9" s="992" t="s">
        <v>463</v>
      </c>
      <c r="X9" s="522"/>
      <c r="Y9" s="24"/>
      <c r="Z9" s="24"/>
      <c r="AA9" s="24"/>
      <c r="AB9" s="24"/>
      <c r="AC9" s="24"/>
      <c r="AD9" s="24"/>
      <c r="AE9" s="24"/>
      <c r="AF9" s="24"/>
    </row>
    <row r="10" spans="1:32" x14ac:dyDescent="0.25">
      <c r="A10" s="29"/>
      <c r="B10" s="29"/>
      <c r="C10" s="24"/>
      <c r="D10" s="29"/>
      <c r="E10" s="29"/>
      <c r="F10" s="29"/>
      <c r="G10" s="31" t="s">
        <v>382</v>
      </c>
      <c r="H10" s="29"/>
      <c r="I10" s="526"/>
      <c r="J10" s="522"/>
      <c r="K10" s="986"/>
      <c r="L10" s="29"/>
      <c r="M10" s="522"/>
      <c r="N10" s="29"/>
      <c r="O10" s="31" t="s">
        <v>443</v>
      </c>
      <c r="P10" s="29"/>
      <c r="Q10" s="29"/>
      <c r="R10" s="29"/>
      <c r="S10" s="29"/>
      <c r="T10" s="29"/>
      <c r="U10" s="29"/>
      <c r="V10" s="29"/>
      <c r="W10" s="992" t="s">
        <v>374</v>
      </c>
      <c r="X10" s="522"/>
      <c r="Y10" s="24"/>
      <c r="Z10" s="24"/>
      <c r="AA10" s="24"/>
      <c r="AB10" s="24"/>
      <c r="AC10" s="24"/>
      <c r="AD10" s="24"/>
      <c r="AE10" s="24"/>
      <c r="AF10" s="24"/>
    </row>
    <row r="11" spans="1:32" x14ac:dyDescent="0.25">
      <c r="A11" s="29"/>
      <c r="B11" s="29"/>
      <c r="C11" s="24"/>
      <c r="D11" s="31" t="s">
        <v>384</v>
      </c>
      <c r="E11" s="31" t="s">
        <v>385</v>
      </c>
      <c r="F11" s="31" t="s">
        <v>386</v>
      </c>
      <c r="G11" s="31" t="s">
        <v>387</v>
      </c>
      <c r="H11" s="31" t="s">
        <v>388</v>
      </c>
      <c r="I11" s="525" t="s">
        <v>389</v>
      </c>
      <c r="J11" s="522"/>
      <c r="K11" s="986"/>
      <c r="L11" s="29"/>
      <c r="M11" s="522"/>
      <c r="N11" s="31" t="s">
        <v>384</v>
      </c>
      <c r="O11" s="31" t="s">
        <v>385</v>
      </c>
      <c r="P11" s="31" t="s">
        <v>386</v>
      </c>
      <c r="Q11" s="31" t="s">
        <v>387</v>
      </c>
      <c r="R11" s="31" t="s">
        <v>388</v>
      </c>
      <c r="S11" s="31" t="s">
        <v>389</v>
      </c>
      <c r="T11" s="31" t="s">
        <v>390</v>
      </c>
      <c r="U11" s="31" t="s">
        <v>391</v>
      </c>
      <c r="V11" s="31" t="s">
        <v>392</v>
      </c>
      <c r="W11" s="992" t="s">
        <v>393</v>
      </c>
      <c r="X11" s="522"/>
      <c r="Y11" s="24"/>
      <c r="Z11" s="24"/>
      <c r="AA11" s="24"/>
      <c r="AB11" s="24"/>
      <c r="AC11" s="24"/>
      <c r="AD11" s="24"/>
      <c r="AE11" s="24"/>
      <c r="AF11" s="24"/>
    </row>
    <row r="12" spans="1:32" x14ac:dyDescent="0.25">
      <c r="A12" s="33">
        <v>1</v>
      </c>
      <c r="B12" s="33" t="s">
        <v>461</v>
      </c>
      <c r="C12" s="34"/>
      <c r="D12" s="35"/>
      <c r="E12" s="35"/>
      <c r="F12" s="35"/>
      <c r="G12" s="36">
        <f>U12</f>
        <v>0</v>
      </c>
      <c r="H12" s="35"/>
      <c r="I12" s="527">
        <f>SUM(D12:H12)</f>
        <v>0</v>
      </c>
      <c r="J12" s="522"/>
      <c r="K12" s="993">
        <v>1</v>
      </c>
      <c r="L12" s="33" t="s">
        <v>461</v>
      </c>
      <c r="M12" s="34"/>
      <c r="N12" s="35"/>
      <c r="O12" s="35"/>
      <c r="P12" s="35"/>
      <c r="Q12" s="35"/>
      <c r="R12" s="35"/>
      <c r="S12" s="35"/>
      <c r="T12" s="35"/>
      <c r="U12" s="36">
        <f>SUM(N12:T12)</f>
        <v>0</v>
      </c>
      <c r="V12" s="35"/>
      <c r="W12" s="994"/>
      <c r="X12" s="522"/>
      <c r="Y12" s="24"/>
      <c r="Z12" s="24"/>
      <c r="AA12" s="24"/>
      <c r="AB12" s="24"/>
      <c r="AC12" s="24"/>
      <c r="AD12" s="24"/>
      <c r="AE12" s="24"/>
      <c r="AF12" s="24"/>
    </row>
    <row r="13" spans="1:32" x14ac:dyDescent="0.25">
      <c r="A13" s="29"/>
      <c r="B13" s="29"/>
      <c r="C13" s="24"/>
      <c r="D13" s="37"/>
      <c r="E13" s="37"/>
      <c r="F13" s="37"/>
      <c r="G13" s="37"/>
      <c r="H13" s="37"/>
      <c r="I13" s="528"/>
      <c r="J13" s="522"/>
      <c r="K13" s="986"/>
      <c r="L13" s="29"/>
      <c r="M13" s="522"/>
      <c r="N13" s="37"/>
      <c r="O13" s="37"/>
      <c r="P13" s="37"/>
      <c r="Q13" s="37"/>
      <c r="R13" s="37"/>
      <c r="S13" s="37"/>
      <c r="T13" s="37"/>
      <c r="U13" s="37"/>
      <c r="V13" s="37"/>
      <c r="W13" s="995"/>
      <c r="X13" s="522"/>
      <c r="Y13" s="24"/>
      <c r="Z13" s="24"/>
      <c r="AA13" s="24"/>
      <c r="AB13" s="24"/>
      <c r="AC13" s="24"/>
      <c r="AD13" s="24"/>
      <c r="AE13" s="24"/>
      <c r="AF13" s="24"/>
    </row>
    <row r="14" spans="1:32" x14ac:dyDescent="0.25">
      <c r="A14" s="33">
        <v>2</v>
      </c>
      <c r="B14" s="33" t="s">
        <v>465</v>
      </c>
      <c r="C14" s="34"/>
      <c r="D14" s="35"/>
      <c r="E14" s="35"/>
      <c r="F14" s="35"/>
      <c r="G14" s="36">
        <f>U14</f>
        <v>0</v>
      </c>
      <c r="H14" s="35"/>
      <c r="I14" s="527">
        <f>SUM(D14:H14)</f>
        <v>0</v>
      </c>
      <c r="J14" s="522"/>
      <c r="K14" s="993">
        <v>2</v>
      </c>
      <c r="L14" s="33" t="s">
        <v>465</v>
      </c>
      <c r="M14" s="34"/>
      <c r="N14" s="35"/>
      <c r="O14" s="35"/>
      <c r="P14" s="35"/>
      <c r="Q14" s="35"/>
      <c r="R14" s="35"/>
      <c r="S14" s="35"/>
      <c r="T14" s="35"/>
      <c r="U14" s="36">
        <f>SUM(N14:T14)</f>
        <v>0</v>
      </c>
      <c r="V14" s="35"/>
      <c r="W14" s="994"/>
      <c r="X14" s="522"/>
      <c r="Y14" s="24"/>
      <c r="Z14" s="24"/>
      <c r="AA14" s="24"/>
      <c r="AB14" s="24"/>
      <c r="AC14" s="24"/>
      <c r="AD14" s="24"/>
      <c r="AE14" s="24"/>
      <c r="AF14" s="24"/>
    </row>
    <row r="15" spans="1:32" x14ac:dyDescent="0.25">
      <c r="A15" s="29"/>
      <c r="B15" s="29"/>
      <c r="C15" s="24"/>
      <c r="D15" s="37"/>
      <c r="E15" s="37"/>
      <c r="F15" s="37"/>
      <c r="G15" s="37"/>
      <c r="H15" s="37"/>
      <c r="I15" s="528"/>
      <c r="J15" s="522"/>
      <c r="K15" s="986"/>
      <c r="L15" s="29"/>
      <c r="M15" s="522"/>
      <c r="N15" s="37"/>
      <c r="O15" s="37"/>
      <c r="P15" s="37"/>
      <c r="Q15" s="37"/>
      <c r="R15" s="37"/>
      <c r="S15" s="37"/>
      <c r="T15" s="37"/>
      <c r="U15" s="37"/>
      <c r="V15" s="37"/>
      <c r="W15" s="995"/>
      <c r="X15" s="522"/>
      <c r="Y15" s="24"/>
      <c r="Z15" s="24"/>
      <c r="AA15" s="24"/>
      <c r="AB15" s="24"/>
      <c r="AC15" s="24"/>
      <c r="AD15" s="24"/>
      <c r="AE15" s="24"/>
      <c r="AF15" s="24"/>
    </row>
    <row r="16" spans="1:32" x14ac:dyDescent="0.25">
      <c r="A16" s="27"/>
      <c r="B16" s="33" t="s">
        <v>466</v>
      </c>
      <c r="C16" s="34"/>
      <c r="D16" s="36"/>
      <c r="E16" s="36"/>
      <c r="F16" s="36"/>
      <c r="G16" s="36"/>
      <c r="H16" s="36"/>
      <c r="I16" s="527"/>
      <c r="J16" s="522"/>
      <c r="K16" s="996"/>
      <c r="L16" s="33" t="s">
        <v>466</v>
      </c>
      <c r="M16" s="34"/>
      <c r="N16" s="36"/>
      <c r="O16" s="36"/>
      <c r="P16" s="36"/>
      <c r="Q16" s="36"/>
      <c r="R16" s="36"/>
      <c r="S16" s="36"/>
      <c r="T16" s="36"/>
      <c r="U16" s="36"/>
      <c r="V16" s="36"/>
      <c r="W16" s="997"/>
      <c r="X16" s="522"/>
      <c r="Y16" s="24"/>
      <c r="Z16" s="24"/>
      <c r="AA16" s="24"/>
      <c r="AB16" s="24"/>
      <c r="AC16" s="24"/>
      <c r="AD16" s="24"/>
      <c r="AE16" s="24"/>
      <c r="AF16" s="24"/>
    </row>
    <row r="17" spans="1:32" x14ac:dyDescent="0.25">
      <c r="A17" s="38">
        <v>3</v>
      </c>
      <c r="B17" s="38" t="s">
        <v>467</v>
      </c>
      <c r="C17" s="24"/>
      <c r="D17" s="39"/>
      <c r="E17" s="39"/>
      <c r="F17" s="39"/>
      <c r="G17" s="37">
        <f>U17</f>
        <v>0</v>
      </c>
      <c r="H17" s="39"/>
      <c r="I17" s="528">
        <f>SUM(D17:H17)</f>
        <v>0</v>
      </c>
      <c r="J17" s="522"/>
      <c r="K17" s="998">
        <v>3</v>
      </c>
      <c r="L17" s="38" t="s">
        <v>467</v>
      </c>
      <c r="M17" s="522"/>
      <c r="N17" s="39"/>
      <c r="O17" s="39"/>
      <c r="P17" s="39"/>
      <c r="Q17" s="39"/>
      <c r="R17" s="39"/>
      <c r="S17" s="39"/>
      <c r="T17" s="39"/>
      <c r="U17" s="37">
        <f>SUM(N17:T17)</f>
        <v>0</v>
      </c>
      <c r="V17" s="39"/>
      <c r="W17" s="999"/>
      <c r="X17" s="522"/>
      <c r="Y17" s="24"/>
      <c r="Z17" s="24"/>
      <c r="AA17" s="24"/>
      <c r="AB17" s="24"/>
      <c r="AC17" s="24"/>
      <c r="AD17" s="24"/>
      <c r="AE17" s="24"/>
      <c r="AF17" s="24"/>
    </row>
    <row r="18" spans="1:32" x14ac:dyDescent="0.25">
      <c r="A18" s="31" t="s">
        <v>367</v>
      </c>
      <c r="B18" s="38" t="s">
        <v>468</v>
      </c>
      <c r="C18" s="24"/>
      <c r="D18" s="537" t="str">
        <f t="shared" ref="D18:H18" si="0">IF(D17&gt;0, "Enter Minutes", "")</f>
        <v/>
      </c>
      <c r="E18" s="537" t="str">
        <f t="shared" si="0"/>
        <v/>
      </c>
      <c r="F18" s="537" t="str">
        <f t="shared" si="0"/>
        <v/>
      </c>
      <c r="G18" s="37">
        <f>U18</f>
        <v>0</v>
      </c>
      <c r="H18" s="537" t="str">
        <f t="shared" si="0"/>
        <v/>
      </c>
      <c r="I18" s="528">
        <f>SUM(D18:H18)</f>
        <v>0</v>
      </c>
      <c r="J18" s="522"/>
      <c r="K18" s="1000" t="s">
        <v>367</v>
      </c>
      <c r="L18" s="38" t="s">
        <v>468</v>
      </c>
      <c r="M18" s="522"/>
      <c r="N18" s="537" t="str">
        <f t="shared" ref="N18:T18" si="1">IF(N17&gt;0, "Enter Minutes", "")</f>
        <v/>
      </c>
      <c r="O18" s="537" t="str">
        <f t="shared" si="1"/>
        <v/>
      </c>
      <c r="P18" s="537" t="str">
        <f t="shared" si="1"/>
        <v/>
      </c>
      <c r="Q18" s="537" t="str">
        <f t="shared" si="1"/>
        <v/>
      </c>
      <c r="R18" s="537" t="str">
        <f t="shared" si="1"/>
        <v/>
      </c>
      <c r="S18" s="537" t="str">
        <f t="shared" si="1"/>
        <v/>
      </c>
      <c r="T18" s="537" t="str">
        <f t="shared" si="1"/>
        <v/>
      </c>
      <c r="U18" s="37">
        <f>SUM(N18:T18)</f>
        <v>0</v>
      </c>
      <c r="V18" s="537" t="str">
        <f>IF(V17&gt;0, "Enter Minutes", "")</f>
        <v/>
      </c>
      <c r="W18" s="1001" t="str">
        <f>IF(W17&gt;0, "Enter Minutes", "")</f>
        <v/>
      </c>
      <c r="X18" s="522"/>
      <c r="Y18" s="24"/>
      <c r="Z18" s="24"/>
      <c r="AA18" s="24"/>
      <c r="AB18" s="24"/>
      <c r="AC18" s="24"/>
      <c r="AD18" s="24"/>
      <c r="AE18" s="24"/>
      <c r="AF18" s="24"/>
    </row>
    <row r="19" spans="1:32" x14ac:dyDescent="0.25">
      <c r="A19" s="33">
        <v>4</v>
      </c>
      <c r="B19" s="33" t="s">
        <v>469</v>
      </c>
      <c r="C19" s="34"/>
      <c r="D19" s="36"/>
      <c r="E19" s="36"/>
      <c r="F19" s="36"/>
      <c r="G19" s="36"/>
      <c r="H19" s="36"/>
      <c r="I19" s="527"/>
      <c r="J19" s="522"/>
      <c r="K19" s="993">
        <v>4</v>
      </c>
      <c r="L19" s="33" t="s">
        <v>469</v>
      </c>
      <c r="M19" s="34"/>
      <c r="N19" s="36"/>
      <c r="O19" s="36"/>
      <c r="P19" s="36"/>
      <c r="Q19" s="36"/>
      <c r="R19" s="36"/>
      <c r="S19" s="36"/>
      <c r="T19" s="36"/>
      <c r="U19" s="36"/>
      <c r="V19" s="36"/>
      <c r="W19" s="997"/>
      <c r="X19" s="522"/>
      <c r="Y19" s="24"/>
      <c r="Z19" s="24"/>
      <c r="AA19" s="24"/>
      <c r="AB19" s="24"/>
      <c r="AC19" s="24"/>
      <c r="AD19" s="24"/>
      <c r="AE19" s="24"/>
      <c r="AF19" s="24"/>
    </row>
    <row r="20" spans="1:32" x14ac:dyDescent="0.25">
      <c r="A20" s="29"/>
      <c r="B20" s="38" t="s">
        <v>470</v>
      </c>
      <c r="C20" s="24"/>
      <c r="D20" s="39"/>
      <c r="E20" s="39"/>
      <c r="F20" s="39"/>
      <c r="G20" s="37">
        <f>U20</f>
        <v>0</v>
      </c>
      <c r="H20" s="39"/>
      <c r="I20" s="528">
        <f>SUM(D20:H20)</f>
        <v>0</v>
      </c>
      <c r="J20" s="522"/>
      <c r="K20" s="986"/>
      <c r="L20" s="38" t="s">
        <v>470</v>
      </c>
      <c r="M20" s="522"/>
      <c r="N20" s="39"/>
      <c r="O20" s="39"/>
      <c r="P20" s="39"/>
      <c r="Q20" s="39"/>
      <c r="R20" s="39"/>
      <c r="S20" s="39"/>
      <c r="T20" s="39"/>
      <c r="U20" s="37">
        <f>SUM(N20:T20)</f>
        <v>0</v>
      </c>
      <c r="V20" s="39"/>
      <c r="W20" s="999"/>
      <c r="X20" s="522"/>
      <c r="Y20" s="24"/>
      <c r="Z20" s="24"/>
      <c r="AA20" s="24"/>
      <c r="AB20" s="24"/>
      <c r="AC20" s="24"/>
      <c r="AD20" s="24"/>
      <c r="AE20" s="24"/>
      <c r="AF20" s="24"/>
    </row>
    <row r="21" spans="1:32" x14ac:dyDescent="0.25">
      <c r="A21" s="33">
        <v>5</v>
      </c>
      <c r="B21" s="33" t="s">
        <v>471</v>
      </c>
      <c r="C21" s="34"/>
      <c r="D21" s="36"/>
      <c r="E21" s="36"/>
      <c r="F21" s="36"/>
      <c r="G21" s="36"/>
      <c r="H21" s="36"/>
      <c r="I21" s="527"/>
      <c r="J21" s="522"/>
      <c r="K21" s="993">
        <v>5</v>
      </c>
      <c r="L21" s="33" t="s">
        <v>471</v>
      </c>
      <c r="M21" s="34"/>
      <c r="N21" s="429"/>
      <c r="O21" s="429"/>
      <c r="P21" s="429"/>
      <c r="Q21" s="429"/>
      <c r="R21" s="429"/>
      <c r="S21" s="429"/>
      <c r="T21" s="429"/>
      <c r="U21" s="36"/>
      <c r="V21" s="36"/>
      <c r="W21" s="997"/>
      <c r="X21" s="522"/>
      <c r="Y21" s="24"/>
      <c r="Z21" s="24"/>
      <c r="AA21" s="24"/>
      <c r="AB21" s="24"/>
      <c r="AC21" s="24"/>
      <c r="AD21" s="24"/>
      <c r="AE21" s="24"/>
      <c r="AF21" s="24"/>
    </row>
    <row r="22" spans="1:32" x14ac:dyDescent="0.25">
      <c r="A22" s="29"/>
      <c r="B22" s="38" t="s">
        <v>472</v>
      </c>
      <c r="C22" s="24"/>
      <c r="D22" s="39"/>
      <c r="E22" s="39"/>
      <c r="F22" s="39"/>
      <c r="G22" s="37">
        <f>U22</f>
        <v>0</v>
      </c>
      <c r="H22" s="39"/>
      <c r="I22" s="528">
        <f>SUM(D22:H22)</f>
        <v>0</v>
      </c>
      <c r="J22" s="522"/>
      <c r="K22" s="986"/>
      <c r="L22" s="38" t="s">
        <v>472</v>
      </c>
      <c r="M22" s="522"/>
      <c r="N22" s="39"/>
      <c r="O22" s="39"/>
      <c r="P22" s="39"/>
      <c r="Q22" s="39"/>
      <c r="R22" s="39"/>
      <c r="S22" s="39"/>
      <c r="T22" s="39"/>
      <c r="U22" s="37">
        <f>SUM(N22:T22)</f>
        <v>0</v>
      </c>
      <c r="V22" s="39"/>
      <c r="W22" s="999"/>
      <c r="X22" s="522"/>
      <c r="Y22" s="24"/>
      <c r="Z22" s="24"/>
      <c r="AA22" s="24"/>
      <c r="AB22" s="24"/>
      <c r="AC22" s="24"/>
      <c r="AD22" s="24"/>
      <c r="AE22" s="24"/>
      <c r="AF22" s="24"/>
    </row>
    <row r="23" spans="1:32" x14ac:dyDescent="0.25">
      <c r="A23" s="29"/>
      <c r="B23" s="38" t="s">
        <v>871</v>
      </c>
      <c r="C23" s="24"/>
      <c r="D23" s="854" t="str">
        <f>IF(D22&gt;0, "Enter Hrs.", "")</f>
        <v/>
      </c>
      <c r="E23" s="854" t="str">
        <f t="shared" ref="E23:H23" si="2">IF(E22&gt;0, "Enter Hrs.", "")</f>
        <v/>
      </c>
      <c r="F23" s="854" t="str">
        <f t="shared" si="2"/>
        <v/>
      </c>
      <c r="G23" s="37">
        <f>U23</f>
        <v>0</v>
      </c>
      <c r="H23" s="854" t="str">
        <f t="shared" si="2"/>
        <v/>
      </c>
      <c r="I23" s="528">
        <f>SUM(D23:H23)</f>
        <v>0</v>
      </c>
      <c r="J23" s="522"/>
      <c r="K23" s="986"/>
      <c r="L23" s="38" t="s">
        <v>473</v>
      </c>
      <c r="M23" s="522"/>
      <c r="N23" s="854" t="str">
        <f t="shared" ref="N23" si="3">IF(N22&gt;0, "Enter Hrs.", "")</f>
        <v/>
      </c>
      <c r="O23" s="854" t="str">
        <f t="shared" ref="O23" si="4">IF(O22&gt;0, "Enter Hrs.", "")</f>
        <v/>
      </c>
      <c r="P23" s="854" t="str">
        <f t="shared" ref="P23" si="5">IF(P22&gt;0, "Enter Hrs.", "")</f>
        <v/>
      </c>
      <c r="Q23" s="854" t="str">
        <f t="shared" ref="Q23" si="6">IF(Q22&gt;0, "Enter Hrs.", "")</f>
        <v/>
      </c>
      <c r="R23" s="854" t="str">
        <f t="shared" ref="R23" si="7">IF(R22&gt;0, "Enter Hrs.", "")</f>
        <v/>
      </c>
      <c r="S23" s="854" t="str">
        <f t="shared" ref="S23" si="8">IF(S22&gt;0, "Enter Hrs.", "")</f>
        <v/>
      </c>
      <c r="T23" s="854" t="str">
        <f t="shared" ref="T23" si="9">IF(T22&gt;0, "Enter Hrs.", "")</f>
        <v/>
      </c>
      <c r="U23" s="37">
        <f>SUM(N23:T23)</f>
        <v>0</v>
      </c>
      <c r="V23" s="854" t="str">
        <f t="shared" ref="V23" si="10">IF(V22&gt;0, "Enter Hrs.", "")</f>
        <v/>
      </c>
      <c r="W23" s="1002" t="str">
        <f t="shared" ref="W23" si="11">IF(W22&gt;0, "Enter Hrs.", "")</f>
        <v/>
      </c>
      <c r="X23" s="522"/>
      <c r="Y23" s="24"/>
      <c r="Z23" s="24"/>
      <c r="AA23" s="24"/>
      <c r="AB23" s="24"/>
      <c r="AC23" s="24"/>
      <c r="AD23" s="24"/>
      <c r="AE23" s="24"/>
      <c r="AF23" s="24"/>
    </row>
    <row r="24" spans="1:32" x14ac:dyDescent="0.25">
      <c r="A24" s="33">
        <v>6</v>
      </c>
      <c r="B24" s="539" t="s">
        <v>802</v>
      </c>
      <c r="C24" s="540" t="s">
        <v>795</v>
      </c>
      <c r="D24" s="35"/>
      <c r="E24" s="35"/>
      <c r="F24" s="35"/>
      <c r="G24" s="36">
        <f>U24</f>
        <v>0</v>
      </c>
      <c r="H24" s="35"/>
      <c r="I24" s="527">
        <f>SUM(D24:H24)</f>
        <v>0</v>
      </c>
      <c r="J24" s="522"/>
      <c r="K24" s="993">
        <v>6</v>
      </c>
      <c r="L24" s="539" t="s">
        <v>802</v>
      </c>
      <c r="M24" s="540" t="str">
        <f>C24</f>
        <v>(Specify here)</v>
      </c>
      <c r="N24" s="35"/>
      <c r="O24" s="35"/>
      <c r="P24" s="35"/>
      <c r="Q24" s="35"/>
      <c r="R24" s="35"/>
      <c r="S24" s="35"/>
      <c r="T24" s="35"/>
      <c r="U24" s="36">
        <f>SUM(N24:T24)</f>
        <v>0</v>
      </c>
      <c r="V24" s="35"/>
      <c r="W24" s="994"/>
      <c r="X24" s="522"/>
      <c r="Y24" s="24"/>
      <c r="Z24" s="24"/>
      <c r="AA24" s="24"/>
      <c r="AB24" s="24"/>
      <c r="AC24" s="24"/>
      <c r="AD24" s="24"/>
      <c r="AE24" s="24"/>
      <c r="AF24" s="24"/>
    </row>
    <row r="25" spans="1:32" x14ac:dyDescent="0.25">
      <c r="A25" s="902">
        <v>7</v>
      </c>
      <c r="B25" s="902" t="s">
        <v>474</v>
      </c>
      <c r="C25" s="903"/>
      <c r="D25" s="566"/>
      <c r="E25" s="566"/>
      <c r="F25" s="566"/>
      <c r="G25" s="566"/>
      <c r="H25" s="566"/>
      <c r="I25" s="567"/>
      <c r="J25" s="522"/>
      <c r="K25" s="1003">
        <v>7</v>
      </c>
      <c r="L25" s="902" t="s">
        <v>474</v>
      </c>
      <c r="M25" s="903"/>
      <c r="N25" s="566"/>
      <c r="O25" s="566"/>
      <c r="P25" s="566"/>
      <c r="Q25" s="566"/>
      <c r="R25" s="566"/>
      <c r="S25" s="566"/>
      <c r="T25" s="1229"/>
      <c r="U25" s="1230"/>
      <c r="V25" s="1230"/>
      <c r="W25" s="1231"/>
      <c r="X25" s="522"/>
      <c r="Y25" s="24"/>
      <c r="Z25" s="24"/>
      <c r="AA25" s="24"/>
      <c r="AB25" s="24"/>
      <c r="AC25" s="24"/>
      <c r="AD25" s="24"/>
      <c r="AE25" s="24"/>
      <c r="AF25" s="24"/>
    </row>
    <row r="26" spans="1:32" x14ac:dyDescent="0.25">
      <c r="A26" s="904"/>
      <c r="B26" s="905" t="s">
        <v>475</v>
      </c>
      <c r="C26" s="906"/>
      <c r="D26" s="568">
        <f>D24+D22+D20+SUM(D12:D17)</f>
        <v>0</v>
      </c>
      <c r="E26" s="568">
        <f>E24+E22+E20+SUM(E12:E17)</f>
        <v>0</v>
      </c>
      <c r="F26" s="568">
        <f>F24+F22+F20+SUM(F12:F17)</f>
        <v>0</v>
      </c>
      <c r="G26" s="568">
        <f>G24+G22+G20+SUM(G12:G17)</f>
        <v>0</v>
      </c>
      <c r="H26" s="568">
        <f>H24+H22+H20+SUM(H12:H17)</f>
        <v>0</v>
      </c>
      <c r="I26" s="569">
        <f>SUM(D26:H26)</f>
        <v>0</v>
      </c>
      <c r="J26" s="522"/>
      <c r="K26" s="1004"/>
      <c r="L26" s="905" t="s">
        <v>475</v>
      </c>
      <c r="M26" s="1005"/>
      <c r="N26" s="568">
        <f t="shared" ref="N26:T26" si="12">N24+N22+N20+SUM(N12:N17)</f>
        <v>0</v>
      </c>
      <c r="O26" s="568">
        <f t="shared" si="12"/>
        <v>0</v>
      </c>
      <c r="P26" s="568">
        <f t="shared" si="12"/>
        <v>0</v>
      </c>
      <c r="Q26" s="568">
        <f t="shared" si="12"/>
        <v>0</v>
      </c>
      <c r="R26" s="568">
        <f t="shared" si="12"/>
        <v>0</v>
      </c>
      <c r="S26" s="568">
        <f t="shared" si="12"/>
        <v>0</v>
      </c>
      <c r="T26" s="1232">
        <f t="shared" si="12"/>
        <v>0</v>
      </c>
      <c r="U26" s="1225">
        <f>SUM(N26:T26)</f>
        <v>0</v>
      </c>
      <c r="V26" s="1225">
        <f>V24+V22+V20+SUM(V12:V17)</f>
        <v>0</v>
      </c>
      <c r="W26" s="1233">
        <f>W24+W22+W20+SUM(W12:W17)</f>
        <v>0</v>
      </c>
      <c r="X26" s="522"/>
      <c r="Y26" s="24"/>
      <c r="Z26" s="24"/>
      <c r="AA26" s="24"/>
      <c r="AB26" s="24"/>
      <c r="AC26" s="24"/>
      <c r="AD26" s="24"/>
      <c r="AE26" s="24"/>
      <c r="AF26" s="24"/>
    </row>
    <row r="27" spans="1:32" ht="23.25" customHeight="1" x14ac:dyDescent="0.25">
      <c r="A27" s="1226"/>
      <c r="B27" s="1228" t="s">
        <v>879</v>
      </c>
      <c r="C27" s="1227"/>
      <c r="D27" s="577"/>
      <c r="E27" s="577"/>
      <c r="F27" s="577"/>
      <c r="G27" s="577"/>
      <c r="H27" s="577"/>
      <c r="I27" s="578"/>
      <c r="J27" s="1217"/>
      <c r="K27" s="1226"/>
      <c r="L27" s="1228" t="s">
        <v>879</v>
      </c>
      <c r="M27" s="1227"/>
      <c r="N27" s="577"/>
      <c r="O27" s="577"/>
      <c r="P27" s="577"/>
      <c r="Q27" s="577"/>
      <c r="R27" s="577"/>
      <c r="S27" s="578"/>
      <c r="T27" s="568"/>
      <c r="U27" s="568"/>
      <c r="V27" s="568"/>
      <c r="W27" s="1006"/>
      <c r="X27" s="1217"/>
      <c r="Y27" s="24"/>
      <c r="Z27" s="24"/>
      <c r="AA27" s="24"/>
      <c r="AB27" s="24"/>
      <c r="AC27" s="24"/>
      <c r="AD27" s="24"/>
      <c r="AE27" s="24"/>
      <c r="AF27" s="24"/>
    </row>
    <row r="28" spans="1:32" x14ac:dyDescent="0.25">
      <c r="A28" s="29"/>
      <c r="B28" s="38" t="s">
        <v>880</v>
      </c>
      <c r="C28" s="1217"/>
      <c r="D28" s="37"/>
      <c r="E28" s="37"/>
      <c r="F28" s="37"/>
      <c r="G28" s="37"/>
      <c r="H28" s="37"/>
      <c r="I28" s="1224"/>
      <c r="J28" s="522"/>
      <c r="K28" s="996"/>
      <c r="L28" s="38" t="s">
        <v>880</v>
      </c>
      <c r="M28" s="34"/>
      <c r="N28" s="36"/>
      <c r="O28" s="36"/>
      <c r="P28" s="36"/>
      <c r="Q28" s="36"/>
      <c r="R28" s="36"/>
      <c r="S28" s="36"/>
      <c r="T28" s="36"/>
      <c r="U28" s="36"/>
      <c r="V28" s="36"/>
      <c r="W28" s="997"/>
      <c r="X28" s="522"/>
      <c r="Y28" s="24"/>
      <c r="Z28" s="24"/>
      <c r="AA28" s="24"/>
      <c r="AB28" s="24"/>
      <c r="AC28" s="24"/>
      <c r="AD28" s="24"/>
      <c r="AE28" s="24"/>
      <c r="AF28" s="24"/>
    </row>
    <row r="29" spans="1:32" x14ac:dyDescent="0.25">
      <c r="A29" s="38">
        <v>8</v>
      </c>
      <c r="B29" s="38" t="s">
        <v>467</v>
      </c>
      <c r="C29" s="24"/>
      <c r="D29" s="39"/>
      <c r="E29" s="39"/>
      <c r="F29" s="39"/>
      <c r="G29" s="37">
        <f>U29</f>
        <v>0</v>
      </c>
      <c r="H29" s="39"/>
      <c r="I29" s="528">
        <f>SUM(D29:H29)</f>
        <v>0</v>
      </c>
      <c r="J29" s="522"/>
      <c r="K29" s="998">
        <v>8</v>
      </c>
      <c r="L29" s="38" t="s">
        <v>467</v>
      </c>
      <c r="M29" s="522"/>
      <c r="N29" s="39"/>
      <c r="O29" s="39"/>
      <c r="P29" s="39"/>
      <c r="Q29" s="39"/>
      <c r="R29" s="39"/>
      <c r="S29" s="39"/>
      <c r="T29" s="39"/>
      <c r="U29" s="37">
        <f>SUM(N29:T29)</f>
        <v>0</v>
      </c>
      <c r="V29" s="39"/>
      <c r="W29" s="999"/>
      <c r="X29" s="522"/>
      <c r="Y29" s="24"/>
      <c r="Z29" s="24"/>
      <c r="AA29" s="24"/>
      <c r="AB29" s="24"/>
      <c r="AC29" s="24"/>
      <c r="AD29" s="24"/>
      <c r="AE29" s="24"/>
      <c r="AF29" s="24"/>
    </row>
    <row r="30" spans="1:32" x14ac:dyDescent="0.25">
      <c r="A30" s="29"/>
      <c r="B30" s="38" t="s">
        <v>468</v>
      </c>
      <c r="C30" s="24"/>
      <c r="D30" s="537" t="str">
        <f t="shared" ref="D30:H30" si="13">IF(D29&gt;0, "Enter Minutes", "")</f>
        <v/>
      </c>
      <c r="E30" s="537" t="str">
        <f t="shared" si="13"/>
        <v/>
      </c>
      <c r="F30" s="537" t="str">
        <f t="shared" si="13"/>
        <v/>
      </c>
      <c r="G30" s="37">
        <f>U30</f>
        <v>0</v>
      </c>
      <c r="H30" s="537" t="str">
        <f t="shared" si="13"/>
        <v/>
      </c>
      <c r="I30" s="528">
        <f>SUM(D30:H30)</f>
        <v>0</v>
      </c>
      <c r="J30" s="522"/>
      <c r="K30" s="986"/>
      <c r="L30" s="38" t="s">
        <v>468</v>
      </c>
      <c r="M30" s="522"/>
      <c r="N30" s="537" t="str">
        <f t="shared" ref="N30:W30" si="14">IF(N29&gt;0, "Enter Minutes", "")</f>
        <v/>
      </c>
      <c r="O30" s="537" t="str">
        <f t="shared" si="14"/>
        <v/>
      </c>
      <c r="P30" s="537" t="str">
        <f t="shared" si="14"/>
        <v/>
      </c>
      <c r="Q30" s="537" t="str">
        <f t="shared" si="14"/>
        <v/>
      </c>
      <c r="R30" s="537" t="str">
        <f t="shared" si="14"/>
        <v/>
      </c>
      <c r="S30" s="537" t="str">
        <f t="shared" si="14"/>
        <v/>
      </c>
      <c r="T30" s="537" t="str">
        <f t="shared" si="14"/>
        <v/>
      </c>
      <c r="U30" s="37">
        <f>SUM(N30:T30)</f>
        <v>0</v>
      </c>
      <c r="V30" s="537" t="str">
        <f t="shared" si="14"/>
        <v/>
      </c>
      <c r="W30" s="1262" t="str">
        <f t="shared" si="14"/>
        <v/>
      </c>
      <c r="X30" s="522"/>
      <c r="Y30" s="24"/>
      <c r="Z30" s="24"/>
      <c r="AA30" s="24"/>
      <c r="AB30" s="24"/>
      <c r="AC30" s="24"/>
      <c r="AD30" s="24"/>
      <c r="AE30" s="24"/>
      <c r="AF30" s="24"/>
    </row>
    <row r="31" spans="1:32" x14ac:dyDescent="0.25">
      <c r="A31" s="33">
        <v>9</v>
      </c>
      <c r="B31" s="33" t="s">
        <v>881</v>
      </c>
      <c r="C31" s="34"/>
      <c r="D31" s="36"/>
      <c r="E31" s="36"/>
      <c r="F31" s="36"/>
      <c r="G31" s="36"/>
      <c r="H31" s="36"/>
      <c r="I31" s="527"/>
      <c r="J31" s="522"/>
      <c r="K31" s="993">
        <v>9</v>
      </c>
      <c r="L31" s="33" t="s">
        <v>881</v>
      </c>
      <c r="M31" s="34"/>
      <c r="N31" s="36"/>
      <c r="O31" s="36"/>
      <c r="P31" s="36"/>
      <c r="Q31" s="36"/>
      <c r="R31" s="36"/>
      <c r="S31" s="36"/>
      <c r="T31" s="36"/>
      <c r="U31" s="36"/>
      <c r="V31" s="36"/>
      <c r="W31" s="997"/>
      <c r="X31" s="522"/>
      <c r="Y31" s="24"/>
      <c r="Z31" s="24"/>
      <c r="AA31" s="24"/>
      <c r="AB31" s="24"/>
      <c r="AC31" s="24"/>
      <c r="AD31" s="24"/>
      <c r="AE31" s="24"/>
      <c r="AF31" s="24"/>
    </row>
    <row r="32" spans="1:32" x14ac:dyDescent="0.25">
      <c r="A32" s="29"/>
      <c r="B32" s="38" t="s">
        <v>476</v>
      </c>
      <c r="C32" s="24"/>
      <c r="D32" s="39"/>
      <c r="E32" s="39"/>
      <c r="F32" s="39"/>
      <c r="G32" s="37">
        <f>U32</f>
        <v>0</v>
      </c>
      <c r="H32" s="39"/>
      <c r="I32" s="528">
        <f>SUM(D32:H32)</f>
        <v>0</v>
      </c>
      <c r="J32" s="522"/>
      <c r="K32" s="986"/>
      <c r="L32" s="38" t="s">
        <v>476</v>
      </c>
      <c r="M32" s="522"/>
      <c r="N32" s="39"/>
      <c r="O32" s="39"/>
      <c r="P32" s="39"/>
      <c r="Q32" s="39"/>
      <c r="R32" s="39"/>
      <c r="S32" s="39"/>
      <c r="T32" s="39"/>
      <c r="U32" s="37">
        <f>SUM(N32:T32)</f>
        <v>0</v>
      </c>
      <c r="V32" s="39"/>
      <c r="W32" s="999"/>
      <c r="X32" s="522"/>
      <c r="Y32" s="24"/>
      <c r="Z32" s="24"/>
      <c r="AA32" s="24"/>
      <c r="AB32" s="24"/>
      <c r="AC32" s="24"/>
      <c r="AD32" s="24"/>
      <c r="AE32" s="24"/>
      <c r="AF32" s="24"/>
    </row>
    <row r="33" spans="1:32" x14ac:dyDescent="0.25">
      <c r="A33" s="482">
        <v>10</v>
      </c>
      <c r="B33" s="33" t="s">
        <v>477</v>
      </c>
      <c r="C33" s="34"/>
      <c r="D33" s="35"/>
      <c r="E33" s="35"/>
      <c r="F33" s="35"/>
      <c r="G33" s="36">
        <f>U33</f>
        <v>0</v>
      </c>
      <c r="H33" s="35"/>
      <c r="I33" s="527">
        <f>SUM(D33:H33)</f>
        <v>0</v>
      </c>
      <c r="J33" s="522"/>
      <c r="K33" s="1007">
        <v>10</v>
      </c>
      <c r="L33" s="33" t="s">
        <v>477</v>
      </c>
      <c r="M33" s="34"/>
      <c r="N33" s="35"/>
      <c r="O33" s="35"/>
      <c r="P33" s="35"/>
      <c r="Q33" s="35"/>
      <c r="R33" s="35"/>
      <c r="S33" s="35"/>
      <c r="T33" s="35"/>
      <c r="U33" s="36">
        <f>SUM(N33:T33)</f>
        <v>0</v>
      </c>
      <c r="V33" s="35"/>
      <c r="W33" s="994"/>
      <c r="X33" s="522"/>
      <c r="Y33" s="24"/>
      <c r="Z33" s="24"/>
      <c r="AA33" s="24"/>
      <c r="AB33" s="24"/>
      <c r="AC33" s="24"/>
      <c r="AD33" s="24"/>
      <c r="AE33" s="24"/>
      <c r="AF33" s="24"/>
    </row>
    <row r="34" spans="1:32" x14ac:dyDescent="0.25">
      <c r="A34" s="38">
        <v>11</v>
      </c>
      <c r="B34" s="33" t="s">
        <v>478</v>
      </c>
      <c r="C34" s="34"/>
      <c r="D34" s="36"/>
      <c r="E34" s="36"/>
      <c r="F34" s="36"/>
      <c r="G34" s="36"/>
      <c r="H34" s="36"/>
      <c r="I34" s="527"/>
      <c r="J34" s="522"/>
      <c r="K34" s="998">
        <v>11</v>
      </c>
      <c r="L34" s="33" t="s">
        <v>478</v>
      </c>
      <c r="M34" s="34"/>
      <c r="N34" s="36"/>
      <c r="O34" s="36"/>
      <c r="P34" s="36"/>
      <c r="Q34" s="36"/>
      <c r="R34" s="36"/>
      <c r="S34" s="36"/>
      <c r="T34" s="36"/>
      <c r="U34" s="36"/>
      <c r="V34" s="36"/>
      <c r="W34" s="997"/>
      <c r="X34" s="522"/>
      <c r="Y34" s="24"/>
      <c r="Z34" s="24"/>
      <c r="AA34" s="24"/>
      <c r="AB34" s="24"/>
      <c r="AC34" s="24"/>
      <c r="AD34" s="24"/>
      <c r="AE34" s="24"/>
      <c r="AF34" s="24"/>
    </row>
    <row r="35" spans="1:32" x14ac:dyDescent="0.25">
      <c r="A35" s="29"/>
      <c r="B35" s="38" t="s">
        <v>789</v>
      </c>
      <c r="C35" s="24"/>
      <c r="D35" s="39"/>
      <c r="E35" s="39"/>
      <c r="F35" s="39"/>
      <c r="G35" s="37">
        <f>U35</f>
        <v>0</v>
      </c>
      <c r="H35" s="39"/>
      <c r="I35" s="528">
        <f t="shared" ref="I35:I42" si="15">SUM(D35:H35)</f>
        <v>0</v>
      </c>
      <c r="J35" s="522"/>
      <c r="K35" s="986"/>
      <c r="L35" s="38" t="s">
        <v>789</v>
      </c>
      <c r="M35" s="522"/>
      <c r="N35" s="39"/>
      <c r="O35" s="39"/>
      <c r="P35" s="39"/>
      <c r="Q35" s="39"/>
      <c r="R35" s="39"/>
      <c r="S35" s="39"/>
      <c r="T35" s="39"/>
      <c r="U35" s="37">
        <f t="shared" ref="U35:U42" si="16">SUM(N35:T35)</f>
        <v>0</v>
      </c>
      <c r="V35" s="39"/>
      <c r="W35" s="999"/>
      <c r="X35" s="522"/>
      <c r="Y35" s="24"/>
      <c r="Z35" s="24"/>
      <c r="AA35" s="24"/>
      <c r="AB35" s="24"/>
      <c r="AC35" s="24"/>
      <c r="AD35" s="24"/>
      <c r="AE35" s="24"/>
      <c r="AF35" s="24"/>
    </row>
    <row r="36" spans="1:32" x14ac:dyDescent="0.25">
      <c r="A36" s="29"/>
      <c r="B36" s="38" t="s">
        <v>790</v>
      </c>
      <c r="C36" s="24"/>
      <c r="D36" s="39"/>
      <c r="E36" s="39"/>
      <c r="F36" s="39"/>
      <c r="G36" s="37">
        <f t="shared" ref="G36:G42" si="17">U36</f>
        <v>0</v>
      </c>
      <c r="H36" s="39"/>
      <c r="I36" s="528">
        <f t="shared" si="15"/>
        <v>0</v>
      </c>
      <c r="J36" s="522"/>
      <c r="K36" s="986"/>
      <c r="L36" s="38" t="s">
        <v>790</v>
      </c>
      <c r="M36" s="522"/>
      <c r="N36" s="39"/>
      <c r="O36" s="39"/>
      <c r="P36" s="39"/>
      <c r="Q36" s="39"/>
      <c r="R36" s="39"/>
      <c r="S36" s="39"/>
      <c r="T36" s="39"/>
      <c r="U36" s="37">
        <f t="shared" si="16"/>
        <v>0</v>
      </c>
      <c r="V36" s="39"/>
      <c r="W36" s="999"/>
      <c r="X36" s="522"/>
      <c r="Y36" s="24"/>
      <c r="Z36" s="24"/>
      <c r="AA36" s="24"/>
      <c r="AB36" s="24"/>
      <c r="AC36" s="24"/>
      <c r="AD36" s="24"/>
      <c r="AE36" s="24"/>
      <c r="AF36" s="24"/>
    </row>
    <row r="37" spans="1:32" x14ac:dyDescent="0.25">
      <c r="A37" s="38"/>
      <c r="B37" s="299" t="s">
        <v>796</v>
      </c>
      <c r="C37" s="540" t="s">
        <v>795</v>
      </c>
      <c r="D37" s="39"/>
      <c r="E37" s="39"/>
      <c r="F37" s="39"/>
      <c r="G37" s="37">
        <f t="shared" si="17"/>
        <v>0</v>
      </c>
      <c r="H37" s="39"/>
      <c r="I37" s="528">
        <f t="shared" si="15"/>
        <v>0</v>
      </c>
      <c r="J37" s="522"/>
      <c r="K37" s="998"/>
      <c r="L37" s="299" t="s">
        <v>796</v>
      </c>
      <c r="M37" s="540" t="str">
        <f t="shared" ref="M37:M42" si="18">C37</f>
        <v>(Specify here)</v>
      </c>
      <c r="N37" s="39"/>
      <c r="O37" s="39"/>
      <c r="P37" s="39"/>
      <c r="Q37" s="39"/>
      <c r="R37" s="39"/>
      <c r="S37" s="39"/>
      <c r="T37" s="39"/>
      <c r="U37" s="37">
        <f t="shared" si="16"/>
        <v>0</v>
      </c>
      <c r="V37" s="39"/>
      <c r="W37" s="999"/>
      <c r="X37" s="522"/>
      <c r="Y37" s="24"/>
      <c r="Z37" s="24"/>
      <c r="AA37" s="24"/>
      <c r="AB37" s="24"/>
      <c r="AC37" s="24"/>
      <c r="AD37" s="24"/>
      <c r="AE37" s="24"/>
      <c r="AF37" s="24"/>
    </row>
    <row r="38" spans="1:32" x14ac:dyDescent="0.25">
      <c r="A38" s="29"/>
      <c r="B38" s="299" t="s">
        <v>797</v>
      </c>
      <c r="C38" s="540" t="s">
        <v>795</v>
      </c>
      <c r="D38" s="39"/>
      <c r="E38" s="39"/>
      <c r="F38" s="39"/>
      <c r="G38" s="37">
        <f t="shared" si="17"/>
        <v>0</v>
      </c>
      <c r="H38" s="39"/>
      <c r="I38" s="528">
        <f t="shared" si="15"/>
        <v>0</v>
      </c>
      <c r="J38" s="522"/>
      <c r="K38" s="986"/>
      <c r="L38" s="299" t="s">
        <v>797</v>
      </c>
      <c r="M38" s="540" t="str">
        <f t="shared" si="18"/>
        <v>(Specify here)</v>
      </c>
      <c r="N38" s="39"/>
      <c r="O38" s="39"/>
      <c r="P38" s="39"/>
      <c r="Q38" s="39"/>
      <c r="R38" s="39"/>
      <c r="S38" s="39"/>
      <c r="T38" s="39"/>
      <c r="U38" s="37">
        <f t="shared" si="16"/>
        <v>0</v>
      </c>
      <c r="V38" s="39"/>
      <c r="W38" s="999"/>
      <c r="X38" s="522"/>
      <c r="Y38" s="24"/>
      <c r="Z38" s="24"/>
      <c r="AA38" s="24"/>
      <c r="AB38" s="24"/>
      <c r="AC38" s="24"/>
      <c r="AD38" s="24"/>
      <c r="AE38" s="24"/>
      <c r="AF38" s="24"/>
    </row>
    <row r="39" spans="1:32" x14ac:dyDescent="0.25">
      <c r="A39" s="29"/>
      <c r="B39" s="299" t="s">
        <v>798</v>
      </c>
      <c r="C39" s="540" t="s">
        <v>795</v>
      </c>
      <c r="D39" s="39"/>
      <c r="E39" s="39"/>
      <c r="F39" s="39"/>
      <c r="G39" s="37">
        <f t="shared" si="17"/>
        <v>0</v>
      </c>
      <c r="H39" s="39"/>
      <c r="I39" s="528">
        <f t="shared" si="15"/>
        <v>0</v>
      </c>
      <c r="J39" s="522"/>
      <c r="K39" s="986"/>
      <c r="L39" s="299" t="s">
        <v>798</v>
      </c>
      <c r="M39" s="540" t="str">
        <f t="shared" si="18"/>
        <v>(Specify here)</v>
      </c>
      <c r="N39" s="39"/>
      <c r="O39" s="39"/>
      <c r="P39" s="39"/>
      <c r="Q39" s="39"/>
      <c r="R39" s="39"/>
      <c r="S39" s="39"/>
      <c r="T39" s="39"/>
      <c r="U39" s="37">
        <f t="shared" si="16"/>
        <v>0</v>
      </c>
      <c r="V39" s="39"/>
      <c r="W39" s="999"/>
      <c r="X39" s="522"/>
      <c r="Y39" s="24"/>
      <c r="Z39" s="24"/>
      <c r="AA39" s="24"/>
      <c r="AB39" s="24"/>
      <c r="AC39" s="24"/>
      <c r="AD39" s="24"/>
      <c r="AE39" s="24"/>
      <c r="AF39" s="24"/>
    </row>
    <row r="40" spans="1:32" x14ac:dyDescent="0.25">
      <c r="A40" s="29"/>
      <c r="B40" s="299" t="s">
        <v>799</v>
      </c>
      <c r="C40" s="540" t="s">
        <v>795</v>
      </c>
      <c r="D40" s="39"/>
      <c r="E40" s="39"/>
      <c r="F40" s="39"/>
      <c r="G40" s="37">
        <f t="shared" si="17"/>
        <v>0</v>
      </c>
      <c r="H40" s="39"/>
      <c r="I40" s="528">
        <f t="shared" si="15"/>
        <v>0</v>
      </c>
      <c r="J40" s="522"/>
      <c r="K40" s="986"/>
      <c r="L40" s="299" t="s">
        <v>799</v>
      </c>
      <c r="M40" s="540" t="str">
        <f t="shared" si="18"/>
        <v>(Specify here)</v>
      </c>
      <c r="N40" s="39"/>
      <c r="O40" s="39"/>
      <c r="P40" s="39"/>
      <c r="Q40" s="39"/>
      <c r="R40" s="39"/>
      <c r="S40" s="39"/>
      <c r="T40" s="39"/>
      <c r="U40" s="37">
        <f t="shared" si="16"/>
        <v>0</v>
      </c>
      <c r="V40" s="39"/>
      <c r="W40" s="999"/>
      <c r="X40" s="522"/>
      <c r="Y40" s="24"/>
      <c r="Z40" s="24"/>
      <c r="AA40" s="24"/>
      <c r="AB40" s="24"/>
      <c r="AC40" s="24"/>
      <c r="AD40" s="24"/>
      <c r="AE40" s="24"/>
      <c r="AF40" s="24"/>
    </row>
    <row r="41" spans="1:32" x14ac:dyDescent="0.25">
      <c r="A41" s="29"/>
      <c r="B41" s="299" t="s">
        <v>800</v>
      </c>
      <c r="C41" s="540" t="s">
        <v>795</v>
      </c>
      <c r="D41" s="39"/>
      <c r="E41" s="39"/>
      <c r="F41" s="39"/>
      <c r="G41" s="37">
        <f t="shared" si="17"/>
        <v>0</v>
      </c>
      <c r="H41" s="39"/>
      <c r="I41" s="528">
        <f t="shared" si="15"/>
        <v>0</v>
      </c>
      <c r="J41" s="522"/>
      <c r="K41" s="986"/>
      <c r="L41" s="299" t="s">
        <v>800</v>
      </c>
      <c r="M41" s="540" t="str">
        <f t="shared" si="18"/>
        <v>(Specify here)</v>
      </c>
      <c r="N41" s="39"/>
      <c r="O41" s="39"/>
      <c r="P41" s="39"/>
      <c r="Q41" s="39"/>
      <c r="R41" s="39"/>
      <c r="S41" s="39"/>
      <c r="T41" s="39"/>
      <c r="U41" s="37">
        <f t="shared" si="16"/>
        <v>0</v>
      </c>
      <c r="V41" s="39"/>
      <c r="W41" s="999"/>
      <c r="X41" s="522"/>
      <c r="Y41" s="24"/>
      <c r="Z41" s="24"/>
      <c r="AA41" s="24"/>
      <c r="AB41" s="24"/>
      <c r="AC41" s="24"/>
      <c r="AD41" s="24"/>
      <c r="AE41" s="24"/>
      <c r="AF41" s="24"/>
    </row>
    <row r="42" spans="1:32" x14ac:dyDescent="0.25">
      <c r="A42" s="29"/>
      <c r="B42" s="299" t="s">
        <v>801</v>
      </c>
      <c r="C42" s="540" t="s">
        <v>795</v>
      </c>
      <c r="D42" s="39"/>
      <c r="E42" s="39"/>
      <c r="F42" s="39"/>
      <c r="G42" s="37">
        <f t="shared" si="17"/>
        <v>0</v>
      </c>
      <c r="H42" s="39"/>
      <c r="I42" s="528">
        <f t="shared" si="15"/>
        <v>0</v>
      </c>
      <c r="J42" s="522"/>
      <c r="K42" s="986"/>
      <c r="L42" s="299" t="s">
        <v>801</v>
      </c>
      <c r="M42" s="540" t="str">
        <f t="shared" si="18"/>
        <v>(Specify here)</v>
      </c>
      <c r="N42" s="39"/>
      <c r="O42" s="39"/>
      <c r="P42" s="39"/>
      <c r="Q42" s="39"/>
      <c r="R42" s="39"/>
      <c r="S42" s="39"/>
      <c r="T42" s="39"/>
      <c r="U42" s="37">
        <f t="shared" si="16"/>
        <v>0</v>
      </c>
      <c r="V42" s="39"/>
      <c r="W42" s="999"/>
      <c r="X42" s="522"/>
      <c r="Y42" s="24"/>
      <c r="Z42" s="24"/>
      <c r="AA42" s="24"/>
      <c r="AB42" s="24"/>
      <c r="AC42" s="24"/>
      <c r="AD42" s="24"/>
      <c r="AE42" s="24"/>
      <c r="AF42" s="24"/>
    </row>
    <row r="43" spans="1:32" ht="23.25" customHeight="1" x14ac:dyDescent="0.25">
      <c r="A43" s="980">
        <v>12</v>
      </c>
      <c r="B43" s="980" t="s">
        <v>794</v>
      </c>
      <c r="C43" s="981"/>
      <c r="D43" s="572">
        <f>D26+D29+SUM(D32:D42)</f>
        <v>0</v>
      </c>
      <c r="E43" s="572">
        <f>E26+E29+SUM(E32:E42)</f>
        <v>0</v>
      </c>
      <c r="F43" s="572">
        <f>F26+F29+SUM(F32:F42)</f>
        <v>0</v>
      </c>
      <c r="G43" s="572">
        <f>G26+G29+SUM(G32:G42)</f>
        <v>0</v>
      </c>
      <c r="H43" s="572">
        <f>H26+H29+SUM(H32:H42)</f>
        <v>0</v>
      </c>
      <c r="I43" s="573">
        <f>SUM(D43:H43)</f>
        <v>0</v>
      </c>
      <c r="J43" s="24"/>
      <c r="K43" s="1008">
        <v>12</v>
      </c>
      <c r="L43" s="1009" t="s">
        <v>794</v>
      </c>
      <c r="M43" s="1010"/>
      <c r="N43" s="576">
        <f t="shared" ref="N43:T43" si="19">N26+N29+SUM(N32:N42)</f>
        <v>0</v>
      </c>
      <c r="O43" s="577">
        <f t="shared" si="19"/>
        <v>0</v>
      </c>
      <c r="P43" s="577">
        <f t="shared" si="19"/>
        <v>0</v>
      </c>
      <c r="Q43" s="577">
        <f t="shared" si="19"/>
        <v>0</v>
      </c>
      <c r="R43" s="577">
        <f t="shared" si="19"/>
        <v>0</v>
      </c>
      <c r="S43" s="577">
        <f t="shared" si="19"/>
        <v>0</v>
      </c>
      <c r="T43" s="577">
        <f t="shared" si="19"/>
        <v>0</v>
      </c>
      <c r="U43" s="577">
        <f>SUM(N43:T43)</f>
        <v>0</v>
      </c>
      <c r="V43" s="577">
        <f>V26+V29+SUM(V32:V42)</f>
        <v>0</v>
      </c>
      <c r="W43" s="578">
        <f>W26+W29+SUM(W32:W42)</f>
        <v>0</v>
      </c>
      <c r="X43" s="522"/>
      <c r="Y43" s="24"/>
      <c r="Z43" s="24"/>
      <c r="AA43" s="24"/>
      <c r="AB43" s="24"/>
      <c r="AC43" s="24"/>
      <c r="AD43" s="24"/>
      <c r="AE43" s="24"/>
      <c r="AF43" s="24"/>
    </row>
    <row r="44" spans="1:32" x14ac:dyDescent="0.25">
      <c r="A44" s="40" t="s">
        <v>419</v>
      </c>
      <c r="B44" s="34"/>
      <c r="C44" s="34"/>
      <c r="D44" s="34"/>
      <c r="E44" s="34"/>
      <c r="F44" s="34"/>
      <c r="G44" s="34"/>
      <c r="H44" s="34"/>
      <c r="I44" s="34"/>
      <c r="J44" s="24"/>
      <c r="K44" s="523" t="s">
        <v>419</v>
      </c>
      <c r="L44" s="522"/>
      <c r="M44" s="522"/>
      <c r="N44" s="522"/>
      <c r="O44" s="522"/>
      <c r="P44" s="522"/>
      <c r="Q44" s="522"/>
      <c r="R44" s="522"/>
      <c r="S44" s="522"/>
      <c r="T44" s="522"/>
      <c r="U44" s="522"/>
      <c r="V44" s="522"/>
      <c r="W44" s="522"/>
      <c r="X44" s="522"/>
      <c r="Y44" s="24"/>
      <c r="Z44" s="24"/>
      <c r="AA44" s="24"/>
      <c r="AB44" s="24"/>
      <c r="AC44" s="24"/>
      <c r="AD44" s="24"/>
      <c r="AE44" s="24"/>
      <c r="AF44" s="24"/>
    </row>
    <row r="45" spans="1:32" x14ac:dyDescent="0.25">
      <c r="A45" s="41" t="s">
        <v>887</v>
      </c>
      <c r="B45" s="24"/>
      <c r="C45" s="24"/>
      <c r="D45" s="24"/>
      <c r="E45" s="24"/>
      <c r="F45" s="24"/>
      <c r="G45" s="24"/>
      <c r="H45" s="24"/>
      <c r="I45" s="24"/>
      <c r="J45" s="24"/>
      <c r="K45" s="41" t="s">
        <v>887</v>
      </c>
      <c r="L45" s="24"/>
      <c r="M45" s="24"/>
      <c r="N45" s="24"/>
      <c r="O45" s="24"/>
      <c r="P45" s="24"/>
      <c r="Q45" s="24"/>
      <c r="R45" s="24"/>
      <c r="S45" s="24"/>
      <c r="T45" s="24"/>
      <c r="U45" s="24"/>
      <c r="V45" s="24"/>
      <c r="W45" s="522"/>
      <c r="X45" s="522"/>
      <c r="Y45" s="24"/>
      <c r="Z45" s="24"/>
      <c r="AA45" s="24"/>
      <c r="AB45" s="24"/>
      <c r="AC45" s="24"/>
      <c r="AD45" s="24"/>
      <c r="AE45" s="24"/>
      <c r="AF45" s="24"/>
    </row>
    <row r="46" spans="1:32" x14ac:dyDescent="0.25">
      <c r="A46" s="41" t="s">
        <v>961</v>
      </c>
      <c r="B46" s="24"/>
      <c r="C46" s="24"/>
      <c r="D46" s="24"/>
      <c r="E46" s="24"/>
      <c r="F46" s="24"/>
      <c r="G46" s="24"/>
      <c r="H46" s="24"/>
      <c r="I46" s="24"/>
      <c r="J46" s="24"/>
      <c r="K46" s="41" t="s">
        <v>961</v>
      </c>
      <c r="L46" s="24"/>
      <c r="M46" s="24"/>
      <c r="N46" s="24"/>
      <c r="O46" s="24"/>
      <c r="P46" s="24"/>
      <c r="Q46" s="24"/>
      <c r="R46" s="24"/>
      <c r="S46" s="24"/>
      <c r="T46" s="24"/>
      <c r="U46" s="24"/>
      <c r="V46" s="24"/>
      <c r="W46" s="24"/>
      <c r="X46" s="522"/>
      <c r="Y46" s="24"/>
      <c r="Z46" s="24"/>
      <c r="AA46" s="24"/>
      <c r="AB46" s="24"/>
      <c r="AC46" s="24"/>
      <c r="AD46" s="24"/>
      <c r="AE46" s="24"/>
      <c r="AF46" s="24"/>
    </row>
    <row r="47" spans="1:32" x14ac:dyDescent="0.25">
      <c r="A47" s="41" t="s">
        <v>888</v>
      </c>
      <c r="B47" s="24"/>
      <c r="C47" s="24"/>
      <c r="D47" s="24"/>
      <c r="E47" s="24"/>
      <c r="F47" s="24"/>
      <c r="G47" s="24"/>
      <c r="H47" s="24"/>
      <c r="I47" s="24"/>
      <c r="J47" s="24"/>
      <c r="K47" s="41" t="s">
        <v>888</v>
      </c>
      <c r="L47" s="24"/>
      <c r="M47" s="24"/>
      <c r="N47" s="24"/>
      <c r="O47" s="24"/>
      <c r="P47" s="24"/>
      <c r="Q47" s="24"/>
      <c r="R47" s="24"/>
      <c r="S47" s="24"/>
      <c r="T47" s="24"/>
      <c r="U47" s="24"/>
      <c r="V47" s="24"/>
      <c r="W47" s="24"/>
      <c r="X47" s="24"/>
      <c r="Y47" s="24"/>
      <c r="Z47" s="24"/>
      <c r="AA47" s="24"/>
      <c r="AB47" s="24"/>
      <c r="AC47" s="24"/>
      <c r="AD47" s="24"/>
      <c r="AE47" s="24"/>
      <c r="AF47" s="24"/>
    </row>
    <row r="48" spans="1:32" x14ac:dyDescent="0.25">
      <c r="B48" s="24"/>
      <c r="C48" s="24"/>
      <c r="D48" s="24"/>
      <c r="E48" s="24"/>
      <c r="F48" s="24"/>
      <c r="G48" s="24"/>
      <c r="H48" s="24"/>
      <c r="I48" s="24"/>
      <c r="J48" s="24"/>
      <c r="L48" s="24"/>
      <c r="M48" s="24"/>
      <c r="N48" s="24"/>
      <c r="O48" s="24"/>
      <c r="P48" s="24"/>
      <c r="Q48" s="24"/>
      <c r="R48" s="24"/>
      <c r="S48" s="24"/>
      <c r="T48" s="24"/>
      <c r="U48" s="24"/>
      <c r="V48" s="24"/>
      <c r="W48" s="24"/>
      <c r="X48" s="24"/>
      <c r="Y48" s="24"/>
      <c r="Z48" s="24"/>
      <c r="AA48" s="24"/>
      <c r="AB48" s="24"/>
      <c r="AC48" s="24"/>
      <c r="AD48" s="24"/>
      <c r="AE48" s="24"/>
      <c r="AF48" s="24"/>
    </row>
    <row r="49" spans="1:32" x14ac:dyDescent="0.25">
      <c r="A49" s="24"/>
      <c r="B49" s="24"/>
      <c r="C49" s="24"/>
      <c r="D49" s="24"/>
      <c r="E49" s="24"/>
      <c r="F49" s="24"/>
      <c r="G49" s="24"/>
      <c r="H49" s="24"/>
      <c r="I49" s="24"/>
      <c r="J49" s="24"/>
      <c r="X49" s="24"/>
      <c r="Y49" s="24"/>
      <c r="Z49" s="24"/>
      <c r="AA49" s="24"/>
      <c r="AB49" s="24"/>
      <c r="AC49" s="24"/>
      <c r="AD49" s="24"/>
      <c r="AE49" s="24"/>
      <c r="AF49" s="24"/>
    </row>
    <row r="50" spans="1:32" x14ac:dyDescent="0.25">
      <c r="A50" s="24"/>
      <c r="B50" s="24"/>
      <c r="C50" s="24"/>
      <c r="D50" s="24"/>
      <c r="E50" s="24"/>
      <c r="F50" s="24"/>
      <c r="G50" s="24"/>
      <c r="H50" s="24"/>
      <c r="I50" s="24"/>
      <c r="J50" s="24"/>
      <c r="X50" s="24"/>
      <c r="Y50" s="24"/>
      <c r="Z50" s="24"/>
      <c r="AA50" s="24"/>
      <c r="AB50" s="24"/>
      <c r="AC50" s="24"/>
      <c r="AD50" s="24"/>
      <c r="AE50" s="24"/>
      <c r="AF50" s="24"/>
    </row>
    <row r="51" spans="1:32" x14ac:dyDescent="0.25">
      <c r="A51" s="24"/>
      <c r="B51" s="24"/>
      <c r="C51" s="24"/>
      <c r="D51" s="24"/>
      <c r="E51" s="24"/>
      <c r="F51" s="24"/>
      <c r="G51" s="24"/>
      <c r="H51" s="24"/>
      <c r="I51" s="24"/>
      <c r="X51" s="24"/>
      <c r="Y51" s="24"/>
      <c r="Z51" s="24"/>
      <c r="AA51" s="24"/>
      <c r="AB51" s="24"/>
      <c r="AC51" s="24"/>
      <c r="AD51" s="24"/>
      <c r="AE51" s="24"/>
      <c r="AF51" s="24"/>
    </row>
  </sheetData>
  <sheetProtection selectLockedCells="1"/>
  <mergeCells count="4">
    <mergeCell ref="Q5:R5"/>
    <mergeCell ref="V5:W5"/>
    <mergeCell ref="E5:F5"/>
    <mergeCell ref="H5:I5"/>
  </mergeCells>
  <phoneticPr fontId="0" type="noConversion"/>
  <conditionalFormatting sqref="N18:T18 V18:W18 D23:F23 H23 N23:T23 V23:W23 D18:F18 H18">
    <cfRule type="containsText" dxfId="23" priority="45" stopIfTrue="1" operator="containsText" text="Enter Hours">
      <formula>NOT(ISERROR(SEARCH("Enter Hours",D18)))</formula>
    </cfRule>
  </conditionalFormatting>
  <conditionalFormatting sqref="N18:T18 V18:W18 D18:F18 H18">
    <cfRule type="containsText" dxfId="22" priority="42" stopIfTrue="1" operator="containsText" text="Enter Minutes">
      <formula>NOT(ISERROR(SEARCH("Enter Minutes",D18)))</formula>
    </cfRule>
    <cfRule type="containsText" dxfId="21" priority="43" stopIfTrue="1" operator="containsText" text="Enter Hours">
      <formula>NOT(ISERROR(SEARCH("Enter Hours",D18)))</formula>
    </cfRule>
  </conditionalFormatting>
  <conditionalFormatting sqref="D23:F23 H23 N23:T23 V23:W23">
    <cfRule type="containsText" dxfId="20" priority="27" operator="containsText" text="Enter Hrs.">
      <formula>NOT(ISERROR(SEARCH("Enter Hrs.",D23)))</formula>
    </cfRule>
    <cfRule type="containsText" dxfId="19" priority="28" operator="containsText" text="Enter Hrs.">
      <formula>NOT(ISERROR(SEARCH("Enter Hrs.",D23)))</formula>
    </cfRule>
  </conditionalFormatting>
  <conditionalFormatting sqref="N30">
    <cfRule type="containsText" dxfId="18" priority="18" stopIfTrue="1" operator="containsText" text="Enter Hours">
      <formula>NOT(ISERROR(SEARCH("Enter Hours",N30)))</formula>
    </cfRule>
  </conditionalFormatting>
  <conditionalFormatting sqref="N30">
    <cfRule type="containsText" dxfId="17" priority="16" stopIfTrue="1" operator="containsText" text="Enter Minutes">
      <formula>NOT(ISERROR(SEARCH("Enter Minutes",N30)))</formula>
    </cfRule>
    <cfRule type="containsText" dxfId="16" priority="17" stopIfTrue="1" operator="containsText" text="Enter Hours">
      <formula>NOT(ISERROR(SEARCH("Enter Hours",N30)))</formula>
    </cfRule>
  </conditionalFormatting>
  <conditionalFormatting sqref="O30:T30">
    <cfRule type="containsText" dxfId="15" priority="15" stopIfTrue="1" operator="containsText" text="Enter Hours">
      <formula>NOT(ISERROR(SEARCH("Enter Hours",O30)))</formula>
    </cfRule>
  </conditionalFormatting>
  <conditionalFormatting sqref="O30:T30">
    <cfRule type="containsText" dxfId="14" priority="13" stopIfTrue="1" operator="containsText" text="Enter Minutes">
      <formula>NOT(ISERROR(SEARCH("Enter Minutes",O30)))</formula>
    </cfRule>
    <cfRule type="containsText" dxfId="13" priority="14" stopIfTrue="1" operator="containsText" text="Enter Hours">
      <formula>NOT(ISERROR(SEARCH("Enter Hours",O30)))</formula>
    </cfRule>
  </conditionalFormatting>
  <conditionalFormatting sqref="V30">
    <cfRule type="containsText" dxfId="12" priority="12" stopIfTrue="1" operator="containsText" text="Enter Hours">
      <formula>NOT(ISERROR(SEARCH("Enter Hours",V30)))</formula>
    </cfRule>
  </conditionalFormatting>
  <conditionalFormatting sqref="V30">
    <cfRule type="containsText" dxfId="11" priority="10" stopIfTrue="1" operator="containsText" text="Enter Minutes">
      <formula>NOT(ISERROR(SEARCH("Enter Minutes",V30)))</formula>
    </cfRule>
    <cfRule type="containsText" dxfId="10" priority="11" stopIfTrue="1" operator="containsText" text="Enter Hours">
      <formula>NOT(ISERROR(SEARCH("Enter Hours",V30)))</formula>
    </cfRule>
  </conditionalFormatting>
  <conditionalFormatting sqref="D30:F30">
    <cfRule type="containsText" dxfId="9" priority="9" stopIfTrue="1" operator="containsText" text="Enter Hours">
      <formula>NOT(ISERROR(SEARCH("Enter Hours",D30)))</formula>
    </cfRule>
  </conditionalFormatting>
  <conditionalFormatting sqref="D30:F30">
    <cfRule type="containsText" dxfId="8" priority="7" stopIfTrue="1" operator="containsText" text="Enter Minutes">
      <formula>NOT(ISERROR(SEARCH("Enter Minutes",D30)))</formula>
    </cfRule>
    <cfRule type="containsText" dxfId="7" priority="8" stopIfTrue="1" operator="containsText" text="Enter Hours">
      <formula>NOT(ISERROR(SEARCH("Enter Hours",D30)))</formula>
    </cfRule>
  </conditionalFormatting>
  <conditionalFormatting sqref="H30">
    <cfRule type="containsText" dxfId="6" priority="6" stopIfTrue="1" operator="containsText" text="Enter Hours">
      <formula>NOT(ISERROR(SEARCH("Enter Hours",H30)))</formula>
    </cfRule>
  </conditionalFormatting>
  <conditionalFormatting sqref="H30">
    <cfRule type="containsText" dxfId="5" priority="4" stopIfTrue="1" operator="containsText" text="Enter Minutes">
      <formula>NOT(ISERROR(SEARCH("Enter Minutes",H30)))</formula>
    </cfRule>
    <cfRule type="containsText" dxfId="4" priority="5" stopIfTrue="1" operator="containsText" text="Enter Hours">
      <formula>NOT(ISERROR(SEARCH("Enter Hours",H30)))</formula>
    </cfRule>
  </conditionalFormatting>
  <conditionalFormatting sqref="W30">
    <cfRule type="containsText" dxfId="3" priority="3" stopIfTrue="1" operator="containsText" text="Enter Hours">
      <formula>NOT(ISERROR(SEARCH("Enter Hours",W30)))</formula>
    </cfRule>
  </conditionalFormatting>
  <conditionalFormatting sqref="W30">
    <cfRule type="containsText" dxfId="2" priority="1" stopIfTrue="1" operator="containsText" text="Enter Minutes">
      <formula>NOT(ISERROR(SEARCH("Enter Minutes",W30)))</formula>
    </cfRule>
    <cfRule type="containsText" dxfId="1" priority="2" stopIfTrue="1" operator="containsText" text="Enter Hours">
      <formula>NOT(ISERROR(SEARCH("Enter Hours",W30)))</formula>
    </cfRule>
  </conditionalFormatting>
  <printOptions horizontalCentered="1"/>
  <pageMargins left="0.25" right="0.22" top="0.6" bottom="0.64" header="0.35" footer="0.46"/>
  <pageSetup scale="71" fitToWidth="2" orientation="landscape" horizontalDpi="300" verticalDpi="300" r:id="rId1"/>
  <headerFooter alignWithMargins="0">
    <oddFooter>&amp;C&amp;9Rev. 12/01/11</oddFooter>
  </headerFooter>
  <colBreaks count="1" manualBreakCount="1">
    <brk id="9" max="4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43"/>
  <sheetViews>
    <sheetView showOutlineSymbols="0" zoomScale="87" workbookViewId="0">
      <selection activeCell="A14" sqref="A14"/>
    </sheetView>
  </sheetViews>
  <sheetFormatPr defaultColWidth="9.6328125" defaultRowHeight="15" x14ac:dyDescent="0.25"/>
  <cols>
    <col min="1" max="6" width="9.6328125" style="295" customWidth="1"/>
    <col min="7" max="7" width="22.90625" style="295" customWidth="1"/>
    <col min="8" max="16384" width="9.6328125" style="295"/>
  </cols>
  <sheetData>
    <row r="1" spans="1:7" x14ac:dyDescent="0.25">
      <c r="A1" s="294"/>
      <c r="B1" s="294"/>
      <c r="C1" s="294"/>
      <c r="D1" s="294"/>
      <c r="E1" s="294"/>
      <c r="F1" s="294"/>
      <c r="G1" s="294"/>
    </row>
    <row r="2" spans="1:7" x14ac:dyDescent="0.25">
      <c r="A2" s="294"/>
      <c r="B2" s="294"/>
      <c r="C2" s="294"/>
      <c r="D2" s="294"/>
      <c r="E2" s="294"/>
      <c r="F2" s="294"/>
      <c r="G2" s="294"/>
    </row>
    <row r="3" spans="1:7" x14ac:dyDescent="0.25">
      <c r="A3" s="294"/>
      <c r="B3" s="294"/>
      <c r="C3" s="294"/>
      <c r="D3" s="294"/>
      <c r="E3" s="294"/>
      <c r="F3" s="294"/>
      <c r="G3" s="294"/>
    </row>
    <row r="4" spans="1:7" ht="17.399999999999999" x14ac:dyDescent="0.3">
      <c r="A4" s="296" t="s">
        <v>349</v>
      </c>
      <c r="B4" s="297"/>
      <c r="C4" s="297"/>
      <c r="D4" s="297"/>
      <c r="E4" s="297"/>
      <c r="F4" s="297"/>
      <c r="G4" s="297"/>
    </row>
    <row r="5" spans="1:7" x14ac:dyDescent="0.25">
      <c r="A5" s="298" t="s">
        <v>350</v>
      </c>
      <c r="B5" s="297"/>
      <c r="C5" s="297"/>
      <c r="D5" s="297"/>
      <c r="E5" s="297"/>
      <c r="F5" s="297"/>
      <c r="G5" s="297"/>
    </row>
    <row r="6" spans="1:7" x14ac:dyDescent="0.25">
      <c r="A6" s="294"/>
      <c r="B6" s="294"/>
      <c r="C6" s="294"/>
      <c r="D6" s="294"/>
      <c r="E6" s="294"/>
      <c r="F6" s="294"/>
      <c r="G6" s="294"/>
    </row>
    <row r="7" spans="1:7" x14ac:dyDescent="0.25">
      <c r="A7" s="294" t="s">
        <v>351</v>
      </c>
      <c r="B7" s="294"/>
      <c r="C7" s="294"/>
      <c r="D7" s="294"/>
      <c r="E7" s="294"/>
      <c r="F7" s="294"/>
      <c r="G7" s="294"/>
    </row>
    <row r="8" spans="1:7" x14ac:dyDescent="0.25">
      <c r="A8" s="294" t="s">
        <v>352</v>
      </c>
      <c r="B8" s="294"/>
      <c r="C8" s="294"/>
      <c r="D8" s="294"/>
      <c r="E8" s="294"/>
      <c r="F8" s="294"/>
      <c r="G8" s="294"/>
    </row>
    <row r="9" spans="1:7" x14ac:dyDescent="0.25">
      <c r="A9" s="294"/>
      <c r="B9" s="294"/>
      <c r="C9" s="294"/>
      <c r="D9" s="294"/>
      <c r="E9" s="294"/>
      <c r="F9" s="294"/>
      <c r="G9" s="294"/>
    </row>
    <row r="10" spans="1:7" x14ac:dyDescent="0.25">
      <c r="A10" s="297" t="s">
        <v>353</v>
      </c>
      <c r="B10" s="297"/>
      <c r="C10" s="297"/>
      <c r="D10" s="297"/>
      <c r="E10" s="297"/>
      <c r="F10" s="297"/>
      <c r="G10" s="297"/>
    </row>
    <row r="11" spans="1:7" x14ac:dyDescent="0.25">
      <c r="A11" s="294"/>
      <c r="B11" s="294"/>
      <c r="C11" s="294"/>
      <c r="D11" s="294"/>
      <c r="E11" s="294"/>
      <c r="F11" s="294"/>
      <c r="G11" s="294"/>
    </row>
    <row r="12" spans="1:7" x14ac:dyDescent="0.25">
      <c r="A12" s="297" t="s">
        <v>354</v>
      </c>
      <c r="B12" s="297"/>
      <c r="C12" s="297"/>
      <c r="D12" s="297"/>
      <c r="E12" s="297"/>
      <c r="F12" s="297"/>
      <c r="G12" s="297"/>
    </row>
    <row r="13" spans="1:7" x14ac:dyDescent="0.25">
      <c r="A13" s="297" t="s">
        <v>355</v>
      </c>
      <c r="B13" s="297"/>
      <c r="C13" s="297"/>
      <c r="D13" s="297"/>
      <c r="E13" s="297"/>
      <c r="F13" s="297"/>
      <c r="G13" s="297"/>
    </row>
    <row r="14" spans="1:7" x14ac:dyDescent="0.25">
      <c r="A14" s="297" t="s">
        <v>108</v>
      </c>
      <c r="B14" s="297"/>
      <c r="C14" s="297"/>
      <c r="D14" s="297"/>
      <c r="E14" s="297"/>
      <c r="F14" s="297"/>
      <c r="G14" s="297"/>
    </row>
    <row r="15" spans="1:7" x14ac:dyDescent="0.25">
      <c r="A15" s="1479" t="str">
        <f>'1_1A'!B7</f>
        <v>Enter Hospital Name Here</v>
      </c>
      <c r="B15" s="1479"/>
      <c r="C15" s="1479"/>
      <c r="D15" s="297"/>
      <c r="E15" s="1479" t="str">
        <f>'1_1A'!H7</f>
        <v>Enter Provider Number Here</v>
      </c>
      <c r="F15" s="1479"/>
      <c r="G15" s="1479"/>
    </row>
    <row r="16" spans="1:7" x14ac:dyDescent="0.25">
      <c r="A16" s="297"/>
      <c r="B16" s="297"/>
      <c r="C16" s="297"/>
      <c r="D16" s="297"/>
      <c r="E16" s="297"/>
      <c r="F16" s="297" t="s">
        <v>356</v>
      </c>
      <c r="G16" s="297"/>
    </row>
    <row r="17" spans="1:8" x14ac:dyDescent="0.25">
      <c r="A17" s="306" t="s">
        <v>109</v>
      </c>
      <c r="B17" s="1482"/>
      <c r="C17" s="1482"/>
      <c r="D17" s="306" t="s">
        <v>110</v>
      </c>
      <c r="E17" s="1482"/>
      <c r="F17" s="1482"/>
      <c r="G17" s="297" t="s">
        <v>111</v>
      </c>
    </row>
    <row r="18" spans="1:8" x14ac:dyDescent="0.25">
      <c r="A18" s="1483" t="s">
        <v>112</v>
      </c>
      <c r="B18" s="1484"/>
      <c r="C18" s="1484"/>
      <c r="D18" s="1484"/>
      <c r="E18" s="1484"/>
      <c r="F18" s="1484"/>
      <c r="G18" s="1484"/>
    </row>
    <row r="19" spans="1:8" x14ac:dyDescent="0.25">
      <c r="A19" s="1484"/>
      <c r="B19" s="1484"/>
      <c r="C19" s="1484"/>
      <c r="D19" s="1484"/>
      <c r="E19" s="1484"/>
      <c r="F19" s="1484"/>
      <c r="G19" s="1484"/>
    </row>
    <row r="20" spans="1:8" x14ac:dyDescent="0.25">
      <c r="A20" s="1484"/>
      <c r="B20" s="1484"/>
      <c r="C20" s="1484"/>
      <c r="D20" s="1484"/>
      <c r="E20" s="1484"/>
      <c r="F20" s="1484"/>
      <c r="G20" s="1484"/>
    </row>
    <row r="21" spans="1:8" x14ac:dyDescent="0.25">
      <c r="A21" s="297" t="s">
        <v>367</v>
      </c>
      <c r="B21" s="297"/>
      <c r="C21" s="297"/>
      <c r="D21" s="297"/>
      <c r="E21" s="297"/>
      <c r="F21" s="297"/>
      <c r="G21" s="297"/>
    </row>
    <row r="22" spans="1:8" x14ac:dyDescent="0.25">
      <c r="A22" s="1482" t="s">
        <v>113</v>
      </c>
      <c r="B22" s="1485"/>
      <c r="C22" s="1485"/>
      <c r="D22"/>
      <c r="E22" s="1486" t="s">
        <v>114</v>
      </c>
      <c r="F22" s="1485"/>
      <c r="G22"/>
      <c r="H22"/>
    </row>
    <row r="23" spans="1:8" x14ac:dyDescent="0.25">
      <c r="A23" s="297"/>
      <c r="B23" s="297"/>
      <c r="C23" s="297"/>
      <c r="D23" s="297"/>
      <c r="E23" s="297"/>
      <c r="F23" s="297"/>
      <c r="G23" s="297"/>
    </row>
    <row r="24" spans="1:8" x14ac:dyDescent="0.25">
      <c r="A24" s="297"/>
      <c r="B24" s="297"/>
      <c r="C24" s="297"/>
      <c r="D24" s="297"/>
      <c r="E24" s="297"/>
      <c r="F24" s="297"/>
      <c r="G24" s="297"/>
    </row>
    <row r="25" spans="1:8" x14ac:dyDescent="0.25">
      <c r="A25" s="294"/>
      <c r="B25" s="294"/>
      <c r="C25" s="294"/>
      <c r="D25" s="294"/>
      <c r="E25" s="294"/>
      <c r="F25" s="294"/>
      <c r="G25" s="294"/>
    </row>
    <row r="26" spans="1:8" x14ac:dyDescent="0.25">
      <c r="A26" s="294"/>
      <c r="B26" s="294"/>
      <c r="C26" s="294"/>
      <c r="D26" s="294"/>
      <c r="E26" s="294"/>
      <c r="F26" s="294"/>
      <c r="G26" s="294"/>
    </row>
    <row r="27" spans="1:8" x14ac:dyDescent="0.25">
      <c r="A27" s="294"/>
      <c r="B27" s="294" t="s">
        <v>357</v>
      </c>
      <c r="C27" s="1481"/>
      <c r="D27" s="1481"/>
      <c r="E27" s="1481"/>
      <c r="F27" s="1481"/>
      <c r="G27" s="294"/>
    </row>
    <row r="28" spans="1:8" ht="15.6" x14ac:dyDescent="0.3">
      <c r="A28" s="294"/>
      <c r="B28" s="294"/>
      <c r="C28" s="308" t="s">
        <v>358</v>
      </c>
      <c r="D28" s="307"/>
      <c r="E28" s="307"/>
      <c r="F28" s="307"/>
      <c r="G28" s="294"/>
    </row>
    <row r="29" spans="1:8" x14ac:dyDescent="0.25">
      <c r="A29" s="294"/>
      <c r="B29" s="294"/>
      <c r="C29" s="294"/>
      <c r="D29" s="294"/>
      <c r="E29" s="294"/>
      <c r="F29" s="294"/>
      <c r="G29" s="294"/>
    </row>
    <row r="30" spans="1:8" x14ac:dyDescent="0.25">
      <c r="A30" s="294"/>
      <c r="B30" s="294"/>
      <c r="C30" s="294"/>
      <c r="D30" s="294"/>
      <c r="E30" s="294"/>
      <c r="F30" s="294"/>
      <c r="G30" s="294"/>
    </row>
    <row r="31" spans="1:8" ht="15.6" x14ac:dyDescent="0.3">
      <c r="A31" s="294"/>
      <c r="B31" s="294"/>
      <c r="C31" s="308"/>
      <c r="D31" s="308"/>
      <c r="E31" s="308"/>
      <c r="F31" s="308"/>
      <c r="G31" s="294"/>
    </row>
    <row r="32" spans="1:8" ht="15.6" x14ac:dyDescent="0.3">
      <c r="A32" s="294"/>
      <c r="B32" s="294"/>
      <c r="C32" s="308" t="s">
        <v>359</v>
      </c>
      <c r="D32" s="1480"/>
      <c r="E32" s="1480"/>
      <c r="F32" s="1480"/>
      <c r="G32" s="294"/>
    </row>
    <row r="33" spans="1:7" x14ac:dyDescent="0.25">
      <c r="A33" s="294"/>
      <c r="B33" s="294"/>
      <c r="C33" s="294"/>
      <c r="D33" s="294"/>
      <c r="E33" s="294"/>
      <c r="F33" s="294"/>
      <c r="G33" s="294"/>
    </row>
    <row r="34" spans="1:7" x14ac:dyDescent="0.25">
      <c r="A34" s="294"/>
      <c r="B34" s="294"/>
      <c r="C34" s="294"/>
      <c r="D34" s="294"/>
      <c r="E34" s="294"/>
      <c r="F34" s="294"/>
      <c r="G34" s="294"/>
    </row>
    <row r="35" spans="1:7" ht="15.6" x14ac:dyDescent="0.3">
      <c r="A35" s="294"/>
      <c r="B35" s="294"/>
      <c r="C35" s="308"/>
      <c r="D35" s="308"/>
      <c r="E35" s="308"/>
      <c r="F35" s="308"/>
      <c r="G35" s="294"/>
    </row>
    <row r="36" spans="1:7" ht="15.6" x14ac:dyDescent="0.3">
      <c r="A36" s="294"/>
      <c r="B36" s="294"/>
      <c r="C36" s="308" t="s">
        <v>360</v>
      </c>
      <c r="D36" s="1480"/>
      <c r="E36" s="1480"/>
      <c r="F36" s="1480"/>
      <c r="G36" s="294"/>
    </row>
    <row r="38" spans="1:7" ht="15.6" x14ac:dyDescent="0.3">
      <c r="B38" s="308" t="s">
        <v>357</v>
      </c>
    </row>
    <row r="39" spans="1:7" ht="15.6" x14ac:dyDescent="0.3">
      <c r="C39" s="309"/>
      <c r="D39" s="309"/>
      <c r="E39" s="309"/>
      <c r="F39" s="309"/>
    </row>
    <row r="40" spans="1:7" ht="15.6" x14ac:dyDescent="0.3">
      <c r="C40" s="319" t="s">
        <v>115</v>
      </c>
    </row>
    <row r="42" spans="1:7" ht="15.6" x14ac:dyDescent="0.3">
      <c r="C42" s="309"/>
      <c r="D42" s="309"/>
      <c r="E42" s="309"/>
      <c r="F42" s="309"/>
    </row>
    <row r="43" spans="1:7" ht="15.6" x14ac:dyDescent="0.3">
      <c r="C43" s="319" t="s">
        <v>360</v>
      </c>
    </row>
  </sheetData>
  <mergeCells count="10">
    <mergeCell ref="A15:C15"/>
    <mergeCell ref="E15:G15"/>
    <mergeCell ref="D32:F32"/>
    <mergeCell ref="D36:F36"/>
    <mergeCell ref="C27:F27"/>
    <mergeCell ref="B17:C17"/>
    <mergeCell ref="E17:F17"/>
    <mergeCell ref="A18:G20"/>
    <mergeCell ref="A22:C22"/>
    <mergeCell ref="E22:F22"/>
  </mergeCells>
  <phoneticPr fontId="0" type="noConversion"/>
  <printOptions horizontalCentered="1"/>
  <pageMargins left="0.5" right="0.5" top="0.71" bottom="1.01" header="0.5" footer="0.56000000000000005"/>
  <pageSetup scale="89" orientation="portrait" horizontalDpi="300" verticalDpi="300" r:id="rId1"/>
  <headerFooter alignWithMargins="0">
    <oddFooter>&amp;C&amp;9Rev. 12/01/11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23"/>
  <sheetViews>
    <sheetView showOutlineSymbols="0" zoomScale="80" zoomScaleNormal="80" workbookViewId="0">
      <selection activeCell="D10" sqref="D10"/>
    </sheetView>
  </sheetViews>
  <sheetFormatPr defaultColWidth="9.6328125" defaultRowHeight="15" x14ac:dyDescent="0.25"/>
  <cols>
    <col min="1" max="1" width="5.6328125" style="42" customWidth="1"/>
    <col min="2" max="2" width="27.6328125" style="42" customWidth="1"/>
    <col min="3" max="3" width="16" style="42" customWidth="1"/>
    <col min="4" max="5" width="9.6328125" style="42" customWidth="1"/>
    <col min="6" max="6" width="10.08984375" style="42" customWidth="1"/>
    <col min="7" max="10" width="9.6328125" style="42" customWidth="1"/>
    <col min="11" max="11" width="12.6328125" style="42" customWidth="1"/>
    <col min="12" max="16384" width="9.6328125" style="42"/>
  </cols>
  <sheetData>
    <row r="1" spans="1:12" ht="15.6" x14ac:dyDescent="0.3">
      <c r="A1" s="43" t="s">
        <v>479</v>
      </c>
      <c r="B1" s="43"/>
      <c r="C1" s="43"/>
      <c r="D1" s="43"/>
      <c r="E1" s="43"/>
      <c r="F1" s="43"/>
      <c r="G1" s="43"/>
      <c r="H1" s="43"/>
      <c r="I1" s="491"/>
      <c r="J1" s="491"/>
      <c r="K1" s="492" t="s">
        <v>480</v>
      </c>
    </row>
    <row r="2" spans="1:12" x14ac:dyDescent="0.25">
      <c r="K2" s="44" t="s">
        <v>481</v>
      </c>
    </row>
    <row r="3" spans="1:12" x14ac:dyDescent="0.25">
      <c r="K3" s="44"/>
    </row>
    <row r="4" spans="1:12" x14ac:dyDescent="0.25">
      <c r="A4" s="42" t="s">
        <v>363</v>
      </c>
      <c r="E4" s="44" t="s">
        <v>451</v>
      </c>
      <c r="F4" s="42" t="s">
        <v>367</v>
      </c>
      <c r="J4" s="42" t="s">
        <v>365</v>
      </c>
    </row>
    <row r="5" spans="1:12" x14ac:dyDescent="0.25">
      <c r="B5" s="42" t="str">
        <f>'1_1A'!$B$7</f>
        <v>Enter Hospital Name Here</v>
      </c>
      <c r="F5" s="1467" t="str">
        <f>'1_1A'!$H$7</f>
        <v>Enter Provider Number Here</v>
      </c>
      <c r="G5" s="1467"/>
      <c r="H5" s="1467"/>
      <c r="K5" s="321" t="str">
        <f>'1_1A'!$P$7</f>
        <v>Enter FYE Here</v>
      </c>
    </row>
    <row r="6" spans="1:12" x14ac:dyDescent="0.25">
      <c r="A6" s="1012"/>
      <c r="B6" s="1013"/>
      <c r="C6" s="1014"/>
      <c r="D6" s="1015" t="s">
        <v>482</v>
      </c>
      <c r="E6" s="1016"/>
      <c r="F6" s="1016"/>
      <c r="G6" s="1016"/>
      <c r="H6" s="1015" t="s">
        <v>483</v>
      </c>
      <c r="I6" s="1016"/>
      <c r="J6" s="1016"/>
      <c r="K6" s="1017"/>
      <c r="L6" s="393"/>
    </row>
    <row r="7" spans="1:12" x14ac:dyDescent="0.25">
      <c r="A7" s="1018"/>
      <c r="B7" s="49" t="s">
        <v>484</v>
      </c>
      <c r="C7" s="561"/>
      <c r="D7" s="46" t="s">
        <v>485</v>
      </c>
      <c r="E7" s="47"/>
      <c r="F7" s="46" t="s">
        <v>486</v>
      </c>
      <c r="G7" s="47"/>
      <c r="H7" s="46" t="s">
        <v>485</v>
      </c>
      <c r="I7" s="47"/>
      <c r="J7" s="46" t="s">
        <v>486</v>
      </c>
      <c r="K7" s="1019"/>
      <c r="L7" s="393"/>
    </row>
    <row r="8" spans="1:12" x14ac:dyDescent="0.25">
      <c r="A8" s="1018"/>
      <c r="B8" s="48"/>
      <c r="C8" s="393"/>
      <c r="D8" s="50" t="s">
        <v>488</v>
      </c>
      <c r="E8" s="50" t="s">
        <v>489</v>
      </c>
      <c r="F8" s="50" t="s">
        <v>488</v>
      </c>
      <c r="G8" s="50" t="s">
        <v>489</v>
      </c>
      <c r="H8" s="50" t="s">
        <v>488</v>
      </c>
      <c r="I8" s="50" t="s">
        <v>489</v>
      </c>
      <c r="J8" s="50" t="s">
        <v>488</v>
      </c>
      <c r="K8" s="1020" t="s">
        <v>489</v>
      </c>
      <c r="L8" s="393"/>
    </row>
    <row r="9" spans="1:12" x14ac:dyDescent="0.25">
      <c r="A9" s="1021"/>
      <c r="B9" s="586" t="s">
        <v>490</v>
      </c>
      <c r="C9" s="597"/>
      <c r="D9" s="592" t="s">
        <v>384</v>
      </c>
      <c r="E9" s="592" t="s">
        <v>385</v>
      </c>
      <c r="F9" s="592" t="s">
        <v>386</v>
      </c>
      <c r="G9" s="592" t="s">
        <v>387</v>
      </c>
      <c r="H9" s="592" t="s">
        <v>388</v>
      </c>
      <c r="I9" s="592" t="s">
        <v>389</v>
      </c>
      <c r="J9" s="592" t="s">
        <v>390</v>
      </c>
      <c r="K9" s="1022" t="s">
        <v>391</v>
      </c>
      <c r="L9" s="393"/>
    </row>
    <row r="10" spans="1:12" x14ac:dyDescent="0.25">
      <c r="A10" s="966">
        <v>1</v>
      </c>
      <c r="B10" s="338" t="s">
        <v>740</v>
      </c>
      <c r="C10" s="562"/>
      <c r="D10" s="51"/>
      <c r="E10" s="52"/>
      <c r="F10" s="51"/>
      <c r="G10" s="52"/>
      <c r="H10" s="51"/>
      <c r="I10" s="52"/>
      <c r="J10" s="51"/>
      <c r="K10" s="1023"/>
      <c r="L10" s="393"/>
    </row>
    <row r="11" spans="1:12" x14ac:dyDescent="0.25">
      <c r="A11" s="966">
        <v>2</v>
      </c>
      <c r="B11" s="338" t="s">
        <v>739</v>
      </c>
      <c r="C11" s="562"/>
      <c r="D11" s="51"/>
      <c r="E11" s="52"/>
      <c r="F11" s="51"/>
      <c r="G11" s="52"/>
      <c r="H11" s="51"/>
      <c r="I11" s="52"/>
      <c r="J11" s="51"/>
      <c r="K11" s="1023"/>
      <c r="L11" s="393"/>
    </row>
    <row r="12" spans="1:12" x14ac:dyDescent="0.25">
      <c r="A12" s="966">
        <v>3</v>
      </c>
      <c r="B12" s="338" t="s">
        <v>741</v>
      </c>
      <c r="C12" s="562"/>
      <c r="D12" s="51"/>
      <c r="E12" s="52"/>
      <c r="F12" s="51"/>
      <c r="G12" s="52"/>
      <c r="H12" s="51"/>
      <c r="I12" s="52"/>
      <c r="J12" s="51"/>
      <c r="K12" s="1023"/>
      <c r="L12" s="393"/>
    </row>
    <row r="13" spans="1:12" x14ac:dyDescent="0.25">
      <c r="A13" s="966">
        <v>4</v>
      </c>
      <c r="B13" s="87" t="s">
        <v>491</v>
      </c>
      <c r="C13" s="90"/>
      <c r="D13" s="736"/>
      <c r="E13" s="737"/>
      <c r="F13" s="736"/>
      <c r="G13" s="737"/>
      <c r="H13" s="51"/>
      <c r="I13" s="52"/>
      <c r="J13" s="51"/>
      <c r="K13" s="1023"/>
      <c r="L13" s="393"/>
    </row>
    <row r="14" spans="1:12" x14ac:dyDescent="0.25">
      <c r="A14" s="966">
        <v>5</v>
      </c>
      <c r="B14" s="87" t="s">
        <v>492</v>
      </c>
      <c r="C14" s="90"/>
      <c r="D14" s="736"/>
      <c r="E14" s="737"/>
      <c r="F14" s="736"/>
      <c r="G14" s="737"/>
      <c r="H14" s="51"/>
      <c r="I14" s="52"/>
      <c r="J14" s="51"/>
      <c r="K14" s="1023"/>
      <c r="L14" s="393"/>
    </row>
    <row r="15" spans="1:12" x14ac:dyDescent="0.25">
      <c r="A15" s="966">
        <v>6</v>
      </c>
      <c r="B15" s="338" t="s">
        <v>742</v>
      </c>
      <c r="C15" s="562"/>
      <c r="D15" s="51"/>
      <c r="E15" s="52"/>
      <c r="F15" s="51"/>
      <c r="G15" s="52"/>
      <c r="H15" s="51"/>
      <c r="I15" s="52"/>
      <c r="J15" s="51"/>
      <c r="K15" s="1023"/>
      <c r="L15" s="393"/>
    </row>
    <row r="16" spans="1:12" x14ac:dyDescent="0.25">
      <c r="A16" s="966">
        <v>7</v>
      </c>
      <c r="B16" s="87" t="s">
        <v>493</v>
      </c>
      <c r="C16" s="90"/>
      <c r="D16" s="51"/>
      <c r="E16" s="52"/>
      <c r="F16" s="51"/>
      <c r="G16" s="52"/>
      <c r="H16" s="51"/>
      <c r="I16" s="52"/>
      <c r="J16" s="51"/>
      <c r="K16" s="1023"/>
      <c r="L16" s="393"/>
    </row>
    <row r="17" spans="1:12" x14ac:dyDescent="0.25">
      <c r="A17" s="966">
        <v>8</v>
      </c>
      <c r="B17" s="87" t="s">
        <v>494</v>
      </c>
      <c r="C17" s="90"/>
      <c r="D17" s="736"/>
      <c r="E17" s="737"/>
      <c r="F17" s="736"/>
      <c r="G17" s="737"/>
      <c r="H17" s="51"/>
      <c r="I17" s="52"/>
      <c r="J17" s="51"/>
      <c r="K17" s="1023"/>
      <c r="L17" s="393"/>
    </row>
    <row r="18" spans="1:12" x14ac:dyDescent="0.25">
      <c r="A18" s="966">
        <v>9</v>
      </c>
      <c r="B18" s="87" t="s">
        <v>495</v>
      </c>
      <c r="C18" s="90"/>
      <c r="D18" s="736"/>
      <c r="E18" s="737"/>
      <c r="F18" s="736"/>
      <c r="G18" s="737"/>
      <c r="H18" s="51"/>
      <c r="I18" s="52"/>
      <c r="J18" s="51"/>
      <c r="K18" s="1023"/>
      <c r="L18" s="393"/>
    </row>
    <row r="19" spans="1:12" x14ac:dyDescent="0.25">
      <c r="A19" s="966">
        <v>10</v>
      </c>
      <c r="B19" s="87" t="s">
        <v>496</v>
      </c>
      <c r="C19" s="90"/>
      <c r="D19" s="736"/>
      <c r="E19" s="737"/>
      <c r="F19" s="736"/>
      <c r="G19" s="737"/>
      <c r="H19" s="51"/>
      <c r="I19" s="52"/>
      <c r="J19" s="51"/>
      <c r="K19" s="1023"/>
      <c r="L19" s="393"/>
    </row>
    <row r="20" spans="1:12" x14ac:dyDescent="0.25">
      <c r="A20" s="966">
        <v>11</v>
      </c>
      <c r="B20" s="87" t="s">
        <v>497</v>
      </c>
      <c r="C20" s="90"/>
      <c r="D20" s="736"/>
      <c r="E20" s="737"/>
      <c r="F20" s="736"/>
      <c r="G20" s="737"/>
      <c r="H20" s="51"/>
      <c r="I20" s="52"/>
      <c r="J20" s="51"/>
      <c r="K20" s="1023"/>
      <c r="L20" s="393"/>
    </row>
    <row r="21" spans="1:12" x14ac:dyDescent="0.25">
      <c r="A21" s="966">
        <v>12</v>
      </c>
      <c r="B21" s="87" t="s">
        <v>498</v>
      </c>
      <c r="C21" s="90"/>
      <c r="D21" s="51"/>
      <c r="E21" s="52"/>
      <c r="F21" s="51"/>
      <c r="G21" s="52"/>
      <c r="H21" s="51"/>
      <c r="I21" s="52"/>
      <c r="J21" s="51"/>
      <c r="K21" s="1023"/>
      <c r="L21" s="393"/>
    </row>
    <row r="22" spans="1:12" x14ac:dyDescent="0.25">
      <c r="A22" s="966">
        <v>13</v>
      </c>
      <c r="B22" s="87" t="s">
        <v>499</v>
      </c>
      <c r="C22" s="90"/>
      <c r="D22" s="736"/>
      <c r="E22" s="737"/>
      <c r="F22" s="736"/>
      <c r="G22" s="737"/>
      <c r="H22" s="51"/>
      <c r="I22" s="52"/>
      <c r="J22" s="51"/>
      <c r="K22" s="1023"/>
      <c r="L22" s="393"/>
    </row>
    <row r="23" spans="1:12" x14ac:dyDescent="0.25">
      <c r="A23" s="966">
        <v>14</v>
      </c>
      <c r="B23" s="87" t="s">
        <v>500</v>
      </c>
      <c r="C23" s="90"/>
      <c r="D23" s="736"/>
      <c r="E23" s="737"/>
      <c r="F23" s="736"/>
      <c r="G23" s="737"/>
      <c r="H23" s="51"/>
      <c r="I23" s="52"/>
      <c r="J23" s="51"/>
      <c r="K23" s="1023"/>
      <c r="L23" s="393"/>
    </row>
    <row r="24" spans="1:12" x14ac:dyDescent="0.25">
      <c r="A24" s="966">
        <v>15</v>
      </c>
      <c r="B24" s="87" t="s">
        <v>501</v>
      </c>
      <c r="C24" s="90"/>
      <c r="D24" s="736"/>
      <c r="E24" s="737"/>
      <c r="F24" s="736"/>
      <c r="G24" s="737"/>
      <c r="H24" s="51"/>
      <c r="I24" s="52"/>
      <c r="J24" s="51"/>
      <c r="K24" s="1023"/>
      <c r="L24" s="393"/>
    </row>
    <row r="25" spans="1:12" x14ac:dyDescent="0.25">
      <c r="A25" s="966">
        <v>16</v>
      </c>
      <c r="B25" s="338" t="s">
        <v>743</v>
      </c>
      <c r="C25" s="562"/>
      <c r="D25" s="736"/>
      <c r="E25" s="737"/>
      <c r="F25" s="736"/>
      <c r="G25" s="737"/>
      <c r="H25" s="51"/>
      <c r="I25" s="738"/>
      <c r="J25" s="51"/>
      <c r="K25" s="1023"/>
      <c r="L25" s="393"/>
    </row>
    <row r="26" spans="1:12" x14ac:dyDescent="0.25">
      <c r="A26" s="966">
        <v>17</v>
      </c>
      <c r="B26" s="87" t="s">
        <v>502</v>
      </c>
      <c r="C26" s="90"/>
      <c r="D26" s="51"/>
      <c r="E26" s="52"/>
      <c r="F26" s="51"/>
      <c r="G26" s="52"/>
      <c r="H26" s="51"/>
      <c r="I26" s="52"/>
      <c r="J26" s="51"/>
      <c r="K26" s="1023"/>
      <c r="L26" s="393"/>
    </row>
    <row r="27" spans="1:12" x14ac:dyDescent="0.25">
      <c r="A27" s="966">
        <v>18</v>
      </c>
      <c r="B27" s="311" t="s">
        <v>819</v>
      </c>
      <c r="C27" s="705" t="s">
        <v>795</v>
      </c>
      <c r="D27" s="736"/>
      <c r="E27" s="737"/>
      <c r="F27" s="736"/>
      <c r="G27" s="737"/>
      <c r="H27" s="51"/>
      <c r="I27" s="52"/>
      <c r="J27" s="51"/>
      <c r="K27" s="1023"/>
      <c r="L27" s="393"/>
    </row>
    <row r="28" spans="1:12" x14ac:dyDescent="0.25">
      <c r="A28" s="966">
        <v>19</v>
      </c>
      <c r="B28" s="87" t="s">
        <v>503</v>
      </c>
      <c r="C28" s="373"/>
      <c r="D28" s="51"/>
      <c r="E28" s="52"/>
      <c r="F28" s="51"/>
      <c r="G28" s="52"/>
      <c r="H28" s="51"/>
      <c r="I28" s="52"/>
      <c r="J28" s="51"/>
      <c r="K28" s="1023"/>
      <c r="L28" s="393"/>
    </row>
    <row r="29" spans="1:12" x14ac:dyDescent="0.25">
      <c r="A29" s="966">
        <v>20</v>
      </c>
      <c r="B29" s="87" t="s">
        <v>504</v>
      </c>
      <c r="C29" s="90"/>
      <c r="D29" s="51"/>
      <c r="E29" s="52"/>
      <c r="F29" s="51"/>
      <c r="G29" s="52"/>
      <c r="H29" s="51"/>
      <c r="I29" s="52"/>
      <c r="J29" s="51"/>
      <c r="K29" s="1023"/>
      <c r="L29" s="393"/>
    </row>
    <row r="30" spans="1:12" x14ac:dyDescent="0.25">
      <c r="A30" s="966">
        <v>21</v>
      </c>
      <c r="B30" s="87" t="s">
        <v>505</v>
      </c>
      <c r="C30" s="90"/>
      <c r="D30" s="736"/>
      <c r="E30" s="737"/>
      <c r="F30" s="736"/>
      <c r="G30" s="737"/>
      <c r="H30" s="51"/>
      <c r="I30" s="52"/>
      <c r="J30" s="51"/>
      <c r="K30" s="1023"/>
      <c r="L30" s="393"/>
    </row>
    <row r="31" spans="1:12" x14ac:dyDescent="0.25">
      <c r="A31" s="966">
        <v>22</v>
      </c>
      <c r="B31" s="87" t="s">
        <v>506</v>
      </c>
      <c r="C31" s="90"/>
      <c r="D31" s="51"/>
      <c r="E31" s="52"/>
      <c r="F31" s="51"/>
      <c r="G31" s="52"/>
      <c r="H31" s="51"/>
      <c r="I31" s="52"/>
      <c r="J31" s="51"/>
      <c r="K31" s="1023"/>
      <c r="L31" s="393"/>
    </row>
    <row r="32" spans="1:12" x14ac:dyDescent="0.25">
      <c r="A32" s="1024">
        <v>23</v>
      </c>
      <c r="B32" s="1025" t="s">
        <v>818</v>
      </c>
      <c r="C32" s="705" t="s">
        <v>795</v>
      </c>
      <c r="D32" s="1026"/>
      <c r="E32" s="1027"/>
      <c r="F32" s="1028"/>
      <c r="G32" s="1027"/>
      <c r="H32" s="1028"/>
      <c r="I32" s="1027"/>
      <c r="J32" s="1028"/>
      <c r="K32" s="1029"/>
      <c r="L32" s="393"/>
    </row>
    <row r="33" spans="1:12" x14ac:dyDescent="0.25">
      <c r="A33" s="393"/>
      <c r="B33" s="393"/>
      <c r="C33" s="393"/>
      <c r="D33" s="1011"/>
      <c r="E33" s="570"/>
      <c r="F33" s="1011"/>
      <c r="G33" s="570"/>
      <c r="H33" s="1011"/>
      <c r="I33" s="570"/>
      <c r="J33" s="1011"/>
      <c r="K33" s="570"/>
    </row>
    <row r="34" spans="1:12" x14ac:dyDescent="0.25">
      <c r="A34" s="42" t="s">
        <v>422</v>
      </c>
      <c r="D34" s="53"/>
      <c r="E34" s="54"/>
      <c r="F34" s="53"/>
      <c r="G34" s="54"/>
      <c r="H34" s="53"/>
      <c r="I34" s="54"/>
      <c r="J34" s="53"/>
      <c r="K34" s="54"/>
    </row>
    <row r="35" spans="1:12" ht="15.6" x14ac:dyDescent="0.3">
      <c r="A35" s="43" t="s">
        <v>479</v>
      </c>
      <c r="B35" s="43"/>
      <c r="C35" s="43"/>
      <c r="D35" s="43"/>
      <c r="E35" s="43"/>
      <c r="F35" s="43"/>
      <c r="G35" s="43"/>
      <c r="H35" s="43"/>
      <c r="I35" s="491"/>
      <c r="J35" s="491"/>
      <c r="K35" s="492" t="s">
        <v>480</v>
      </c>
    </row>
    <row r="36" spans="1:12" x14ac:dyDescent="0.25">
      <c r="K36" s="44" t="s">
        <v>507</v>
      </c>
    </row>
    <row r="37" spans="1:12" x14ac:dyDescent="0.25">
      <c r="K37" s="44"/>
    </row>
    <row r="38" spans="1:12" x14ac:dyDescent="0.25">
      <c r="A38" s="42" t="s">
        <v>363</v>
      </c>
      <c r="E38" s="44" t="s">
        <v>451</v>
      </c>
      <c r="F38" s="42" t="s">
        <v>367</v>
      </c>
      <c r="J38" s="42" t="s">
        <v>365</v>
      </c>
    </row>
    <row r="39" spans="1:12" x14ac:dyDescent="0.25">
      <c r="B39" s="42" t="str">
        <f>'1_1A'!$B$7</f>
        <v>Enter Hospital Name Here</v>
      </c>
      <c r="F39" s="1467" t="str">
        <f>'1_1A'!$H$7</f>
        <v>Enter Provider Number Here</v>
      </c>
      <c r="G39" s="1467"/>
      <c r="H39" s="1467"/>
      <c r="K39" s="321" t="str">
        <f>'1_1A'!$P$7</f>
        <v>Enter FYE Here</v>
      </c>
    </row>
    <row r="40" spans="1:12" x14ac:dyDescent="0.25">
      <c r="A40" s="1012"/>
      <c r="B40" s="1013"/>
      <c r="C40" s="1030"/>
      <c r="D40" s="1031" t="s">
        <v>482</v>
      </c>
      <c r="E40" s="1032"/>
      <c r="F40" s="1033"/>
      <c r="G40" s="1032"/>
      <c r="H40" s="1031" t="s">
        <v>483</v>
      </c>
      <c r="I40" s="1032"/>
      <c r="J40" s="1033"/>
      <c r="K40" s="1034"/>
      <c r="L40" s="393"/>
    </row>
    <row r="41" spans="1:12" x14ac:dyDescent="0.25">
      <c r="A41" s="1018"/>
      <c r="B41" s="49" t="s">
        <v>484</v>
      </c>
      <c r="C41" s="554"/>
      <c r="D41" s="55" t="s">
        <v>485</v>
      </c>
      <c r="E41" s="56"/>
      <c r="F41" s="55" t="s">
        <v>486</v>
      </c>
      <c r="G41" s="56"/>
      <c r="H41" s="55" t="s">
        <v>485</v>
      </c>
      <c r="I41" s="56"/>
      <c r="J41" s="55" t="s">
        <v>486</v>
      </c>
      <c r="K41" s="1035"/>
      <c r="L41" s="393"/>
    </row>
    <row r="42" spans="1:12" x14ac:dyDescent="0.25">
      <c r="A42" s="1018"/>
      <c r="B42" s="48"/>
      <c r="C42" s="555"/>
      <c r="D42" s="57" t="s">
        <v>488</v>
      </c>
      <c r="E42" s="58" t="s">
        <v>489</v>
      </c>
      <c r="F42" s="57" t="s">
        <v>488</v>
      </c>
      <c r="G42" s="58" t="s">
        <v>489</v>
      </c>
      <c r="H42" s="57" t="s">
        <v>488</v>
      </c>
      <c r="I42" s="58" t="s">
        <v>489</v>
      </c>
      <c r="J42" s="57" t="s">
        <v>488</v>
      </c>
      <c r="K42" s="1036" t="s">
        <v>489</v>
      </c>
      <c r="L42" s="393"/>
    </row>
    <row r="43" spans="1:12" x14ac:dyDescent="0.25">
      <c r="A43" s="1037"/>
      <c r="B43" s="589" t="s">
        <v>508</v>
      </c>
      <c r="C43" s="593"/>
      <c r="D43" s="599" t="s">
        <v>384</v>
      </c>
      <c r="E43" s="600" t="s">
        <v>385</v>
      </c>
      <c r="F43" s="599" t="s">
        <v>386</v>
      </c>
      <c r="G43" s="600" t="s">
        <v>387</v>
      </c>
      <c r="H43" s="599" t="s">
        <v>388</v>
      </c>
      <c r="I43" s="600" t="s">
        <v>389</v>
      </c>
      <c r="J43" s="599" t="s">
        <v>390</v>
      </c>
      <c r="K43" s="1038" t="s">
        <v>391</v>
      </c>
      <c r="L43" s="393"/>
    </row>
    <row r="44" spans="1:12" x14ac:dyDescent="0.25">
      <c r="A44" s="1039">
        <v>30</v>
      </c>
      <c r="B44" s="392" t="s">
        <v>744</v>
      </c>
      <c r="C44" s="558"/>
      <c r="D44" s="736"/>
      <c r="E44" s="737"/>
      <c r="F44" s="736"/>
      <c r="G44" s="737"/>
      <c r="H44" s="51"/>
      <c r="I44" s="52"/>
      <c r="J44" s="51"/>
      <c r="K44" s="1023"/>
      <c r="L44" s="393"/>
    </row>
    <row r="45" spans="1:12" x14ac:dyDescent="0.25">
      <c r="A45" s="1039">
        <v>31</v>
      </c>
      <c r="B45" s="45" t="s">
        <v>405</v>
      </c>
      <c r="C45" s="553"/>
      <c r="D45" s="51"/>
      <c r="E45" s="52"/>
      <c r="F45" s="51"/>
      <c r="G45" s="52"/>
      <c r="H45" s="51"/>
      <c r="I45" s="52"/>
      <c r="J45" s="51"/>
      <c r="K45" s="1023"/>
      <c r="L45" s="393"/>
    </row>
    <row r="46" spans="1:12" x14ac:dyDescent="0.25">
      <c r="A46" s="1039"/>
      <c r="B46" s="45" t="s">
        <v>406</v>
      </c>
      <c r="C46" s="553"/>
      <c r="D46" s="51"/>
      <c r="E46" s="52"/>
      <c r="F46" s="51"/>
      <c r="G46" s="52"/>
      <c r="H46" s="51"/>
      <c r="I46" s="52"/>
      <c r="J46" s="51"/>
      <c r="K46" s="1023"/>
      <c r="L46" s="393"/>
    </row>
    <row r="47" spans="1:12" x14ac:dyDescent="0.25">
      <c r="A47" s="1039"/>
      <c r="B47" s="45" t="s">
        <v>407</v>
      </c>
      <c r="C47" s="553"/>
      <c r="D47" s="51"/>
      <c r="E47" s="52"/>
      <c r="F47" s="51"/>
      <c r="G47" s="52"/>
      <c r="H47" s="51"/>
      <c r="I47" s="52"/>
      <c r="J47" s="51"/>
      <c r="K47" s="1023"/>
      <c r="L47" s="393"/>
    </row>
    <row r="48" spans="1:12" x14ac:dyDescent="0.25">
      <c r="A48" s="1039">
        <v>32</v>
      </c>
      <c r="B48" s="45" t="s">
        <v>408</v>
      </c>
      <c r="C48" s="553"/>
      <c r="D48" s="736"/>
      <c r="E48" s="737"/>
      <c r="F48" s="736"/>
      <c r="G48" s="737"/>
      <c r="H48" s="51"/>
      <c r="I48" s="52"/>
      <c r="J48" s="51"/>
      <c r="K48" s="1023"/>
      <c r="L48" s="393"/>
    </row>
    <row r="49" spans="1:12" x14ac:dyDescent="0.25">
      <c r="A49" s="1039">
        <v>33</v>
      </c>
      <c r="B49" s="45" t="s">
        <v>409</v>
      </c>
      <c r="C49" s="553"/>
      <c r="D49" s="51"/>
      <c r="E49" s="52"/>
      <c r="F49" s="51"/>
      <c r="G49" s="52"/>
      <c r="H49" s="51"/>
      <c r="I49" s="52"/>
      <c r="J49" s="51"/>
      <c r="K49" s="1023"/>
      <c r="L49" s="393"/>
    </row>
    <row r="50" spans="1:12" x14ac:dyDescent="0.25">
      <c r="A50" s="1039">
        <v>34</v>
      </c>
      <c r="B50" s="45" t="s">
        <v>410</v>
      </c>
      <c r="C50" s="553"/>
      <c r="D50" s="51"/>
      <c r="E50" s="52"/>
      <c r="F50" s="51"/>
      <c r="G50" s="52"/>
      <c r="H50" s="51"/>
      <c r="I50" s="52"/>
      <c r="J50" s="51"/>
      <c r="K50" s="1023"/>
      <c r="L50" s="393"/>
    </row>
    <row r="51" spans="1:12" x14ac:dyDescent="0.25">
      <c r="A51" s="1039">
        <v>35</v>
      </c>
      <c r="B51" s="557" t="s">
        <v>822</v>
      </c>
      <c r="C51" s="705" t="s">
        <v>795</v>
      </c>
      <c r="D51" s="51"/>
      <c r="E51" s="52"/>
      <c r="F51" s="51"/>
      <c r="G51" s="52"/>
      <c r="H51" s="51"/>
      <c r="I51" s="52"/>
      <c r="J51" s="51"/>
      <c r="K51" s="1023"/>
      <c r="L51" s="393"/>
    </row>
    <row r="52" spans="1:12" x14ac:dyDescent="0.25">
      <c r="A52" s="1040"/>
      <c r="B52" s="589" t="s">
        <v>804</v>
      </c>
      <c r="C52" s="593"/>
      <c r="D52" s="581">
        <f>SUM(D44:D51)</f>
        <v>0</v>
      </c>
      <c r="E52" s="855">
        <f t="shared" ref="E52:K52" si="0">SUM(E44:E51)</f>
        <v>0</v>
      </c>
      <c r="F52" s="581">
        <f t="shared" si="0"/>
        <v>0</v>
      </c>
      <c r="G52" s="855">
        <f t="shared" si="0"/>
        <v>0</v>
      </c>
      <c r="H52" s="581">
        <f t="shared" si="0"/>
        <v>0</v>
      </c>
      <c r="I52" s="855">
        <f t="shared" si="0"/>
        <v>0</v>
      </c>
      <c r="J52" s="581">
        <f t="shared" si="0"/>
        <v>0</v>
      </c>
      <c r="K52" s="1041">
        <f t="shared" si="0"/>
        <v>0</v>
      </c>
      <c r="L52" s="393"/>
    </row>
    <row r="53" spans="1:12" x14ac:dyDescent="0.25">
      <c r="A53" s="1042"/>
      <c r="B53" s="595" t="s">
        <v>748</v>
      </c>
      <c r="C53" s="596"/>
      <c r="D53" s="579"/>
      <c r="E53" s="598"/>
      <c r="F53" s="579"/>
      <c r="G53" s="598"/>
      <c r="H53" s="579"/>
      <c r="I53" s="598"/>
      <c r="J53" s="579"/>
      <c r="K53" s="1043"/>
      <c r="L53" s="393"/>
    </row>
    <row r="54" spans="1:12" x14ac:dyDescent="0.25">
      <c r="A54" s="965">
        <v>40</v>
      </c>
      <c r="B54" s="338" t="s">
        <v>882</v>
      </c>
      <c r="C54" s="546"/>
      <c r="D54" s="736"/>
      <c r="E54" s="737"/>
      <c r="F54" s="736"/>
      <c r="G54" s="737"/>
      <c r="H54" s="51"/>
      <c r="I54" s="52"/>
      <c r="J54" s="51"/>
      <c r="K54" s="1023"/>
      <c r="L54" s="393"/>
    </row>
    <row r="55" spans="1:12" x14ac:dyDescent="0.25">
      <c r="A55" s="965">
        <v>41</v>
      </c>
      <c r="B55" s="338" t="s">
        <v>883</v>
      </c>
      <c r="C55" s="546"/>
      <c r="D55" s="51"/>
      <c r="E55" s="52"/>
      <c r="F55" s="51"/>
      <c r="G55" s="52"/>
      <c r="H55" s="51"/>
      <c r="I55" s="52"/>
      <c r="J55" s="51"/>
      <c r="K55" s="1023"/>
      <c r="L55" s="393"/>
    </row>
    <row r="56" spans="1:12" x14ac:dyDescent="0.25">
      <c r="A56" s="966">
        <v>42</v>
      </c>
      <c r="B56" s="457" t="s">
        <v>884</v>
      </c>
      <c r="C56" s="705" t="s">
        <v>795</v>
      </c>
      <c r="D56" s="560"/>
      <c r="E56" s="52"/>
      <c r="F56" s="51"/>
      <c r="G56" s="52"/>
      <c r="H56" s="51"/>
      <c r="I56" s="52"/>
      <c r="J56" s="51"/>
      <c r="K56" s="1023"/>
      <c r="L56" s="393"/>
    </row>
    <row r="57" spans="1:12" x14ac:dyDescent="0.25">
      <c r="A57" s="965">
        <v>43</v>
      </c>
      <c r="B57" s="338" t="s">
        <v>416</v>
      </c>
      <c r="C57" s="550"/>
      <c r="D57" s="736"/>
      <c r="E57" s="737"/>
      <c r="F57" s="736"/>
      <c r="G57" s="737"/>
      <c r="H57" s="51"/>
      <c r="I57" s="52"/>
      <c r="J57" s="51"/>
      <c r="K57" s="1023"/>
      <c r="L57" s="393"/>
    </row>
    <row r="58" spans="1:12" x14ac:dyDescent="0.25">
      <c r="A58" s="966">
        <v>44</v>
      </c>
      <c r="B58" s="238" t="s">
        <v>885</v>
      </c>
      <c r="C58" s="545"/>
      <c r="D58" s="736"/>
      <c r="E58" s="737"/>
      <c r="F58" s="736"/>
      <c r="G58" s="737"/>
      <c r="H58" s="51"/>
      <c r="I58" s="52"/>
      <c r="J58" s="51"/>
      <c r="K58" s="1023"/>
      <c r="L58" s="393"/>
    </row>
    <row r="59" spans="1:12" x14ac:dyDescent="0.25">
      <c r="A59" s="966"/>
      <c r="B59" s="17" t="s">
        <v>778</v>
      </c>
      <c r="C59" s="545"/>
      <c r="D59" s="51"/>
      <c r="E59" s="52"/>
      <c r="F59" s="51"/>
      <c r="G59" s="52"/>
      <c r="H59" s="51"/>
      <c r="I59" s="52"/>
      <c r="J59" s="51"/>
      <c r="K59" s="1023"/>
      <c r="L59" s="393"/>
    </row>
    <row r="60" spans="1:12" x14ac:dyDescent="0.25">
      <c r="A60" s="965">
        <v>45</v>
      </c>
      <c r="B60" s="87" t="s">
        <v>886</v>
      </c>
      <c r="C60" s="547"/>
      <c r="D60" s="51"/>
      <c r="E60" s="52"/>
      <c r="F60" s="51"/>
      <c r="G60" s="52"/>
      <c r="H60" s="51"/>
      <c r="I60" s="52"/>
      <c r="J60" s="51"/>
      <c r="K60" s="1023"/>
      <c r="L60" s="393"/>
    </row>
    <row r="61" spans="1:12" x14ac:dyDescent="0.25">
      <c r="A61" s="1024">
        <v>46</v>
      </c>
      <c r="B61" s="1191" t="s">
        <v>417</v>
      </c>
      <c r="C61" s="705" t="s">
        <v>795</v>
      </c>
      <c r="D61" s="1028"/>
      <c r="E61" s="1027"/>
      <c r="F61" s="1028"/>
      <c r="G61" s="1027"/>
      <c r="H61" s="1028"/>
      <c r="I61" s="1027"/>
      <c r="J61" s="1028"/>
      <c r="K61" s="1029"/>
      <c r="L61" s="393"/>
    </row>
    <row r="62" spans="1:12" x14ac:dyDescent="0.25">
      <c r="A62" s="393" t="s">
        <v>419</v>
      </c>
      <c r="B62" s="393"/>
      <c r="C62" s="393"/>
      <c r="D62" s="1011"/>
      <c r="E62" s="570"/>
      <c r="F62" s="1011"/>
      <c r="G62" s="570"/>
      <c r="H62" s="1011"/>
      <c r="I62" s="570"/>
      <c r="J62" s="1011"/>
      <c r="K62" s="570"/>
    </row>
    <row r="63" spans="1:12" x14ac:dyDescent="0.25">
      <c r="A63" s="42" t="s">
        <v>889</v>
      </c>
      <c r="D63" s="53"/>
      <c r="E63" s="54"/>
      <c r="F63" s="53"/>
      <c r="G63" s="54"/>
      <c r="H63" s="53"/>
      <c r="I63" s="54"/>
      <c r="J63" s="53"/>
      <c r="K63" s="54"/>
    </row>
    <row r="64" spans="1:12" x14ac:dyDescent="0.25">
      <c r="A64" s="42" t="s">
        <v>422</v>
      </c>
      <c r="D64" s="53"/>
      <c r="E64" s="54"/>
      <c r="F64" s="53"/>
      <c r="G64" s="54"/>
      <c r="H64" s="53"/>
      <c r="I64" s="54"/>
      <c r="J64" s="53"/>
      <c r="K64" s="54"/>
    </row>
    <row r="65" spans="1:12" ht="15.6" x14ac:dyDescent="0.3">
      <c r="A65" s="43" t="s">
        <v>479</v>
      </c>
      <c r="B65" s="43"/>
      <c r="C65" s="43"/>
      <c r="D65" s="43"/>
      <c r="E65" s="43"/>
      <c r="F65" s="43"/>
      <c r="G65" s="43"/>
      <c r="H65" s="43"/>
      <c r="I65" s="491"/>
      <c r="J65" s="491"/>
      <c r="K65" s="492" t="s">
        <v>480</v>
      </c>
    </row>
    <row r="66" spans="1:12" x14ac:dyDescent="0.25">
      <c r="K66" s="44" t="s">
        <v>510</v>
      </c>
    </row>
    <row r="67" spans="1:12" x14ac:dyDescent="0.25">
      <c r="K67" s="44"/>
    </row>
    <row r="68" spans="1:12" x14ac:dyDescent="0.25">
      <c r="A68" s="42" t="s">
        <v>363</v>
      </c>
      <c r="E68" s="44" t="s">
        <v>451</v>
      </c>
      <c r="F68" s="42" t="s">
        <v>367</v>
      </c>
      <c r="J68" s="42" t="s">
        <v>365</v>
      </c>
    </row>
    <row r="69" spans="1:12" x14ac:dyDescent="0.25">
      <c r="B69" s="42" t="str">
        <f>'1_1A'!$B$7</f>
        <v>Enter Hospital Name Here</v>
      </c>
      <c r="F69" s="1467" t="str">
        <f>'1_1A'!$H$7</f>
        <v>Enter Provider Number Here</v>
      </c>
      <c r="G69" s="1467"/>
      <c r="H69" s="1467"/>
      <c r="K69" s="321" t="str">
        <f>'1_1A'!$P$7</f>
        <v>Enter FYE Here</v>
      </c>
    </row>
    <row r="70" spans="1:12" x14ac:dyDescent="0.25">
      <c r="A70" s="1012"/>
      <c r="B70" s="1013"/>
      <c r="C70" s="1030"/>
      <c r="D70" s="1031" t="s">
        <v>482</v>
      </c>
      <c r="E70" s="1032"/>
      <c r="F70" s="1033"/>
      <c r="G70" s="1032"/>
      <c r="H70" s="1031" t="s">
        <v>483</v>
      </c>
      <c r="I70" s="1032"/>
      <c r="J70" s="1033"/>
      <c r="K70" s="1034"/>
      <c r="L70" s="393"/>
    </row>
    <row r="71" spans="1:12" x14ac:dyDescent="0.25">
      <c r="A71" s="1018"/>
      <c r="B71" s="49" t="s">
        <v>484</v>
      </c>
      <c r="C71" s="554"/>
      <c r="D71" s="55" t="s">
        <v>485</v>
      </c>
      <c r="E71" s="56"/>
      <c r="F71" s="55" t="s">
        <v>486</v>
      </c>
      <c r="G71" s="56"/>
      <c r="H71" s="55" t="s">
        <v>485</v>
      </c>
      <c r="I71" s="56"/>
      <c r="J71" s="55" t="s">
        <v>486</v>
      </c>
      <c r="K71" s="1035"/>
      <c r="L71" s="393"/>
    </row>
    <row r="72" spans="1:12" x14ac:dyDescent="0.25">
      <c r="A72" s="1018"/>
      <c r="B72" s="48"/>
      <c r="C72" s="555"/>
      <c r="D72" s="57" t="s">
        <v>488</v>
      </c>
      <c r="E72" s="58" t="s">
        <v>489</v>
      </c>
      <c r="F72" s="57" t="s">
        <v>488</v>
      </c>
      <c r="G72" s="58" t="s">
        <v>489</v>
      </c>
      <c r="H72" s="57" t="s">
        <v>488</v>
      </c>
      <c r="I72" s="58" t="s">
        <v>489</v>
      </c>
      <c r="J72" s="57" t="s">
        <v>488</v>
      </c>
      <c r="K72" s="1036" t="s">
        <v>489</v>
      </c>
      <c r="L72" s="393"/>
    </row>
    <row r="73" spans="1:12" x14ac:dyDescent="0.25">
      <c r="A73" s="1021"/>
      <c r="B73" s="586" t="s">
        <v>511</v>
      </c>
      <c r="C73" s="587"/>
      <c r="D73" s="599" t="s">
        <v>384</v>
      </c>
      <c r="E73" s="600" t="s">
        <v>385</v>
      </c>
      <c r="F73" s="599" t="s">
        <v>386</v>
      </c>
      <c r="G73" s="600" t="s">
        <v>387</v>
      </c>
      <c r="H73" s="599" t="s">
        <v>388</v>
      </c>
      <c r="I73" s="600" t="s">
        <v>389</v>
      </c>
      <c r="J73" s="599" t="s">
        <v>390</v>
      </c>
      <c r="K73" s="1038" t="s">
        <v>391</v>
      </c>
      <c r="L73" s="393"/>
    </row>
    <row r="74" spans="1:12" x14ac:dyDescent="0.25">
      <c r="A74" s="966">
        <v>50</v>
      </c>
      <c r="B74" s="340" t="s">
        <v>749</v>
      </c>
      <c r="C74" s="547"/>
      <c r="D74" s="736"/>
      <c r="E74" s="737"/>
      <c r="F74" s="736"/>
      <c r="G74" s="737"/>
      <c r="H74" s="51"/>
      <c r="I74" s="52"/>
      <c r="J74" s="51"/>
      <c r="K74" s="1023"/>
      <c r="L74" s="393"/>
    </row>
    <row r="75" spans="1:12" x14ac:dyDescent="0.25">
      <c r="A75" s="966">
        <v>51</v>
      </c>
      <c r="B75" s="340" t="s">
        <v>750</v>
      </c>
      <c r="C75" s="547"/>
      <c r="D75" s="736"/>
      <c r="E75" s="737"/>
      <c r="F75" s="736"/>
      <c r="G75" s="737"/>
      <c r="H75" s="51"/>
      <c r="I75" s="52"/>
      <c r="J75" s="51"/>
      <c r="K75" s="1023"/>
      <c r="L75" s="393"/>
    </row>
    <row r="76" spans="1:12" x14ac:dyDescent="0.25">
      <c r="A76" s="965">
        <v>52</v>
      </c>
      <c r="B76" s="87" t="s">
        <v>512</v>
      </c>
      <c r="C76" s="548"/>
      <c r="D76" s="736"/>
      <c r="E76" s="737"/>
      <c r="F76" s="736"/>
      <c r="G76" s="737"/>
      <c r="H76" s="51"/>
      <c r="I76" s="52"/>
      <c r="J76" s="51"/>
      <c r="K76" s="1023"/>
      <c r="L76" s="393"/>
    </row>
    <row r="77" spans="1:12" x14ac:dyDescent="0.25">
      <c r="A77" s="966">
        <f>A76+1</f>
        <v>53</v>
      </c>
      <c r="B77" s="87" t="s">
        <v>513</v>
      </c>
      <c r="C77" s="548"/>
      <c r="D77" s="51"/>
      <c r="E77" s="52"/>
      <c r="F77" s="51"/>
      <c r="G77" s="52"/>
      <c r="H77" s="51"/>
      <c r="I77" s="52"/>
      <c r="J77" s="51"/>
      <c r="K77" s="1023"/>
      <c r="L77" s="393"/>
    </row>
    <row r="78" spans="1:12" x14ac:dyDescent="0.25">
      <c r="A78" s="966">
        <f t="shared" ref="A78:A100" si="1">A77+1</f>
        <v>54</v>
      </c>
      <c r="B78" s="87" t="s">
        <v>514</v>
      </c>
      <c r="C78" s="548"/>
      <c r="D78" s="736"/>
      <c r="E78" s="737"/>
      <c r="F78" s="736"/>
      <c r="G78" s="737"/>
      <c r="H78" s="51"/>
      <c r="I78" s="52"/>
      <c r="J78" s="51"/>
      <c r="K78" s="1023"/>
      <c r="L78" s="393"/>
    </row>
    <row r="79" spans="1:12" x14ac:dyDescent="0.25">
      <c r="A79" s="966">
        <f t="shared" si="1"/>
        <v>55</v>
      </c>
      <c r="B79" s="87" t="s">
        <v>515</v>
      </c>
      <c r="C79" s="548"/>
      <c r="D79" s="736"/>
      <c r="E79" s="737"/>
      <c r="F79" s="736"/>
      <c r="G79" s="737"/>
      <c r="H79" s="51"/>
      <c r="I79" s="52"/>
      <c r="J79" s="51"/>
      <c r="K79" s="1023"/>
      <c r="L79" s="393"/>
    </row>
    <row r="80" spans="1:12" x14ac:dyDescent="0.25">
      <c r="A80" s="966">
        <f t="shared" si="1"/>
        <v>56</v>
      </c>
      <c r="B80" s="340" t="s">
        <v>751</v>
      </c>
      <c r="C80" s="547"/>
      <c r="D80" s="51"/>
      <c r="E80" s="52"/>
      <c r="F80" s="51"/>
      <c r="G80" s="52"/>
      <c r="H80" s="51"/>
      <c r="I80" s="52"/>
      <c r="J80" s="51"/>
      <c r="K80" s="1023"/>
      <c r="L80" s="393"/>
    </row>
    <row r="81" spans="1:12" x14ac:dyDescent="0.25">
      <c r="A81" s="966">
        <f t="shared" si="1"/>
        <v>57</v>
      </c>
      <c r="B81" s="340" t="s">
        <v>768</v>
      </c>
      <c r="C81" s="547"/>
      <c r="D81" s="51"/>
      <c r="E81" s="52"/>
      <c r="F81" s="51"/>
      <c r="G81" s="52"/>
      <c r="H81" s="51"/>
      <c r="I81" s="52"/>
      <c r="J81" s="51"/>
      <c r="K81" s="1023"/>
      <c r="L81" s="393"/>
    </row>
    <row r="82" spans="1:12" x14ac:dyDescent="0.25">
      <c r="A82" s="966">
        <f t="shared" si="1"/>
        <v>58</v>
      </c>
      <c r="B82" s="340" t="s">
        <v>752</v>
      </c>
      <c r="C82" s="547"/>
      <c r="D82" s="51"/>
      <c r="E82" s="52"/>
      <c r="F82" s="51"/>
      <c r="G82" s="52"/>
      <c r="H82" s="51"/>
      <c r="I82" s="52"/>
      <c r="J82" s="51"/>
      <c r="K82" s="1023"/>
      <c r="L82" s="393"/>
    </row>
    <row r="83" spans="1:12" x14ac:dyDescent="0.25">
      <c r="A83" s="966">
        <f t="shared" si="1"/>
        <v>59</v>
      </c>
      <c r="B83" s="340" t="s">
        <v>769</v>
      </c>
      <c r="C83" s="547"/>
      <c r="D83" s="51"/>
      <c r="E83" s="52"/>
      <c r="F83" s="51"/>
      <c r="G83" s="52"/>
      <c r="H83" s="51"/>
      <c r="I83" s="52"/>
      <c r="J83" s="51"/>
      <c r="K83" s="1023"/>
      <c r="L83" s="393"/>
    </row>
    <row r="84" spans="1:12" x14ac:dyDescent="0.25">
      <c r="A84" s="966">
        <f t="shared" si="1"/>
        <v>60</v>
      </c>
      <c r="B84" s="340" t="s">
        <v>516</v>
      </c>
      <c r="C84" s="547"/>
      <c r="D84" s="736"/>
      <c r="E84" s="737"/>
      <c r="F84" s="736"/>
      <c r="G84" s="737"/>
      <c r="H84" s="51"/>
      <c r="I84" s="52"/>
      <c r="J84" s="51"/>
      <c r="K84" s="1023"/>
      <c r="L84" s="393"/>
    </row>
    <row r="85" spans="1:12" x14ac:dyDescent="0.25">
      <c r="A85" s="966">
        <f t="shared" si="1"/>
        <v>61</v>
      </c>
      <c r="B85" s="87" t="s">
        <v>517</v>
      </c>
      <c r="C85" s="548"/>
      <c r="D85" s="51"/>
      <c r="E85" s="52"/>
      <c r="F85" s="51"/>
      <c r="G85" s="52"/>
      <c r="H85" s="51"/>
      <c r="I85" s="52"/>
      <c r="J85" s="51"/>
      <c r="K85" s="1023"/>
      <c r="L85" s="393"/>
    </row>
    <row r="86" spans="1:12" x14ac:dyDescent="0.25">
      <c r="A86" s="966">
        <f t="shared" si="1"/>
        <v>62</v>
      </c>
      <c r="B86" s="87" t="s">
        <v>518</v>
      </c>
      <c r="C86" s="548"/>
      <c r="D86" s="51"/>
      <c r="E86" s="52"/>
      <c r="F86" s="51"/>
      <c r="G86" s="52"/>
      <c r="H86" s="51"/>
      <c r="I86" s="52"/>
      <c r="J86" s="51"/>
      <c r="K86" s="1023"/>
      <c r="L86" s="393"/>
    </row>
    <row r="87" spans="1:12" x14ac:dyDescent="0.25">
      <c r="A87" s="966">
        <f t="shared" si="1"/>
        <v>63</v>
      </c>
      <c r="B87" s="340" t="s">
        <v>753</v>
      </c>
      <c r="C87" s="547"/>
      <c r="D87" s="51"/>
      <c r="E87" s="52"/>
      <c r="F87" s="51"/>
      <c r="G87" s="52"/>
      <c r="H87" s="51"/>
      <c r="I87" s="52"/>
      <c r="J87" s="51"/>
      <c r="K87" s="1023"/>
      <c r="L87" s="393"/>
    </row>
    <row r="88" spans="1:12" x14ac:dyDescent="0.25">
      <c r="A88" s="966">
        <f t="shared" si="1"/>
        <v>64</v>
      </c>
      <c r="B88" s="87" t="s">
        <v>519</v>
      </c>
      <c r="C88" s="548"/>
      <c r="D88" s="51"/>
      <c r="E88" s="52"/>
      <c r="F88" s="51"/>
      <c r="G88" s="52"/>
      <c r="H88" s="51"/>
      <c r="I88" s="52"/>
      <c r="J88" s="51"/>
      <c r="K88" s="1023"/>
      <c r="L88" s="393"/>
    </row>
    <row r="89" spans="1:12" x14ac:dyDescent="0.25">
      <c r="A89" s="966">
        <f t="shared" si="1"/>
        <v>65</v>
      </c>
      <c r="B89" s="87" t="s">
        <v>788</v>
      </c>
      <c r="C89" s="548"/>
      <c r="D89" s="736"/>
      <c r="E89" s="737"/>
      <c r="F89" s="736"/>
      <c r="G89" s="737"/>
      <c r="H89" s="51"/>
      <c r="I89" s="52"/>
      <c r="J89" s="51"/>
      <c r="K89" s="1023"/>
      <c r="L89" s="393"/>
    </row>
    <row r="90" spans="1:12" x14ac:dyDescent="0.25">
      <c r="A90" s="966">
        <f t="shared" si="1"/>
        <v>66</v>
      </c>
      <c r="B90" s="87" t="s">
        <v>520</v>
      </c>
      <c r="C90" s="548"/>
      <c r="D90" s="736"/>
      <c r="E90" s="737"/>
      <c r="F90" s="736"/>
      <c r="G90" s="737"/>
      <c r="H90" s="51"/>
      <c r="I90" s="52"/>
      <c r="J90" s="51"/>
      <c r="K90" s="1023"/>
      <c r="L90" s="393"/>
    </row>
    <row r="91" spans="1:12" x14ac:dyDescent="0.25">
      <c r="A91" s="966">
        <f t="shared" si="1"/>
        <v>67</v>
      </c>
      <c r="B91" s="87" t="s">
        <v>521</v>
      </c>
      <c r="C91" s="548"/>
      <c r="D91" s="51"/>
      <c r="E91" s="52"/>
      <c r="F91" s="51"/>
      <c r="G91" s="52"/>
      <c r="H91" s="51"/>
      <c r="I91" s="52"/>
      <c r="J91" s="51"/>
      <c r="K91" s="1023"/>
      <c r="L91" s="393"/>
    </row>
    <row r="92" spans="1:12" x14ac:dyDescent="0.25">
      <c r="A92" s="966">
        <f t="shared" si="1"/>
        <v>68</v>
      </c>
      <c r="B92" s="340" t="s">
        <v>754</v>
      </c>
      <c r="C92" s="547"/>
      <c r="D92" s="51"/>
      <c r="E92" s="52"/>
      <c r="F92" s="51"/>
      <c r="G92" s="52"/>
      <c r="H92" s="51"/>
      <c r="I92" s="52"/>
      <c r="J92" s="51"/>
      <c r="K92" s="1023"/>
      <c r="L92" s="393"/>
    </row>
    <row r="93" spans="1:12" x14ac:dyDescent="0.25">
      <c r="A93" s="966">
        <f t="shared" si="1"/>
        <v>69</v>
      </c>
      <c r="B93" s="87" t="s">
        <v>522</v>
      </c>
      <c r="C93" s="548"/>
      <c r="D93" s="51"/>
      <c r="E93" s="52"/>
      <c r="F93" s="736"/>
      <c r="G93" s="737"/>
      <c r="H93" s="51"/>
      <c r="I93" s="52"/>
      <c r="J93" s="51"/>
      <c r="K93" s="1023"/>
      <c r="L93" s="393"/>
    </row>
    <row r="94" spans="1:12" x14ac:dyDescent="0.25">
      <c r="A94" s="966">
        <f t="shared" si="1"/>
        <v>70</v>
      </c>
      <c r="B94" s="87" t="s">
        <v>523</v>
      </c>
      <c r="C94" s="548"/>
      <c r="D94" s="51"/>
      <c r="E94" s="52"/>
      <c r="F94" s="51"/>
      <c r="G94" s="52"/>
      <c r="H94" s="51"/>
      <c r="I94" s="52"/>
      <c r="J94" s="51"/>
      <c r="K94" s="1023"/>
      <c r="L94" s="393"/>
    </row>
    <row r="95" spans="1:12" x14ac:dyDescent="0.25">
      <c r="A95" s="966">
        <f t="shared" si="1"/>
        <v>71</v>
      </c>
      <c r="B95" s="87" t="s">
        <v>524</v>
      </c>
      <c r="C95" s="548"/>
      <c r="D95" s="51"/>
      <c r="E95" s="52"/>
      <c r="F95" s="51"/>
      <c r="G95" s="52"/>
      <c r="H95" s="51"/>
      <c r="I95" s="52"/>
      <c r="J95" s="51"/>
      <c r="K95" s="1023"/>
      <c r="L95" s="393"/>
    </row>
    <row r="96" spans="1:12" x14ac:dyDescent="0.25">
      <c r="A96" s="966">
        <f t="shared" si="1"/>
        <v>72</v>
      </c>
      <c r="B96" s="340" t="s">
        <v>755</v>
      </c>
      <c r="C96" s="547"/>
      <c r="D96" s="51"/>
      <c r="E96" s="52"/>
      <c r="F96" s="51"/>
      <c r="G96" s="52"/>
      <c r="H96" s="51"/>
      <c r="I96" s="59"/>
      <c r="J96" s="51"/>
      <c r="K96" s="1023"/>
      <c r="L96" s="393"/>
    </row>
    <row r="97" spans="1:12" x14ac:dyDescent="0.25">
      <c r="A97" s="966">
        <f t="shared" si="1"/>
        <v>73</v>
      </c>
      <c r="B97" s="87" t="s">
        <v>525</v>
      </c>
      <c r="C97" s="548"/>
      <c r="D97" s="51"/>
      <c r="E97" s="52"/>
      <c r="F97" s="51"/>
      <c r="G97" s="52"/>
      <c r="H97" s="51"/>
      <c r="I97" s="52"/>
      <c r="J97" s="51"/>
      <c r="K97" s="1023"/>
      <c r="L97" s="393"/>
    </row>
    <row r="98" spans="1:12" x14ac:dyDescent="0.25">
      <c r="A98" s="966">
        <f t="shared" si="1"/>
        <v>74</v>
      </c>
      <c r="B98" s="87" t="s">
        <v>469</v>
      </c>
      <c r="C98" s="548"/>
      <c r="D98" s="51"/>
      <c r="E98" s="52"/>
      <c r="F98" s="736"/>
      <c r="G98" s="737"/>
      <c r="H98" s="51"/>
      <c r="I98" s="52"/>
      <c r="J98" s="51"/>
      <c r="K98" s="1023"/>
      <c r="L98" s="393"/>
    </row>
    <row r="99" spans="1:12" x14ac:dyDescent="0.25">
      <c r="A99" s="966">
        <f t="shared" si="1"/>
        <v>75</v>
      </c>
      <c r="B99" s="87" t="s">
        <v>625</v>
      </c>
      <c r="C99" s="548"/>
      <c r="D99" s="51"/>
      <c r="E99" s="52"/>
      <c r="F99" s="51"/>
      <c r="G99" s="52"/>
      <c r="H99" s="51"/>
      <c r="I99" s="52"/>
      <c r="J99" s="51"/>
      <c r="K99" s="1023"/>
      <c r="L99" s="393"/>
    </row>
    <row r="100" spans="1:12" x14ac:dyDescent="0.25">
      <c r="A100" s="1045">
        <f t="shared" si="1"/>
        <v>76</v>
      </c>
      <c r="B100" s="457" t="s">
        <v>812</v>
      </c>
      <c r="C100" s="607"/>
      <c r="D100" s="51"/>
      <c r="E100" s="52"/>
      <c r="F100" s="51"/>
      <c r="G100" s="52"/>
      <c r="H100" s="51"/>
      <c r="I100" s="52"/>
      <c r="J100" s="51"/>
      <c r="K100" s="1023"/>
      <c r="L100" s="393"/>
    </row>
    <row r="101" spans="1:12" x14ac:dyDescent="0.25">
      <c r="A101" s="1046" t="s">
        <v>367</v>
      </c>
      <c r="B101" s="341" t="s">
        <v>807</v>
      </c>
      <c r="C101" s="705" t="s">
        <v>795</v>
      </c>
      <c r="D101" s="51"/>
      <c r="E101" s="52"/>
      <c r="F101" s="51"/>
      <c r="G101" s="52"/>
      <c r="H101" s="51"/>
      <c r="I101" s="52"/>
      <c r="J101" s="51"/>
      <c r="K101" s="1023"/>
      <c r="L101" s="393"/>
    </row>
    <row r="102" spans="1:12" x14ac:dyDescent="0.25">
      <c r="A102" s="965"/>
      <c r="B102" s="341" t="s">
        <v>808</v>
      </c>
      <c r="C102" s="705" t="s">
        <v>795</v>
      </c>
      <c r="D102" s="51"/>
      <c r="E102" s="52"/>
      <c r="F102" s="51"/>
      <c r="G102" s="52"/>
      <c r="H102" s="51"/>
      <c r="I102" s="52"/>
      <c r="J102" s="51"/>
      <c r="K102" s="1023"/>
      <c r="L102" s="393"/>
    </row>
    <row r="103" spans="1:12" x14ac:dyDescent="0.25">
      <c r="A103" s="965"/>
      <c r="B103" s="341" t="s">
        <v>809</v>
      </c>
      <c r="C103" s="705" t="s">
        <v>795</v>
      </c>
      <c r="D103" s="51"/>
      <c r="E103" s="52"/>
      <c r="F103" s="51"/>
      <c r="G103" s="52"/>
      <c r="H103" s="51"/>
      <c r="I103" s="52"/>
      <c r="J103" s="51"/>
      <c r="K103" s="1023"/>
      <c r="L103" s="393"/>
    </row>
    <row r="104" spans="1:12" x14ac:dyDescent="0.25">
      <c r="A104" s="965"/>
      <c r="B104" s="311" t="s">
        <v>810</v>
      </c>
      <c r="C104" s="705" t="s">
        <v>795</v>
      </c>
      <c r="D104" s="51"/>
      <c r="E104" s="52"/>
      <c r="F104" s="51"/>
      <c r="G104" s="52"/>
      <c r="H104" s="51"/>
      <c r="I104" s="52"/>
      <c r="J104" s="51"/>
      <c r="K104" s="571"/>
      <c r="L104" s="393"/>
    </row>
    <row r="105" spans="1:12" x14ac:dyDescent="0.25">
      <c r="A105" s="1047"/>
      <c r="B105" s="1025" t="s">
        <v>811</v>
      </c>
      <c r="C105" s="705" t="s">
        <v>795</v>
      </c>
      <c r="D105" s="1028"/>
      <c r="E105" s="1027"/>
      <c r="F105" s="1028"/>
      <c r="G105" s="1027"/>
      <c r="H105" s="1028"/>
      <c r="I105" s="1027"/>
      <c r="J105" s="1028"/>
      <c r="K105" s="571"/>
      <c r="L105" s="393"/>
    </row>
    <row r="106" spans="1:12" x14ac:dyDescent="0.25">
      <c r="A106" s="393"/>
      <c r="B106" s="393"/>
      <c r="C106" s="393"/>
      <c r="D106" s="1011"/>
      <c r="E106" s="570"/>
      <c r="F106" s="1011"/>
      <c r="G106" s="570"/>
      <c r="H106" s="1011"/>
      <c r="I106" s="570"/>
      <c r="J106" s="1011"/>
      <c r="K106" s="570"/>
    </row>
    <row r="107" spans="1:12" x14ac:dyDescent="0.25">
      <c r="A107" s="42" t="s">
        <v>422</v>
      </c>
      <c r="D107" s="53"/>
      <c r="E107" s="54"/>
      <c r="F107" s="53"/>
      <c r="G107" s="54"/>
      <c r="H107" s="53"/>
      <c r="I107" s="54"/>
      <c r="J107" s="53"/>
      <c r="K107" s="54"/>
    </row>
    <row r="108" spans="1:12" ht="15.6" x14ac:dyDescent="0.3">
      <c r="A108" s="43" t="s">
        <v>479</v>
      </c>
      <c r="B108" s="43"/>
      <c r="C108" s="43"/>
      <c r="D108" s="43"/>
      <c r="E108" s="43"/>
      <c r="F108" s="43"/>
      <c r="G108" s="43"/>
      <c r="H108" s="43"/>
      <c r="I108" s="491"/>
      <c r="J108" s="491"/>
      <c r="K108" s="492" t="s">
        <v>480</v>
      </c>
    </row>
    <row r="109" spans="1:12" x14ac:dyDescent="0.25">
      <c r="K109" s="44" t="s">
        <v>527</v>
      </c>
    </row>
    <row r="110" spans="1:12" x14ac:dyDescent="0.25">
      <c r="K110" s="44"/>
    </row>
    <row r="111" spans="1:12" x14ac:dyDescent="0.25">
      <c r="A111" s="42" t="s">
        <v>363</v>
      </c>
      <c r="E111" s="44" t="s">
        <v>451</v>
      </c>
      <c r="F111" s="42" t="s">
        <v>367</v>
      </c>
      <c r="J111" s="42" t="s">
        <v>365</v>
      </c>
    </row>
    <row r="112" spans="1:12" x14ac:dyDescent="0.25">
      <c r="B112" s="42" t="str">
        <f>'1_1A'!$B$7</f>
        <v>Enter Hospital Name Here</v>
      </c>
      <c r="F112" s="1467" t="str">
        <f>'1_1A'!$H$7</f>
        <v>Enter Provider Number Here</v>
      </c>
      <c r="G112" s="1467"/>
      <c r="H112" s="1467"/>
      <c r="K112" s="321" t="str">
        <f>'1_1A'!$P$7</f>
        <v>Enter FYE Here</v>
      </c>
    </row>
    <row r="113" spans="1:12" x14ac:dyDescent="0.25">
      <c r="A113" s="1012"/>
      <c r="B113" s="1013"/>
      <c r="C113" s="1030"/>
      <c r="D113" s="1031" t="s">
        <v>482</v>
      </c>
      <c r="E113" s="1032"/>
      <c r="F113" s="1033"/>
      <c r="G113" s="1032"/>
      <c r="H113" s="1031" t="s">
        <v>483</v>
      </c>
      <c r="I113" s="1032"/>
      <c r="J113" s="1033"/>
      <c r="K113" s="1034"/>
      <c r="L113" s="393"/>
    </row>
    <row r="114" spans="1:12" x14ac:dyDescent="0.25">
      <c r="A114" s="1018"/>
      <c r="B114" s="49" t="s">
        <v>484</v>
      </c>
      <c r="C114" s="554"/>
      <c r="D114" s="55" t="s">
        <v>485</v>
      </c>
      <c r="E114" s="56"/>
      <c r="F114" s="55" t="s">
        <v>486</v>
      </c>
      <c r="G114" s="56"/>
      <c r="H114" s="55" t="s">
        <v>485</v>
      </c>
      <c r="I114" s="56"/>
      <c r="J114" s="55" t="s">
        <v>486</v>
      </c>
      <c r="K114" s="1035"/>
      <c r="L114" s="393"/>
    </row>
    <row r="115" spans="1:12" x14ac:dyDescent="0.25">
      <c r="A115" s="1018"/>
      <c r="B115" s="48"/>
      <c r="C115" s="555"/>
      <c r="D115" s="57" t="s">
        <v>488</v>
      </c>
      <c r="E115" s="58" t="s">
        <v>489</v>
      </c>
      <c r="F115" s="57" t="s">
        <v>488</v>
      </c>
      <c r="G115" s="58" t="s">
        <v>489</v>
      </c>
      <c r="H115" s="57" t="s">
        <v>488</v>
      </c>
      <c r="I115" s="58" t="s">
        <v>489</v>
      </c>
      <c r="J115" s="57" t="s">
        <v>488</v>
      </c>
      <c r="K115" s="1036" t="s">
        <v>489</v>
      </c>
      <c r="L115" s="393"/>
    </row>
    <row r="116" spans="1:12" x14ac:dyDescent="0.25">
      <c r="A116" s="1021"/>
      <c r="B116" s="586" t="s">
        <v>528</v>
      </c>
      <c r="C116" s="587"/>
      <c r="D116" s="599" t="s">
        <v>384</v>
      </c>
      <c r="E116" s="600" t="s">
        <v>385</v>
      </c>
      <c r="F116" s="599" t="s">
        <v>386</v>
      </c>
      <c r="G116" s="600" t="s">
        <v>387</v>
      </c>
      <c r="H116" s="599" t="s">
        <v>388</v>
      </c>
      <c r="I116" s="600" t="s">
        <v>389</v>
      </c>
      <c r="J116" s="599" t="s">
        <v>390</v>
      </c>
      <c r="K116" s="1038" t="s">
        <v>391</v>
      </c>
      <c r="L116" s="393"/>
    </row>
    <row r="117" spans="1:12" x14ac:dyDescent="0.25">
      <c r="A117" s="966">
        <v>88</v>
      </c>
      <c r="B117" s="87" t="s">
        <v>864</v>
      </c>
      <c r="C117" s="705" t="s">
        <v>795</v>
      </c>
      <c r="D117" s="736"/>
      <c r="E117" s="737"/>
      <c r="F117" s="736"/>
      <c r="G117" s="737"/>
      <c r="H117" s="51"/>
      <c r="I117" s="52"/>
      <c r="J117" s="51"/>
      <c r="K117" s="1023"/>
      <c r="L117" s="393"/>
    </row>
    <row r="118" spans="1:12" x14ac:dyDescent="0.25">
      <c r="A118" s="966">
        <f>A117+1</f>
        <v>89</v>
      </c>
      <c r="B118" s="858" t="s">
        <v>865</v>
      </c>
      <c r="C118" s="705" t="s">
        <v>795</v>
      </c>
      <c r="D118" s="736"/>
      <c r="E118" s="737"/>
      <c r="F118" s="736"/>
      <c r="G118" s="737"/>
      <c r="H118" s="51"/>
      <c r="I118" s="52"/>
      <c r="J118" s="51"/>
      <c r="K118" s="1023"/>
      <c r="L118" s="393"/>
    </row>
    <row r="119" spans="1:12" x14ac:dyDescent="0.25">
      <c r="A119" s="966">
        <f>A118+1</f>
        <v>90</v>
      </c>
      <c r="B119" s="340" t="s">
        <v>529</v>
      </c>
      <c r="C119" s="547"/>
      <c r="D119" s="51"/>
      <c r="E119" s="52"/>
      <c r="F119" s="51"/>
      <c r="G119" s="52"/>
      <c r="H119" s="51"/>
      <c r="I119" s="52"/>
      <c r="J119" s="51"/>
      <c r="K119" s="1023"/>
      <c r="L119" s="393"/>
    </row>
    <row r="120" spans="1:12" x14ac:dyDescent="0.25">
      <c r="A120" s="966">
        <f>A119+1</f>
        <v>91</v>
      </c>
      <c r="B120" s="87" t="s">
        <v>530</v>
      </c>
      <c r="C120" s="548"/>
      <c r="D120" s="51"/>
      <c r="E120" s="52"/>
      <c r="F120" s="51"/>
      <c r="G120" s="52"/>
      <c r="H120" s="51"/>
      <c r="I120" s="52"/>
      <c r="J120" s="51"/>
      <c r="K120" s="1023"/>
      <c r="L120" s="393"/>
    </row>
    <row r="121" spans="1:12" x14ac:dyDescent="0.25">
      <c r="A121" s="966">
        <f>A120+1</f>
        <v>92</v>
      </c>
      <c r="B121" s="87" t="s">
        <v>471</v>
      </c>
      <c r="C121" s="1044"/>
      <c r="D121" s="51"/>
      <c r="E121" s="52"/>
      <c r="F121" s="51"/>
      <c r="G121" s="52"/>
      <c r="H121" s="51"/>
      <c r="I121" s="52"/>
      <c r="J121" s="51"/>
      <c r="K121" s="1023"/>
      <c r="L121" s="393"/>
    </row>
    <row r="122" spans="1:12" x14ac:dyDescent="0.25">
      <c r="A122" s="966">
        <f>A121+1</f>
        <v>93</v>
      </c>
      <c r="B122" s="341" t="s">
        <v>813</v>
      </c>
      <c r="C122" s="705" t="s">
        <v>795</v>
      </c>
      <c r="D122" s="51"/>
      <c r="E122" s="52"/>
      <c r="F122" s="51"/>
      <c r="G122" s="52"/>
      <c r="H122" s="51"/>
      <c r="I122" s="52"/>
      <c r="J122" s="51"/>
      <c r="K122" s="1023"/>
      <c r="L122" s="393"/>
    </row>
    <row r="123" spans="1:12" x14ac:dyDescent="0.25">
      <c r="A123" s="1046" t="s">
        <v>367</v>
      </c>
      <c r="B123" s="341" t="s">
        <v>814</v>
      </c>
      <c r="C123" s="705" t="s">
        <v>795</v>
      </c>
      <c r="D123" s="51"/>
      <c r="E123" s="52"/>
      <c r="F123" s="51"/>
      <c r="G123" s="52"/>
      <c r="H123" s="51"/>
      <c r="I123" s="52"/>
      <c r="J123" s="51"/>
      <c r="K123" s="1023"/>
      <c r="L123" s="393"/>
    </row>
    <row r="124" spans="1:12" x14ac:dyDescent="0.25">
      <c r="A124" s="1046" t="s">
        <v>367</v>
      </c>
      <c r="B124" s="341" t="s">
        <v>815</v>
      </c>
      <c r="C124" s="705" t="s">
        <v>795</v>
      </c>
      <c r="D124" s="51"/>
      <c r="E124" s="52"/>
      <c r="F124" s="51"/>
      <c r="G124" s="52"/>
      <c r="H124" s="51"/>
      <c r="I124" s="52"/>
      <c r="J124" s="51"/>
      <c r="K124" s="1023"/>
      <c r="L124" s="393"/>
    </row>
    <row r="125" spans="1:12" x14ac:dyDescent="0.25">
      <c r="A125" s="1046"/>
      <c r="B125" s="311" t="s">
        <v>825</v>
      </c>
      <c r="C125" s="705" t="s">
        <v>795</v>
      </c>
      <c r="D125" s="51"/>
      <c r="E125" s="52"/>
      <c r="F125" s="51"/>
      <c r="G125" s="52"/>
      <c r="H125" s="51"/>
      <c r="I125" s="52"/>
      <c r="J125" s="51"/>
      <c r="K125" s="1023"/>
      <c r="L125" s="393"/>
    </row>
    <row r="126" spans="1:12" x14ac:dyDescent="0.25">
      <c r="A126" s="1046"/>
      <c r="B126" s="311" t="s">
        <v>826</v>
      </c>
      <c r="C126" s="705" t="s">
        <v>795</v>
      </c>
      <c r="D126" s="51"/>
      <c r="E126" s="52"/>
      <c r="F126" s="51"/>
      <c r="G126" s="52"/>
      <c r="H126" s="51"/>
      <c r="I126" s="52"/>
      <c r="J126" s="51"/>
      <c r="K126" s="1023"/>
      <c r="L126" s="393"/>
    </row>
    <row r="127" spans="1:12" x14ac:dyDescent="0.25">
      <c r="A127" s="965"/>
      <c r="B127" s="87" t="s">
        <v>531</v>
      </c>
      <c r="C127" s="564"/>
      <c r="D127" s="51"/>
      <c r="E127" s="52"/>
      <c r="F127" s="51"/>
      <c r="G127" s="52"/>
      <c r="H127" s="51"/>
      <c r="I127" s="52"/>
      <c r="J127" s="51"/>
      <c r="K127" s="1023"/>
      <c r="L127" s="393"/>
    </row>
    <row r="128" spans="1:12" x14ac:dyDescent="0.25">
      <c r="A128" s="966">
        <v>94</v>
      </c>
      <c r="B128" s="87" t="s">
        <v>627</v>
      </c>
      <c r="C128" s="548"/>
      <c r="D128" s="51"/>
      <c r="E128" s="52"/>
      <c r="F128" s="51"/>
      <c r="G128" s="52"/>
      <c r="H128" s="51"/>
      <c r="I128" s="52"/>
      <c r="J128" s="51"/>
      <c r="K128" s="1023"/>
      <c r="L128" s="393"/>
    </row>
    <row r="129" spans="1:12" x14ac:dyDescent="0.25">
      <c r="A129" s="966">
        <f>A128+1</f>
        <v>95</v>
      </c>
      <c r="B129" s="87" t="s">
        <v>532</v>
      </c>
      <c r="C129" s="548"/>
      <c r="D129" s="736"/>
      <c r="E129" s="737"/>
      <c r="F129" s="736"/>
      <c r="G129" s="737"/>
      <c r="H129" s="51"/>
      <c r="I129" s="52"/>
      <c r="J129" s="51"/>
      <c r="K129" s="1023"/>
      <c r="L129" s="393"/>
    </row>
    <row r="130" spans="1:12" x14ac:dyDescent="0.25">
      <c r="A130" s="966">
        <f t="shared" ref="A130:A135" si="2">A129+1</f>
        <v>96</v>
      </c>
      <c r="B130" s="87" t="s">
        <v>533</v>
      </c>
      <c r="C130" s="548"/>
      <c r="D130" s="51"/>
      <c r="E130" s="52"/>
      <c r="F130" s="51"/>
      <c r="G130" s="52"/>
      <c r="H130" s="51"/>
      <c r="I130" s="52"/>
      <c r="J130" s="51"/>
      <c r="K130" s="1023"/>
      <c r="L130" s="393"/>
    </row>
    <row r="131" spans="1:12" x14ac:dyDescent="0.25">
      <c r="A131" s="966">
        <f t="shared" si="2"/>
        <v>97</v>
      </c>
      <c r="B131" s="87" t="s">
        <v>534</v>
      </c>
      <c r="C131" s="1044"/>
      <c r="D131" s="51"/>
      <c r="E131" s="52"/>
      <c r="F131" s="51"/>
      <c r="G131" s="52"/>
      <c r="H131" s="51"/>
      <c r="I131" s="52"/>
      <c r="J131" s="51"/>
      <c r="K131" s="1023"/>
      <c r="L131" s="393"/>
    </row>
    <row r="132" spans="1:12" x14ac:dyDescent="0.25">
      <c r="A132" s="966">
        <f t="shared" si="2"/>
        <v>98</v>
      </c>
      <c r="B132" s="311" t="s">
        <v>816</v>
      </c>
      <c r="C132" s="705" t="s">
        <v>795</v>
      </c>
      <c r="D132" s="51"/>
      <c r="E132" s="52"/>
      <c r="F132" s="51"/>
      <c r="G132" s="52"/>
      <c r="H132" s="51"/>
      <c r="I132" s="52"/>
      <c r="J132" s="51"/>
      <c r="K132" s="1023"/>
      <c r="L132" s="393"/>
    </row>
    <row r="133" spans="1:12" x14ac:dyDescent="0.25">
      <c r="A133" s="966">
        <f t="shared" si="2"/>
        <v>99</v>
      </c>
      <c r="B133" s="311" t="s">
        <v>817</v>
      </c>
      <c r="C133" s="705" t="s">
        <v>795</v>
      </c>
      <c r="D133" s="51"/>
      <c r="E133" s="52"/>
      <c r="F133" s="51"/>
      <c r="G133" s="52"/>
      <c r="H133" s="51"/>
      <c r="I133" s="52"/>
      <c r="J133" s="51"/>
      <c r="K133" s="1023"/>
      <c r="L133" s="393"/>
    </row>
    <row r="134" spans="1:12" x14ac:dyDescent="0.25">
      <c r="A134" s="966">
        <f t="shared" si="2"/>
        <v>100</v>
      </c>
      <c r="B134" s="87" t="s">
        <v>821</v>
      </c>
      <c r="C134" s="564"/>
      <c r="D134" s="51"/>
      <c r="E134" s="52"/>
      <c r="F134" s="51"/>
      <c r="G134" s="52"/>
      <c r="H134" s="51"/>
      <c r="I134" s="52"/>
      <c r="J134" s="51"/>
      <c r="K134" s="1023"/>
      <c r="L134" s="393"/>
    </row>
    <row r="135" spans="1:12" x14ac:dyDescent="0.25">
      <c r="A135" s="966">
        <f t="shared" si="2"/>
        <v>101</v>
      </c>
      <c r="B135" s="340" t="s">
        <v>758</v>
      </c>
      <c r="C135" s="547"/>
      <c r="D135" s="51"/>
      <c r="E135" s="52"/>
      <c r="F135" s="51"/>
      <c r="G135" s="52"/>
      <c r="H135" s="51"/>
      <c r="I135" s="52"/>
      <c r="J135" s="51"/>
      <c r="K135" s="1023"/>
      <c r="L135" s="393"/>
    </row>
    <row r="136" spans="1:12" x14ac:dyDescent="0.25">
      <c r="A136" s="1048"/>
      <c r="B136" s="1049" t="s">
        <v>823</v>
      </c>
      <c r="C136" s="1050"/>
      <c r="D136" s="1051">
        <f t="shared" ref="D136:K136" si="3">SUM(D117:D135)+SUM(D74:D105)+SUM(D54:D61)+SUM(D52)+SUM(D10:D32)</f>
        <v>0</v>
      </c>
      <c r="E136" s="1052">
        <f t="shared" si="3"/>
        <v>0</v>
      </c>
      <c r="F136" s="1051">
        <f t="shared" si="3"/>
        <v>0</v>
      </c>
      <c r="G136" s="1107">
        <f t="shared" si="3"/>
        <v>0</v>
      </c>
      <c r="H136" s="1051">
        <f t="shared" si="3"/>
        <v>0</v>
      </c>
      <c r="I136" s="1052">
        <f t="shared" si="3"/>
        <v>0</v>
      </c>
      <c r="J136" s="1051">
        <f t="shared" si="3"/>
        <v>0</v>
      </c>
      <c r="K136" s="1053">
        <f t="shared" si="3"/>
        <v>0</v>
      </c>
      <c r="L136" s="393"/>
    </row>
    <row r="137" spans="1:12" x14ac:dyDescent="0.25">
      <c r="A137" s="393"/>
      <c r="B137" s="393"/>
      <c r="C137" s="393"/>
      <c r="D137" s="1011"/>
      <c r="E137" s="570"/>
      <c r="F137" s="1011"/>
      <c r="G137" s="570"/>
      <c r="H137" s="1011"/>
      <c r="I137" s="570"/>
      <c r="J137" s="1011"/>
      <c r="K137" s="570"/>
    </row>
    <row r="138" spans="1:12" x14ac:dyDescent="0.25">
      <c r="D138" s="53"/>
      <c r="E138" s="54"/>
      <c r="F138" s="53"/>
      <c r="G138" s="54"/>
      <c r="H138" s="53"/>
      <c r="I138" s="54"/>
      <c r="J138" s="53"/>
      <c r="K138" s="54"/>
    </row>
    <row r="139" spans="1:12" x14ac:dyDescent="0.25">
      <c r="D139" s="53"/>
      <c r="E139" s="54"/>
      <c r="F139" s="53"/>
      <c r="G139" s="54"/>
      <c r="H139" s="53"/>
      <c r="I139" s="54"/>
      <c r="J139" s="53"/>
      <c r="K139" s="54"/>
    </row>
    <row r="140" spans="1:12" x14ac:dyDescent="0.25">
      <c r="D140" s="53"/>
      <c r="E140" s="54"/>
      <c r="F140" s="53"/>
      <c r="G140" s="54"/>
      <c r="H140" s="53"/>
      <c r="I140" s="54"/>
      <c r="J140" s="53"/>
      <c r="K140" s="54"/>
    </row>
    <row r="141" spans="1:12" x14ac:dyDescent="0.25">
      <c r="A141" s="42" t="s">
        <v>422</v>
      </c>
      <c r="D141" s="53"/>
      <c r="E141" s="54"/>
      <c r="F141" s="53"/>
      <c r="G141" s="54"/>
      <c r="H141" s="53"/>
      <c r="I141" s="54"/>
      <c r="J141" s="53"/>
      <c r="K141" s="54"/>
    </row>
    <row r="142" spans="1:12" ht="15.6" x14ac:dyDescent="0.3">
      <c r="A142" s="43" t="s">
        <v>479</v>
      </c>
      <c r="B142" s="43"/>
      <c r="C142" s="43"/>
      <c r="D142" s="43"/>
      <c r="E142" s="43"/>
      <c r="F142" s="43"/>
      <c r="G142" s="43"/>
      <c r="H142" s="43"/>
      <c r="I142" s="491"/>
      <c r="J142" s="491"/>
      <c r="K142" s="492" t="s">
        <v>480</v>
      </c>
    </row>
    <row r="143" spans="1:12" x14ac:dyDescent="0.25">
      <c r="K143" s="44" t="s">
        <v>535</v>
      </c>
    </row>
    <row r="144" spans="1:12" x14ac:dyDescent="0.25">
      <c r="K144" s="44"/>
    </row>
    <row r="145" spans="1:12" x14ac:dyDescent="0.25">
      <c r="A145" s="42" t="s">
        <v>363</v>
      </c>
      <c r="E145" s="44" t="s">
        <v>451</v>
      </c>
      <c r="F145" s="42" t="s">
        <v>367</v>
      </c>
      <c r="J145" s="42" t="s">
        <v>365</v>
      </c>
    </row>
    <row r="146" spans="1:12" x14ac:dyDescent="0.25">
      <c r="B146" s="42" t="str">
        <f>'1_1A'!$B$7</f>
        <v>Enter Hospital Name Here</v>
      </c>
      <c r="F146" s="1467" t="str">
        <f>'1_1A'!$H$7</f>
        <v>Enter Provider Number Here</v>
      </c>
      <c r="G146" s="1467"/>
      <c r="H146" s="1467"/>
      <c r="K146" s="321" t="str">
        <f>'1_1A'!$P$7</f>
        <v>Enter FYE Here</v>
      </c>
    </row>
    <row r="147" spans="1:12" x14ac:dyDescent="0.25">
      <c r="A147" s="1012"/>
      <c r="B147" s="1013"/>
      <c r="C147" s="1030"/>
      <c r="D147" s="1031" t="s">
        <v>482</v>
      </c>
      <c r="E147" s="1032"/>
      <c r="F147" s="1033"/>
      <c r="G147" s="1032"/>
      <c r="H147" s="1031" t="s">
        <v>483</v>
      </c>
      <c r="I147" s="1032"/>
      <c r="J147" s="1033"/>
      <c r="K147" s="1034"/>
      <c r="L147" s="393"/>
    </row>
    <row r="148" spans="1:12" x14ac:dyDescent="0.25">
      <c r="A148" s="1018"/>
      <c r="B148" s="49" t="s">
        <v>484</v>
      </c>
      <c r="C148" s="554"/>
      <c r="D148" s="55" t="s">
        <v>485</v>
      </c>
      <c r="E148" s="56"/>
      <c r="F148" s="55" t="s">
        <v>486</v>
      </c>
      <c r="G148" s="56"/>
      <c r="H148" s="55" t="s">
        <v>485</v>
      </c>
      <c r="I148" s="56"/>
      <c r="J148" s="55" t="s">
        <v>486</v>
      </c>
      <c r="K148" s="1035"/>
      <c r="L148" s="393"/>
    </row>
    <row r="149" spans="1:12" x14ac:dyDescent="0.25">
      <c r="A149" s="1018"/>
      <c r="B149" s="48"/>
      <c r="C149" s="555"/>
      <c r="D149" s="57" t="s">
        <v>488</v>
      </c>
      <c r="E149" s="58" t="s">
        <v>489</v>
      </c>
      <c r="F149" s="57" t="s">
        <v>488</v>
      </c>
      <c r="G149" s="58" t="s">
        <v>489</v>
      </c>
      <c r="H149" s="57" t="s">
        <v>488</v>
      </c>
      <c r="I149" s="58" t="s">
        <v>489</v>
      </c>
      <c r="J149" s="57" t="s">
        <v>488</v>
      </c>
      <c r="K149" s="1036" t="s">
        <v>489</v>
      </c>
      <c r="L149" s="393"/>
    </row>
    <row r="150" spans="1:12" x14ac:dyDescent="0.25">
      <c r="A150" s="1037"/>
      <c r="B150" s="589" t="s">
        <v>536</v>
      </c>
      <c r="C150" s="593"/>
      <c r="D150" s="599" t="s">
        <v>384</v>
      </c>
      <c r="E150" s="600" t="s">
        <v>385</v>
      </c>
      <c r="F150" s="599" t="s">
        <v>386</v>
      </c>
      <c r="G150" s="600" t="s">
        <v>387</v>
      </c>
      <c r="H150" s="599" t="s">
        <v>388</v>
      </c>
      <c r="I150" s="600" t="s">
        <v>389</v>
      </c>
      <c r="J150" s="599" t="s">
        <v>390</v>
      </c>
      <c r="K150" s="1038" t="s">
        <v>391</v>
      </c>
      <c r="L150" s="393"/>
    </row>
    <row r="151" spans="1:12" x14ac:dyDescent="0.25">
      <c r="A151" s="966">
        <v>105</v>
      </c>
      <c r="B151" s="87" t="s">
        <v>537</v>
      </c>
      <c r="C151" s="548"/>
      <c r="D151" s="791"/>
      <c r="E151" s="792"/>
      <c r="F151" s="791"/>
      <c r="G151" s="792"/>
      <c r="H151" s="791"/>
      <c r="I151" s="792"/>
      <c r="J151" s="791"/>
      <c r="K151" s="1054"/>
      <c r="L151" s="393"/>
    </row>
    <row r="152" spans="1:12" x14ac:dyDescent="0.25">
      <c r="A152" s="966">
        <f t="shared" ref="A152:A163" si="4">A151+1</f>
        <v>106</v>
      </c>
      <c r="B152" s="87" t="s">
        <v>539</v>
      </c>
      <c r="C152" s="548"/>
      <c r="D152" s="791"/>
      <c r="E152" s="792"/>
      <c r="F152" s="791"/>
      <c r="G152" s="792"/>
      <c r="H152" s="791"/>
      <c r="I152" s="792"/>
      <c r="J152" s="791"/>
      <c r="K152" s="1054"/>
      <c r="L152" s="393"/>
    </row>
    <row r="153" spans="1:12" x14ac:dyDescent="0.25">
      <c r="A153" s="966">
        <f t="shared" si="4"/>
        <v>107</v>
      </c>
      <c r="B153" s="87" t="s">
        <v>538</v>
      </c>
      <c r="C153" s="548"/>
      <c r="D153" s="791"/>
      <c r="E153" s="792"/>
      <c r="F153" s="791"/>
      <c r="G153" s="792"/>
      <c r="H153" s="791"/>
      <c r="I153" s="792"/>
      <c r="J153" s="791"/>
      <c r="K153" s="1054"/>
      <c r="L153" s="393"/>
    </row>
    <row r="154" spans="1:12" x14ac:dyDescent="0.25">
      <c r="A154" s="966">
        <f t="shared" si="4"/>
        <v>108</v>
      </c>
      <c r="B154" s="340" t="s">
        <v>759</v>
      </c>
      <c r="C154" s="547"/>
      <c r="D154" s="51"/>
      <c r="E154" s="52"/>
      <c r="F154" s="51"/>
      <c r="G154" s="52"/>
      <c r="H154" s="51"/>
      <c r="I154" s="52"/>
      <c r="J154" s="51"/>
      <c r="K154" s="1023"/>
      <c r="L154" s="393"/>
    </row>
    <row r="155" spans="1:12" x14ac:dyDescent="0.25">
      <c r="A155" s="966">
        <f t="shared" si="4"/>
        <v>109</v>
      </c>
      <c r="B155" s="340" t="s">
        <v>760</v>
      </c>
      <c r="C155" s="547"/>
      <c r="D155" s="51"/>
      <c r="E155" s="52"/>
      <c r="F155" s="51"/>
      <c r="G155" s="52"/>
      <c r="H155" s="51"/>
      <c r="I155" s="52"/>
      <c r="J155" s="51"/>
      <c r="K155" s="1023"/>
      <c r="L155" s="393"/>
    </row>
    <row r="156" spans="1:12" x14ac:dyDescent="0.25">
      <c r="A156" s="966">
        <f t="shared" si="4"/>
        <v>110</v>
      </c>
      <c r="B156" s="340" t="s">
        <v>761</v>
      </c>
      <c r="C156" s="547"/>
      <c r="D156" s="51"/>
      <c r="E156" s="52"/>
      <c r="F156" s="51"/>
      <c r="G156" s="52"/>
      <c r="H156" s="51"/>
      <c r="I156" s="52"/>
      <c r="J156" s="51"/>
      <c r="K156" s="1023"/>
      <c r="L156" s="393"/>
    </row>
    <row r="157" spans="1:12" x14ac:dyDescent="0.25">
      <c r="A157" s="966">
        <f t="shared" si="4"/>
        <v>111</v>
      </c>
      <c r="B157" s="340" t="s">
        <v>762</v>
      </c>
      <c r="C157" s="547"/>
      <c r="D157" s="51"/>
      <c r="E157" s="52"/>
      <c r="F157" s="51"/>
      <c r="G157" s="52"/>
      <c r="H157" s="51"/>
      <c r="I157" s="52"/>
      <c r="J157" s="51"/>
      <c r="K157" s="1023"/>
      <c r="L157" s="393"/>
    </row>
    <row r="158" spans="1:12" x14ac:dyDescent="0.25">
      <c r="A158" s="966">
        <f t="shared" si="4"/>
        <v>112</v>
      </c>
      <c r="B158" s="87" t="s">
        <v>824</v>
      </c>
      <c r="C158" s="705" t="s">
        <v>795</v>
      </c>
      <c r="D158" s="51"/>
      <c r="E158" s="52"/>
      <c r="F158" s="51"/>
      <c r="G158" s="52"/>
      <c r="H158" s="51"/>
      <c r="I158" s="52"/>
      <c r="J158" s="51"/>
      <c r="K158" s="1023"/>
      <c r="L158" s="393"/>
    </row>
    <row r="159" spans="1:12" x14ac:dyDescent="0.25">
      <c r="A159" s="966">
        <f t="shared" si="4"/>
        <v>113</v>
      </c>
      <c r="B159" s="87" t="s">
        <v>540</v>
      </c>
      <c r="C159" s="548"/>
      <c r="D159" s="51"/>
      <c r="E159" s="52"/>
      <c r="F159" s="51"/>
      <c r="G159" s="52"/>
      <c r="H159" s="51"/>
      <c r="I159" s="52"/>
      <c r="J159" s="51"/>
      <c r="K159" s="1023"/>
      <c r="L159" s="393"/>
    </row>
    <row r="160" spans="1:12" x14ac:dyDescent="0.25">
      <c r="A160" s="966">
        <f t="shared" si="4"/>
        <v>114</v>
      </c>
      <c r="B160" s="87" t="s">
        <v>629</v>
      </c>
      <c r="C160" s="548"/>
      <c r="D160" s="51"/>
      <c r="E160" s="52"/>
      <c r="F160" s="51"/>
      <c r="G160" s="52"/>
      <c r="H160" s="51"/>
      <c r="I160" s="52"/>
      <c r="J160" s="51"/>
      <c r="K160" s="1023"/>
      <c r="L160" s="393"/>
    </row>
    <row r="161" spans="1:12" x14ac:dyDescent="0.25">
      <c r="A161" s="966">
        <f t="shared" si="4"/>
        <v>115</v>
      </c>
      <c r="B161" s="87" t="s">
        <v>890</v>
      </c>
      <c r="C161" s="547"/>
      <c r="D161" s="51"/>
      <c r="E161" s="52"/>
      <c r="F161" s="51"/>
      <c r="G161" s="52"/>
      <c r="H161" s="51"/>
      <c r="I161" s="52"/>
      <c r="J161" s="51"/>
      <c r="K161" s="1023"/>
      <c r="L161" s="393"/>
    </row>
    <row r="162" spans="1:12" x14ac:dyDescent="0.25">
      <c r="A162" s="966">
        <f t="shared" si="4"/>
        <v>116</v>
      </c>
      <c r="B162" s="87" t="s">
        <v>541</v>
      </c>
      <c r="C162" s="548"/>
      <c r="D162" s="51"/>
      <c r="E162" s="52"/>
      <c r="F162" s="51"/>
      <c r="G162" s="52"/>
      <c r="H162" s="51"/>
      <c r="I162" s="52"/>
      <c r="J162" s="51"/>
      <c r="K162" s="1023"/>
      <c r="L162" s="393"/>
    </row>
    <row r="163" spans="1:12" x14ac:dyDescent="0.25">
      <c r="A163" s="966">
        <f t="shared" si="4"/>
        <v>117</v>
      </c>
      <c r="B163" s="87" t="s">
        <v>866</v>
      </c>
      <c r="C163" s="705" t="s">
        <v>795</v>
      </c>
      <c r="D163" s="51"/>
      <c r="E163" s="52"/>
      <c r="F163" s="51"/>
      <c r="G163" s="52"/>
      <c r="H163" s="51"/>
      <c r="I163" s="52"/>
      <c r="J163" s="51"/>
      <c r="K163" s="1023"/>
      <c r="L163" s="393"/>
    </row>
    <row r="164" spans="1:12" x14ac:dyDescent="0.25">
      <c r="A164" s="1055"/>
      <c r="B164" s="586" t="s">
        <v>805</v>
      </c>
      <c r="C164" s="587"/>
      <c r="D164" s="581">
        <f t="shared" ref="D164:K164" si="5">SUM(D151:D163)+D136</f>
        <v>0</v>
      </c>
      <c r="E164" s="580">
        <f t="shared" si="5"/>
        <v>0</v>
      </c>
      <c r="F164" s="581">
        <f t="shared" si="5"/>
        <v>0</v>
      </c>
      <c r="G164" s="855">
        <f t="shared" si="5"/>
        <v>0</v>
      </c>
      <c r="H164" s="581">
        <f t="shared" si="5"/>
        <v>0</v>
      </c>
      <c r="I164" s="580">
        <f t="shared" si="5"/>
        <v>0</v>
      </c>
      <c r="J164" s="581">
        <f t="shared" si="5"/>
        <v>0</v>
      </c>
      <c r="K164" s="1056">
        <f t="shared" si="5"/>
        <v>0</v>
      </c>
      <c r="L164" s="393"/>
    </row>
    <row r="165" spans="1:12" x14ac:dyDescent="0.25">
      <c r="A165" s="1021"/>
      <c r="B165" s="586" t="s">
        <v>891</v>
      </c>
      <c r="C165" s="587"/>
      <c r="D165" s="579"/>
      <c r="E165" s="598"/>
      <c r="F165" s="579"/>
      <c r="G165" s="598"/>
      <c r="H165" s="579"/>
      <c r="I165" s="598"/>
      <c r="J165" s="579"/>
      <c r="K165" s="1043"/>
      <c r="L165" s="393"/>
    </row>
    <row r="166" spans="1:12" x14ac:dyDescent="0.25">
      <c r="A166" s="966">
        <v>190</v>
      </c>
      <c r="B166" s="87" t="s">
        <v>542</v>
      </c>
      <c r="C166" s="548"/>
      <c r="D166" s="51"/>
      <c r="E166" s="52"/>
      <c r="F166" s="51"/>
      <c r="G166" s="52"/>
      <c r="H166" s="51"/>
      <c r="I166" s="52"/>
      <c r="J166" s="51"/>
      <c r="K166" s="1023"/>
      <c r="L166" s="393"/>
    </row>
    <row r="167" spans="1:12" x14ac:dyDescent="0.25">
      <c r="A167" s="966">
        <v>191</v>
      </c>
      <c r="B167" s="338" t="s">
        <v>133</v>
      </c>
      <c r="C167" s="546"/>
      <c r="D167" s="51"/>
      <c r="E167" s="52"/>
      <c r="F167" s="51"/>
      <c r="G167" s="52"/>
      <c r="H167" s="51"/>
      <c r="I167" s="52"/>
      <c r="J167" s="51"/>
      <c r="K167" s="1023"/>
      <c r="L167" s="393"/>
    </row>
    <row r="168" spans="1:12" x14ac:dyDescent="0.25">
      <c r="A168" s="966">
        <v>192</v>
      </c>
      <c r="B168" s="338" t="s">
        <v>134</v>
      </c>
      <c r="C168" s="546"/>
      <c r="D168" s="736"/>
      <c r="E168" s="737"/>
      <c r="F168" s="736"/>
      <c r="G168" s="737"/>
      <c r="H168" s="51"/>
      <c r="I168" s="52"/>
      <c r="J168" s="51"/>
      <c r="K168" s="1023"/>
      <c r="L168" s="393"/>
    </row>
    <row r="169" spans="1:12" x14ac:dyDescent="0.25">
      <c r="A169" s="966">
        <v>193</v>
      </c>
      <c r="B169" s="338" t="s">
        <v>135</v>
      </c>
      <c r="C169" s="546"/>
      <c r="D169" s="51"/>
      <c r="E169" s="52"/>
      <c r="F169" s="51"/>
      <c r="G169" s="52"/>
      <c r="H169" s="51"/>
      <c r="I169" s="52"/>
      <c r="J169" s="51"/>
      <c r="K169" s="1023"/>
      <c r="L169" s="393"/>
    </row>
    <row r="170" spans="1:12" x14ac:dyDescent="0.25">
      <c r="A170" s="966">
        <v>194</v>
      </c>
      <c r="B170" s="87" t="s">
        <v>820</v>
      </c>
      <c r="C170" s="546"/>
      <c r="D170" s="51"/>
      <c r="E170" s="52"/>
      <c r="F170" s="51"/>
      <c r="G170" s="52"/>
      <c r="H170" s="51"/>
      <c r="I170" s="52"/>
      <c r="J170" s="51"/>
      <c r="K170" s="1023"/>
      <c r="L170" s="393"/>
    </row>
    <row r="171" spans="1:12" x14ac:dyDescent="0.25">
      <c r="A171" s="966"/>
      <c r="B171" s="339" t="s">
        <v>772</v>
      </c>
      <c r="C171" s="705" t="s">
        <v>795</v>
      </c>
      <c r="D171" s="736"/>
      <c r="E171" s="737"/>
      <c r="F171" s="736"/>
      <c r="G171" s="737"/>
      <c r="H171" s="51"/>
      <c r="I171" s="52"/>
      <c r="J171" s="51"/>
      <c r="K171" s="1023"/>
      <c r="L171" s="393"/>
    </row>
    <row r="172" spans="1:12" x14ac:dyDescent="0.25">
      <c r="A172" s="965"/>
      <c r="B172" s="339" t="s">
        <v>773</v>
      </c>
      <c r="C172" s="705" t="s">
        <v>795</v>
      </c>
      <c r="D172" s="51"/>
      <c r="E172" s="52"/>
      <c r="F172" s="51"/>
      <c r="G172" s="52"/>
      <c r="H172" s="51"/>
      <c r="I172" s="52"/>
      <c r="J172" s="51"/>
      <c r="K172" s="1023"/>
      <c r="L172" s="393"/>
    </row>
    <row r="173" spans="1:12" x14ac:dyDescent="0.25">
      <c r="A173" s="965"/>
      <c r="B173" s="339" t="s">
        <v>774</v>
      </c>
      <c r="C173" s="705" t="s">
        <v>795</v>
      </c>
      <c r="D173" s="51"/>
      <c r="E173" s="52"/>
      <c r="F173" s="51"/>
      <c r="G173" s="52"/>
      <c r="H173" s="51"/>
      <c r="I173" s="52"/>
      <c r="J173" s="51"/>
      <c r="K173" s="1023"/>
      <c r="L173" s="393"/>
    </row>
    <row r="174" spans="1:12" x14ac:dyDescent="0.25">
      <c r="A174" s="965"/>
      <c r="B174" s="339" t="s">
        <v>775</v>
      </c>
      <c r="C174" s="705" t="s">
        <v>795</v>
      </c>
      <c r="D174" s="51"/>
      <c r="E174" s="52"/>
      <c r="F174" s="51"/>
      <c r="G174" s="52"/>
      <c r="H174" s="51"/>
      <c r="I174" s="52"/>
      <c r="J174" s="51"/>
      <c r="K174" s="1023"/>
      <c r="L174" s="393"/>
    </row>
    <row r="175" spans="1:12" x14ac:dyDescent="0.25">
      <c r="A175" s="965"/>
      <c r="B175" s="339" t="s">
        <v>776</v>
      </c>
      <c r="C175" s="705" t="s">
        <v>795</v>
      </c>
      <c r="D175" s="51"/>
      <c r="E175" s="52"/>
      <c r="F175" s="51"/>
      <c r="G175" s="52"/>
      <c r="H175" s="51"/>
      <c r="I175" s="52"/>
      <c r="J175" s="51"/>
      <c r="K175" s="1023"/>
      <c r="L175" s="393"/>
    </row>
    <row r="176" spans="1:12" x14ac:dyDescent="0.25">
      <c r="A176" s="1055">
        <v>200</v>
      </c>
      <c r="B176" s="586" t="s">
        <v>806</v>
      </c>
      <c r="C176" s="587"/>
      <c r="D176" s="579">
        <f>SUM(D164:D175)</f>
        <v>0</v>
      </c>
      <c r="E176" s="580">
        <f t="shared" ref="E176:K176" si="6">SUM(E164:E175)</f>
        <v>0</v>
      </c>
      <c r="F176" s="581">
        <f t="shared" si="6"/>
        <v>0</v>
      </c>
      <c r="G176" s="855">
        <f t="shared" si="6"/>
        <v>0</v>
      </c>
      <c r="H176" s="581">
        <f t="shared" si="6"/>
        <v>0</v>
      </c>
      <c r="I176" s="580">
        <f t="shared" si="6"/>
        <v>0</v>
      </c>
      <c r="J176" s="581">
        <f t="shared" si="6"/>
        <v>0</v>
      </c>
      <c r="K176" s="1056">
        <f t="shared" si="6"/>
        <v>0</v>
      </c>
      <c r="L176" s="393"/>
    </row>
    <row r="177" spans="1:12" x14ac:dyDescent="0.25">
      <c r="A177" s="1057"/>
      <c r="B177" s="1058"/>
      <c r="C177" s="1059"/>
      <c r="D177" s="1060"/>
      <c r="E177" s="1061"/>
      <c r="F177" s="1060"/>
      <c r="G177" s="1061"/>
      <c r="H177" s="1060"/>
      <c r="I177" s="1061"/>
      <c r="J177" s="1060"/>
      <c r="K177" s="1062"/>
      <c r="L177" s="393"/>
    </row>
    <row r="178" spans="1:12" x14ac:dyDescent="0.25">
      <c r="A178" s="393" t="s">
        <v>419</v>
      </c>
      <c r="B178" s="393"/>
      <c r="C178" s="393"/>
      <c r="D178" s="393"/>
      <c r="E178" s="393"/>
      <c r="F178" s="1011"/>
      <c r="G178" s="393"/>
      <c r="H178" s="1011"/>
      <c r="I178" s="393"/>
      <c r="J178" s="1011"/>
      <c r="K178" s="393"/>
    </row>
    <row r="179" spans="1:12" x14ac:dyDescent="0.25">
      <c r="A179" s="42" t="s">
        <v>889</v>
      </c>
      <c r="F179" s="53"/>
      <c r="H179" s="53"/>
      <c r="J179" s="53"/>
    </row>
    <row r="180" spans="1:12" x14ac:dyDescent="0.25">
      <c r="A180" s="42" t="s">
        <v>912</v>
      </c>
      <c r="F180" s="53"/>
      <c r="H180" s="53"/>
      <c r="J180" s="53"/>
    </row>
    <row r="181" spans="1:12" x14ac:dyDescent="0.25">
      <c r="F181" s="53"/>
      <c r="H181" s="53"/>
      <c r="J181" s="53"/>
    </row>
    <row r="182" spans="1:12" x14ac:dyDescent="0.25">
      <c r="F182" s="53"/>
      <c r="H182" s="53"/>
      <c r="J182" s="53"/>
    </row>
    <row r="183" spans="1:12" x14ac:dyDescent="0.25">
      <c r="F183" s="53"/>
      <c r="H183" s="53"/>
      <c r="J183" s="53"/>
    </row>
    <row r="184" spans="1:12" x14ac:dyDescent="0.25">
      <c r="F184" s="53"/>
      <c r="H184" s="53"/>
      <c r="J184" s="53"/>
    </row>
    <row r="185" spans="1:12" x14ac:dyDescent="0.25">
      <c r="F185" s="53"/>
      <c r="H185" s="53"/>
      <c r="J185" s="53"/>
    </row>
    <row r="186" spans="1:12" x14ac:dyDescent="0.25">
      <c r="F186" s="53"/>
      <c r="H186" s="53"/>
      <c r="J186" s="53"/>
    </row>
    <row r="187" spans="1:12" x14ac:dyDescent="0.25">
      <c r="F187" s="53"/>
      <c r="H187" s="53"/>
      <c r="J187" s="53"/>
    </row>
    <row r="188" spans="1:12" x14ac:dyDescent="0.25">
      <c r="F188" s="53"/>
      <c r="H188" s="53"/>
      <c r="J188" s="53"/>
    </row>
    <row r="189" spans="1:12" x14ac:dyDescent="0.25">
      <c r="F189" s="53"/>
      <c r="H189" s="53"/>
      <c r="J189" s="53"/>
    </row>
    <row r="190" spans="1:12" x14ac:dyDescent="0.25">
      <c r="F190" s="53"/>
      <c r="H190" s="53"/>
      <c r="J190" s="53"/>
    </row>
    <row r="191" spans="1:12" x14ac:dyDescent="0.25">
      <c r="F191" s="53"/>
      <c r="H191" s="53"/>
      <c r="J191" s="53"/>
    </row>
    <row r="192" spans="1:12" x14ac:dyDescent="0.25">
      <c r="F192" s="53"/>
      <c r="H192" s="53"/>
      <c r="J192" s="53"/>
    </row>
    <row r="193" spans="6:10" x14ac:dyDescent="0.25">
      <c r="F193" s="53"/>
      <c r="H193" s="53"/>
      <c r="J193" s="53"/>
    </row>
    <row r="194" spans="6:10" x14ac:dyDescent="0.25">
      <c r="F194" s="53"/>
      <c r="H194" s="53"/>
      <c r="J194" s="53"/>
    </row>
    <row r="195" spans="6:10" x14ac:dyDescent="0.25">
      <c r="F195" s="53"/>
      <c r="H195" s="53"/>
      <c r="J195" s="53"/>
    </row>
    <row r="196" spans="6:10" x14ac:dyDescent="0.25">
      <c r="F196" s="53"/>
      <c r="H196" s="53"/>
      <c r="J196" s="53"/>
    </row>
    <row r="197" spans="6:10" x14ac:dyDescent="0.25">
      <c r="F197" s="53"/>
      <c r="H197" s="53"/>
      <c r="J197" s="53"/>
    </row>
    <row r="198" spans="6:10" x14ac:dyDescent="0.25">
      <c r="F198" s="53"/>
      <c r="H198" s="53"/>
      <c r="J198" s="53"/>
    </row>
    <row r="199" spans="6:10" x14ac:dyDescent="0.25">
      <c r="F199" s="53"/>
      <c r="H199" s="53"/>
      <c r="J199" s="53"/>
    </row>
    <row r="200" spans="6:10" x14ac:dyDescent="0.25">
      <c r="F200" s="53"/>
      <c r="H200" s="53"/>
      <c r="J200" s="53"/>
    </row>
    <row r="201" spans="6:10" x14ac:dyDescent="0.25">
      <c r="F201" s="53"/>
      <c r="H201" s="53"/>
    </row>
    <row r="202" spans="6:10" x14ac:dyDescent="0.25">
      <c r="F202" s="53"/>
      <c r="H202" s="53"/>
    </row>
    <row r="203" spans="6:10" x14ac:dyDescent="0.25">
      <c r="F203" s="53"/>
      <c r="H203" s="53"/>
    </row>
    <row r="204" spans="6:10" x14ac:dyDescent="0.25">
      <c r="F204" s="53"/>
      <c r="H204" s="53"/>
    </row>
    <row r="205" spans="6:10" x14ac:dyDescent="0.25">
      <c r="F205" s="53"/>
      <c r="H205" s="53"/>
    </row>
    <row r="206" spans="6:10" x14ac:dyDescent="0.25">
      <c r="F206" s="53"/>
      <c r="H206" s="53"/>
    </row>
    <row r="207" spans="6:10" x14ac:dyDescent="0.25">
      <c r="F207" s="53"/>
      <c r="H207" s="53"/>
    </row>
    <row r="208" spans="6:10" x14ac:dyDescent="0.25">
      <c r="F208" s="53"/>
      <c r="H208" s="53"/>
    </row>
    <row r="209" spans="6:8" x14ac:dyDescent="0.25">
      <c r="F209" s="53"/>
      <c r="H209" s="53"/>
    </row>
    <row r="210" spans="6:8" x14ac:dyDescent="0.25">
      <c r="F210" s="53"/>
      <c r="H210" s="53"/>
    </row>
    <row r="211" spans="6:8" x14ac:dyDescent="0.25">
      <c r="F211" s="53"/>
      <c r="H211" s="53"/>
    </row>
    <row r="212" spans="6:8" x14ac:dyDescent="0.25">
      <c r="F212" s="53"/>
      <c r="H212" s="53"/>
    </row>
    <row r="213" spans="6:8" x14ac:dyDescent="0.25">
      <c r="H213" s="53"/>
    </row>
    <row r="214" spans="6:8" x14ac:dyDescent="0.25">
      <c r="H214" s="53"/>
    </row>
    <row r="215" spans="6:8" x14ac:dyDescent="0.25">
      <c r="H215" s="53"/>
    </row>
    <row r="216" spans="6:8" x14ac:dyDescent="0.25">
      <c r="H216" s="53"/>
    </row>
    <row r="217" spans="6:8" x14ac:dyDescent="0.25">
      <c r="H217" s="53"/>
    </row>
    <row r="218" spans="6:8" x14ac:dyDescent="0.25">
      <c r="H218" s="53"/>
    </row>
    <row r="219" spans="6:8" x14ac:dyDescent="0.25">
      <c r="H219" s="53"/>
    </row>
    <row r="220" spans="6:8" x14ac:dyDescent="0.25">
      <c r="H220" s="53"/>
    </row>
    <row r="221" spans="6:8" x14ac:dyDescent="0.25">
      <c r="H221" s="53"/>
    </row>
    <row r="222" spans="6:8" x14ac:dyDescent="0.25">
      <c r="H222" s="53"/>
    </row>
    <row r="223" spans="6:8" x14ac:dyDescent="0.25">
      <c r="H223" s="53"/>
    </row>
  </sheetData>
  <sheetProtection selectLockedCells="1"/>
  <mergeCells count="5">
    <mergeCell ref="F5:H5"/>
    <mergeCell ref="F39:H39"/>
    <mergeCell ref="F69:H69"/>
    <mergeCell ref="F112:H112"/>
    <mergeCell ref="F146:H146"/>
  </mergeCells>
  <phoneticPr fontId="0" type="noConversion"/>
  <printOptions horizontalCentered="1"/>
  <pageMargins left="0.5" right="0.5" top="0.61" bottom="0.6" header="0.41" footer="0.32"/>
  <pageSetup scale="82" fitToHeight="0" orientation="landscape" horizontalDpi="300" verticalDpi="300" r:id="rId1"/>
  <headerFooter alignWithMargins="0">
    <oddFooter>&amp;C&amp;9Rev. 12/01/11</oddFooter>
  </headerFooter>
  <rowBreaks count="4" manualBreakCount="4">
    <brk id="33" max="9" man="1"/>
    <brk id="63" max="9" man="1"/>
    <brk id="106" max="9" man="1"/>
    <brk id="1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56"/>
  <sheetViews>
    <sheetView showOutlineSymbols="0" zoomScale="87" workbookViewId="0">
      <selection activeCell="E11" sqref="E11"/>
    </sheetView>
  </sheetViews>
  <sheetFormatPr defaultColWidth="9.6328125" defaultRowHeight="15" x14ac:dyDescent="0.25"/>
  <cols>
    <col min="1" max="1" width="4.6328125" style="61" customWidth="1"/>
    <col min="2" max="2" width="27.90625" style="61" customWidth="1"/>
    <col min="3" max="3" width="15.81640625" style="61" customWidth="1"/>
    <col min="4" max="4" width="24.1796875" style="61" customWidth="1"/>
    <col min="5" max="5" width="19.453125" style="61" customWidth="1"/>
    <col min="6" max="16384" width="9.6328125" style="61"/>
  </cols>
  <sheetData>
    <row r="1" spans="1:6" ht="15.6" x14ac:dyDescent="0.3">
      <c r="B1" s="62"/>
      <c r="C1" s="62"/>
      <c r="E1" s="494" t="s">
        <v>543</v>
      </c>
    </row>
    <row r="2" spans="1:6" ht="15.6" x14ac:dyDescent="0.3">
      <c r="A2" s="384" t="s">
        <v>544</v>
      </c>
      <c r="B2" s="62"/>
      <c r="C2" s="62"/>
      <c r="D2" s="62"/>
      <c r="E2" s="62"/>
    </row>
    <row r="3" spans="1:6" ht="15.6" x14ac:dyDescent="0.3">
      <c r="A3" s="384"/>
      <c r="B3" s="62"/>
      <c r="C3" s="62"/>
      <c r="D3" s="62"/>
      <c r="E3" s="60"/>
    </row>
    <row r="4" spans="1:6" x14ac:dyDescent="0.25">
      <c r="A4" s="61" t="s">
        <v>363</v>
      </c>
      <c r="B4" s="60"/>
      <c r="C4" s="1063" t="s">
        <v>451</v>
      </c>
      <c r="E4" s="61" t="s">
        <v>365</v>
      </c>
    </row>
    <row r="5" spans="1:6" x14ac:dyDescent="0.25">
      <c r="A5" s="60"/>
      <c r="B5" s="60" t="str">
        <f>'1_1A'!$B$7</f>
        <v>Enter Hospital Name Here</v>
      </c>
      <c r="D5" s="1064" t="str">
        <f>'1_1A'!$H$7</f>
        <v>Enter Provider Number Here</v>
      </c>
      <c r="E5" s="493" t="str">
        <f>'1_1A'!$P$7</f>
        <v>Enter FYE Here</v>
      </c>
    </row>
    <row r="6" spans="1:6" x14ac:dyDescent="0.25">
      <c r="E6" s="60"/>
    </row>
    <row r="7" spans="1:6" ht="15.6" x14ac:dyDescent="0.3">
      <c r="A7" s="869"/>
      <c r="B7" s="870"/>
      <c r="C7" s="871"/>
      <c r="D7" s="859" t="s">
        <v>545</v>
      </c>
      <c r="E7" s="860"/>
    </row>
    <row r="8" spans="1:6" ht="15.6" x14ac:dyDescent="0.3">
      <c r="A8" s="872"/>
      <c r="B8" s="873" t="s">
        <v>484</v>
      </c>
      <c r="C8" s="874"/>
      <c r="D8" s="862" t="s">
        <v>546</v>
      </c>
      <c r="E8" s="861" t="s">
        <v>547</v>
      </c>
    </row>
    <row r="9" spans="1:6" ht="15.6" x14ac:dyDescent="0.3">
      <c r="A9" s="872"/>
      <c r="B9" s="875"/>
      <c r="C9" s="876"/>
      <c r="D9" s="862" t="s">
        <v>548</v>
      </c>
      <c r="E9" s="863" t="s">
        <v>549</v>
      </c>
    </row>
    <row r="10" spans="1:6" x14ac:dyDescent="0.25">
      <c r="A10" s="877"/>
      <c r="B10" s="877" t="s">
        <v>867</v>
      </c>
      <c r="C10" s="878"/>
      <c r="D10" s="879"/>
      <c r="E10" s="887"/>
    </row>
    <row r="11" spans="1:6" x14ac:dyDescent="0.25">
      <c r="A11" s="880">
        <v>50</v>
      </c>
      <c r="B11" s="881" t="s">
        <v>749</v>
      </c>
      <c r="C11" s="882"/>
      <c r="D11" s="63" t="s">
        <v>550</v>
      </c>
      <c r="E11" s="888"/>
      <c r="F11" s="397"/>
    </row>
    <row r="12" spans="1:6" x14ac:dyDescent="0.25">
      <c r="A12" s="864">
        <v>51</v>
      </c>
      <c r="B12" s="394" t="s">
        <v>750</v>
      </c>
      <c r="C12" s="883"/>
      <c r="D12" s="63" t="s">
        <v>551</v>
      </c>
      <c r="E12" s="888"/>
      <c r="F12" s="374"/>
    </row>
    <row r="13" spans="1:6" x14ac:dyDescent="0.25">
      <c r="A13" s="864">
        <v>52</v>
      </c>
      <c r="B13" s="64" t="s">
        <v>512</v>
      </c>
      <c r="C13" s="884"/>
      <c r="D13" s="63" t="s">
        <v>552</v>
      </c>
      <c r="E13" s="888"/>
      <c r="F13" s="374"/>
    </row>
    <row r="14" spans="1:6" x14ac:dyDescent="0.25">
      <c r="A14" s="864">
        <v>53</v>
      </c>
      <c r="B14" s="64" t="s">
        <v>513</v>
      </c>
      <c r="C14" s="884"/>
      <c r="D14" s="63" t="s">
        <v>553</v>
      </c>
      <c r="E14" s="888"/>
      <c r="F14" s="373"/>
    </row>
    <row r="15" spans="1:6" x14ac:dyDescent="0.25">
      <c r="A15" s="864">
        <v>54</v>
      </c>
      <c r="B15" s="64" t="s">
        <v>514</v>
      </c>
      <c r="C15" s="884"/>
      <c r="D15" s="63" t="s">
        <v>554</v>
      </c>
      <c r="E15" s="888"/>
      <c r="F15" s="373"/>
    </row>
    <row r="16" spans="1:6" x14ac:dyDescent="0.25">
      <c r="A16" s="864">
        <v>55</v>
      </c>
      <c r="B16" s="64" t="s">
        <v>515</v>
      </c>
      <c r="C16" s="884"/>
      <c r="D16" s="63" t="s">
        <v>554</v>
      </c>
      <c r="E16" s="888"/>
      <c r="F16" s="373"/>
    </row>
    <row r="17" spans="1:6" x14ac:dyDescent="0.25">
      <c r="A17" s="864">
        <v>56</v>
      </c>
      <c r="B17" s="64" t="s">
        <v>751</v>
      </c>
      <c r="C17" s="884"/>
      <c r="D17" s="63" t="s">
        <v>554</v>
      </c>
      <c r="E17" s="888"/>
      <c r="F17" s="373"/>
    </row>
    <row r="18" spans="1:6" x14ac:dyDescent="0.25">
      <c r="A18" s="865">
        <v>57</v>
      </c>
      <c r="B18" s="87" t="s">
        <v>768</v>
      </c>
      <c r="C18" s="548"/>
      <c r="D18" s="866" t="s">
        <v>554</v>
      </c>
      <c r="E18" s="888"/>
      <c r="F18" s="374"/>
    </row>
    <row r="19" spans="1:6" x14ac:dyDescent="0.25">
      <c r="A19" s="865">
        <v>58</v>
      </c>
      <c r="B19" s="87" t="s">
        <v>752</v>
      </c>
      <c r="C19" s="548"/>
      <c r="D19" s="866" t="s">
        <v>554</v>
      </c>
      <c r="E19" s="888"/>
      <c r="F19" s="374"/>
    </row>
    <row r="20" spans="1:6" x14ac:dyDescent="0.25">
      <c r="A20" s="865">
        <v>59</v>
      </c>
      <c r="B20" s="87" t="s">
        <v>769</v>
      </c>
      <c r="C20" s="548"/>
      <c r="D20" s="866" t="s">
        <v>554</v>
      </c>
      <c r="E20" s="888"/>
      <c r="F20" s="374"/>
    </row>
    <row r="21" spans="1:6" x14ac:dyDescent="0.25">
      <c r="A21" s="865">
        <v>60</v>
      </c>
      <c r="B21" s="87" t="s">
        <v>516</v>
      </c>
      <c r="C21" s="548"/>
      <c r="D21" s="63" t="s">
        <v>554</v>
      </c>
      <c r="E21" s="888"/>
      <c r="F21" s="374"/>
    </row>
    <row r="22" spans="1:6" x14ac:dyDescent="0.25">
      <c r="A22" s="865">
        <v>61</v>
      </c>
      <c r="B22" s="87" t="s">
        <v>517</v>
      </c>
      <c r="C22" s="548"/>
      <c r="D22" s="63" t="s">
        <v>554</v>
      </c>
      <c r="E22" s="888"/>
      <c r="F22" s="374"/>
    </row>
    <row r="23" spans="1:6" x14ac:dyDescent="0.25">
      <c r="A23" s="865">
        <v>62</v>
      </c>
      <c r="B23" s="87" t="s">
        <v>518</v>
      </c>
      <c r="C23" s="548"/>
      <c r="D23" s="63" t="s">
        <v>555</v>
      </c>
      <c r="E23" s="888"/>
      <c r="F23" s="373"/>
    </row>
    <row r="24" spans="1:6" x14ac:dyDescent="0.25">
      <c r="A24" s="865">
        <v>63</v>
      </c>
      <c r="B24" s="87" t="s">
        <v>753</v>
      </c>
      <c r="C24" s="548"/>
      <c r="D24" s="63" t="s">
        <v>555</v>
      </c>
      <c r="E24" s="888"/>
      <c r="F24" s="373"/>
    </row>
    <row r="25" spans="1:6" x14ac:dyDescent="0.25">
      <c r="A25" s="865">
        <v>64</v>
      </c>
      <c r="B25" s="87" t="s">
        <v>519</v>
      </c>
      <c r="C25" s="548"/>
      <c r="D25" s="63" t="s">
        <v>556</v>
      </c>
      <c r="E25" s="888"/>
      <c r="F25" s="374"/>
    </row>
    <row r="26" spans="1:6" x14ac:dyDescent="0.25">
      <c r="A26" s="865">
        <v>65</v>
      </c>
      <c r="B26" s="87" t="s">
        <v>788</v>
      </c>
      <c r="C26" s="548"/>
      <c r="D26" s="63" t="s">
        <v>554</v>
      </c>
      <c r="E26" s="888"/>
      <c r="F26" s="373"/>
    </row>
    <row r="27" spans="1:6" x14ac:dyDescent="0.25">
      <c r="A27" s="865">
        <v>66</v>
      </c>
      <c r="B27" s="87" t="s">
        <v>520</v>
      </c>
      <c r="C27" s="548"/>
      <c r="D27" s="63" t="s">
        <v>557</v>
      </c>
      <c r="E27" s="888"/>
      <c r="F27" s="374"/>
    </row>
    <row r="28" spans="1:6" x14ac:dyDescent="0.25">
      <c r="A28" s="865">
        <v>67</v>
      </c>
      <c r="B28" s="87" t="s">
        <v>521</v>
      </c>
      <c r="C28" s="548"/>
      <c r="D28" s="63" t="s">
        <v>558</v>
      </c>
      <c r="E28" s="888"/>
      <c r="F28" s="373"/>
    </row>
    <row r="29" spans="1:6" x14ac:dyDescent="0.25">
      <c r="A29" s="865">
        <v>68</v>
      </c>
      <c r="B29" s="87" t="s">
        <v>754</v>
      </c>
      <c r="C29" s="548"/>
      <c r="D29" s="63" t="s">
        <v>559</v>
      </c>
      <c r="E29" s="888"/>
      <c r="F29" s="373"/>
    </row>
    <row r="30" spans="1:6" x14ac:dyDescent="0.25">
      <c r="A30" s="865">
        <v>69</v>
      </c>
      <c r="B30" s="87" t="s">
        <v>522</v>
      </c>
      <c r="C30" s="548"/>
      <c r="D30" s="63" t="s">
        <v>554</v>
      </c>
      <c r="E30" s="888"/>
      <c r="F30" s="374"/>
    </row>
    <row r="31" spans="1:6" x14ac:dyDescent="0.25">
      <c r="A31" s="865">
        <v>70</v>
      </c>
      <c r="B31" s="87" t="s">
        <v>523</v>
      </c>
      <c r="C31" s="548"/>
      <c r="D31" s="63" t="s">
        <v>554</v>
      </c>
      <c r="E31" s="888"/>
      <c r="F31" s="373"/>
    </row>
    <row r="32" spans="1:6" x14ac:dyDescent="0.25">
      <c r="A32" s="865">
        <v>71</v>
      </c>
      <c r="B32" s="87" t="s">
        <v>524</v>
      </c>
      <c r="C32" s="548"/>
      <c r="D32" s="63" t="s">
        <v>963</v>
      </c>
      <c r="E32" s="888"/>
      <c r="F32" s="373"/>
    </row>
    <row r="33" spans="1:6" x14ac:dyDescent="0.25">
      <c r="A33" s="865">
        <v>72</v>
      </c>
      <c r="B33" s="87" t="s">
        <v>755</v>
      </c>
      <c r="C33" s="548"/>
      <c r="D33" s="63" t="s">
        <v>963</v>
      </c>
      <c r="E33" s="888"/>
      <c r="F33" s="373"/>
    </row>
    <row r="34" spans="1:6" x14ac:dyDescent="0.25">
      <c r="A34" s="865">
        <v>73</v>
      </c>
      <c r="B34" s="87" t="s">
        <v>525</v>
      </c>
      <c r="C34" s="548"/>
      <c r="D34" s="63" t="s">
        <v>963</v>
      </c>
      <c r="E34" s="888"/>
      <c r="F34" s="374"/>
    </row>
    <row r="35" spans="1:6" x14ac:dyDescent="0.25">
      <c r="A35" s="865">
        <v>74</v>
      </c>
      <c r="B35" s="87" t="s">
        <v>469</v>
      </c>
      <c r="C35" s="548"/>
      <c r="D35" s="63" t="s">
        <v>560</v>
      </c>
      <c r="E35" s="888"/>
      <c r="F35" s="373"/>
    </row>
    <row r="36" spans="1:6" x14ac:dyDescent="0.25">
      <c r="A36" s="865">
        <v>75</v>
      </c>
      <c r="B36" s="87" t="s">
        <v>625</v>
      </c>
      <c r="C36" s="548"/>
      <c r="D36" s="63" t="s">
        <v>550</v>
      </c>
      <c r="E36" s="888"/>
      <c r="F36" s="373"/>
    </row>
    <row r="37" spans="1:6" x14ac:dyDescent="0.25">
      <c r="A37" s="865">
        <v>76</v>
      </c>
      <c r="B37" s="87" t="s">
        <v>526</v>
      </c>
      <c r="C37" s="556"/>
      <c r="D37" s="63" t="s">
        <v>554</v>
      </c>
      <c r="E37" s="888"/>
      <c r="F37" s="373"/>
    </row>
    <row r="38" spans="1:6" x14ac:dyDescent="0.25">
      <c r="A38" s="370" t="s">
        <v>367</v>
      </c>
      <c r="B38" s="311" t="s">
        <v>807</v>
      </c>
      <c r="C38" s="885" t="str">
        <f>'3'!C101</f>
        <v>(Specify here)</v>
      </c>
      <c r="D38" s="63" t="s">
        <v>554</v>
      </c>
      <c r="E38" s="888"/>
      <c r="F38" s="397"/>
    </row>
    <row r="39" spans="1:6" x14ac:dyDescent="0.25">
      <c r="A39" s="867"/>
      <c r="B39" s="311" t="s">
        <v>808</v>
      </c>
      <c r="C39" s="885" t="str">
        <f>'3'!C102</f>
        <v>(Specify here)</v>
      </c>
      <c r="D39" s="63" t="s">
        <v>554</v>
      </c>
      <c r="E39" s="888"/>
    </row>
    <row r="40" spans="1:6" x14ac:dyDescent="0.25">
      <c r="A40" s="867"/>
      <c r="B40" s="311" t="s">
        <v>809</v>
      </c>
      <c r="C40" s="885" t="str">
        <f>'3'!C103</f>
        <v>(Specify here)</v>
      </c>
      <c r="D40" s="63" t="s">
        <v>554</v>
      </c>
      <c r="E40" s="888"/>
    </row>
    <row r="41" spans="1:6" x14ac:dyDescent="0.25">
      <c r="A41" s="867"/>
      <c r="B41" s="886" t="s">
        <v>810</v>
      </c>
      <c r="C41" s="885" t="str">
        <f>'3'!C104</f>
        <v>(Specify here)</v>
      </c>
      <c r="D41" s="63" t="s">
        <v>554</v>
      </c>
      <c r="E41" s="888"/>
    </row>
    <row r="42" spans="1:6" x14ac:dyDescent="0.25">
      <c r="A42" s="867"/>
      <c r="B42" s="311" t="s">
        <v>811</v>
      </c>
      <c r="C42" s="885" t="str">
        <f>'3'!C105</f>
        <v>(Specify here)</v>
      </c>
      <c r="D42" s="63" t="s">
        <v>554</v>
      </c>
      <c r="E42" s="888"/>
    </row>
    <row r="43" spans="1:6" x14ac:dyDescent="0.25">
      <c r="A43" s="588"/>
      <c r="B43" s="586" t="s">
        <v>536</v>
      </c>
      <c r="C43" s="586"/>
      <c r="D43" s="868"/>
      <c r="E43" s="889"/>
    </row>
    <row r="44" spans="1:6" x14ac:dyDescent="0.25">
      <c r="A44" s="865">
        <v>105</v>
      </c>
      <c r="B44" s="87" t="s">
        <v>537</v>
      </c>
      <c r="C44" s="548"/>
      <c r="D44" s="866" t="s">
        <v>554</v>
      </c>
      <c r="E44" s="888"/>
    </row>
    <row r="45" spans="1:6" x14ac:dyDescent="0.25">
      <c r="A45" s="865">
        <v>106</v>
      </c>
      <c r="B45" s="87" t="s">
        <v>539</v>
      </c>
      <c r="C45" s="548"/>
      <c r="D45" s="866" t="s">
        <v>554</v>
      </c>
      <c r="E45" s="888"/>
    </row>
    <row r="46" spans="1:6" x14ac:dyDescent="0.25">
      <c r="A46" s="865">
        <v>107</v>
      </c>
      <c r="B46" s="87" t="s">
        <v>538</v>
      </c>
      <c r="C46" s="548"/>
      <c r="D46" s="866" t="s">
        <v>554</v>
      </c>
      <c r="E46" s="888"/>
    </row>
    <row r="47" spans="1:6" x14ac:dyDescent="0.25">
      <c r="A47" s="865">
        <v>108</v>
      </c>
      <c r="B47" s="87" t="s">
        <v>759</v>
      </c>
      <c r="C47" s="548"/>
      <c r="D47" s="866" t="s">
        <v>554</v>
      </c>
      <c r="E47" s="888"/>
    </row>
    <row r="48" spans="1:6" x14ac:dyDescent="0.25">
      <c r="A48" s="865">
        <v>109</v>
      </c>
      <c r="B48" s="87" t="s">
        <v>760</v>
      </c>
      <c r="C48" s="548"/>
      <c r="D48" s="866" t="s">
        <v>554</v>
      </c>
      <c r="E48" s="888"/>
    </row>
    <row r="49" spans="1:5" x14ac:dyDescent="0.25">
      <c r="A49" s="865">
        <v>110</v>
      </c>
      <c r="B49" s="87" t="s">
        <v>761</v>
      </c>
      <c r="C49" s="548"/>
      <c r="D49" s="866" t="s">
        <v>554</v>
      </c>
      <c r="E49" s="888"/>
    </row>
    <row r="50" spans="1:5" x14ac:dyDescent="0.25">
      <c r="A50" s="865">
        <v>111</v>
      </c>
      <c r="B50" s="87" t="s">
        <v>762</v>
      </c>
      <c r="C50" s="548"/>
      <c r="D50" s="866" t="s">
        <v>554</v>
      </c>
      <c r="E50" s="888"/>
    </row>
    <row r="51" spans="1:5" x14ac:dyDescent="0.25">
      <c r="A51" s="865">
        <v>112</v>
      </c>
      <c r="B51" s="87" t="s">
        <v>791</v>
      </c>
      <c r="C51" s="548"/>
      <c r="D51" s="866" t="s">
        <v>554</v>
      </c>
      <c r="E51" s="888"/>
    </row>
    <row r="52" spans="1:5" x14ac:dyDescent="0.25">
      <c r="A52" s="865">
        <v>115</v>
      </c>
      <c r="B52" s="87" t="s">
        <v>892</v>
      </c>
      <c r="C52" s="556"/>
      <c r="D52" s="890" t="s">
        <v>550</v>
      </c>
      <c r="E52" s="396"/>
    </row>
    <row r="53" spans="1:5" x14ac:dyDescent="0.25">
      <c r="A53" s="65" t="s">
        <v>962</v>
      </c>
      <c r="B53" s="66"/>
      <c r="C53" s="66"/>
      <c r="D53" s="395"/>
    </row>
    <row r="54" spans="1:5" x14ac:dyDescent="0.25">
      <c r="A54" s="61" t="s">
        <v>964</v>
      </c>
      <c r="B54" s="60"/>
      <c r="C54" s="60"/>
      <c r="D54" s="60"/>
    </row>
    <row r="55" spans="1:5" x14ac:dyDescent="0.25">
      <c r="A55" s="232" t="s">
        <v>421</v>
      </c>
      <c r="B55" s="60"/>
      <c r="C55" s="60"/>
      <c r="D55" s="60"/>
    </row>
    <row r="56" spans="1:5" x14ac:dyDescent="0.25">
      <c r="B56" s="60"/>
      <c r="C56" s="60"/>
      <c r="D56" s="60"/>
    </row>
  </sheetData>
  <phoneticPr fontId="0" type="noConversion"/>
  <printOptions horizontalCentered="1"/>
  <pageMargins left="0.5" right="0.5" top="0.53" bottom="0.66" header="0.39" footer="0.42"/>
  <pageSetup scale="83" orientation="portrait" horizontalDpi="300" verticalDpi="300" r:id="rId1"/>
  <headerFooter alignWithMargins="0">
    <oddFooter>&amp;C&amp;9Rev. 12/01/11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92"/>
  <sheetViews>
    <sheetView showOutlineSymbols="0" zoomScale="87" zoomScaleNormal="87" workbookViewId="0">
      <selection activeCell="B5" sqref="B5"/>
    </sheetView>
  </sheetViews>
  <sheetFormatPr defaultColWidth="9.6328125" defaultRowHeight="15" x14ac:dyDescent="0.25"/>
  <cols>
    <col min="1" max="1" width="4.6328125" style="68" customWidth="1"/>
    <col min="2" max="2" width="8.6328125" style="68" customWidth="1"/>
    <col min="3" max="3" width="9.6328125" style="68" customWidth="1"/>
    <col min="4" max="5" width="8.6328125" style="68" customWidth="1"/>
    <col min="6" max="6" width="18" style="68" customWidth="1"/>
    <col min="7" max="7" width="10.08984375" style="68" customWidth="1"/>
    <col min="8" max="8" width="7.90625" style="68" customWidth="1"/>
    <col min="9" max="9" width="2.6328125" style="68" customWidth="1"/>
    <col min="10" max="10" width="10.90625" style="68" bestFit="1" customWidth="1"/>
    <col min="11" max="11" width="2.6328125" style="68" customWidth="1"/>
    <col min="12" max="12" width="11.6328125" style="68" customWidth="1"/>
    <col min="13" max="13" width="3.6328125" style="68" customWidth="1"/>
    <col min="14" max="14" width="11.6328125" style="68" customWidth="1"/>
    <col min="15" max="16384" width="9.6328125" style="68"/>
  </cols>
  <sheetData>
    <row r="1" spans="1:15" ht="17.399999999999999" x14ac:dyDescent="0.3">
      <c r="A1" s="495" t="s">
        <v>562</v>
      </c>
      <c r="B1" s="496"/>
      <c r="C1" s="496"/>
      <c r="D1" s="496"/>
      <c r="E1" s="496"/>
      <c r="F1" s="496"/>
      <c r="G1" s="496"/>
      <c r="H1" s="496"/>
      <c r="I1" s="496"/>
      <c r="J1" s="496"/>
      <c r="K1" s="496"/>
      <c r="L1" s="70"/>
      <c r="M1" s="497"/>
      <c r="N1" s="498" t="s">
        <v>561</v>
      </c>
      <c r="O1" s="67"/>
    </row>
    <row r="2" spans="1:15" ht="17.399999999999999" x14ac:dyDescent="0.3">
      <c r="A2" s="495"/>
      <c r="B2" s="69"/>
      <c r="C2" s="69"/>
      <c r="D2" s="69"/>
      <c r="E2" s="69"/>
      <c r="F2" s="69"/>
      <c r="G2" s="69"/>
      <c r="H2" s="69"/>
      <c r="I2" s="69"/>
      <c r="J2" s="69"/>
      <c r="K2" s="69"/>
      <c r="L2" s="69"/>
      <c r="M2" s="70"/>
      <c r="N2" s="1487"/>
      <c r="O2" s="67"/>
    </row>
    <row r="3" spans="1:15" x14ac:dyDescent="0.25">
      <c r="A3" s="67"/>
      <c r="B3" s="67"/>
      <c r="C3" s="67"/>
      <c r="D3" s="67"/>
      <c r="E3" s="67"/>
      <c r="F3" s="67"/>
      <c r="G3" s="67"/>
      <c r="H3" s="67"/>
      <c r="I3" s="67"/>
      <c r="J3" s="67"/>
      <c r="K3" s="67"/>
      <c r="L3" s="67"/>
      <c r="M3" s="67"/>
      <c r="N3" s="67"/>
      <c r="O3" s="67"/>
    </row>
    <row r="4" spans="1:15" x14ac:dyDescent="0.25">
      <c r="A4" s="68" t="s">
        <v>363</v>
      </c>
      <c r="B4" s="67"/>
      <c r="C4" s="67"/>
      <c r="D4" s="67"/>
      <c r="F4" s="499" t="s">
        <v>451</v>
      </c>
      <c r="G4" s="67"/>
      <c r="H4" s="67"/>
      <c r="I4" s="67"/>
      <c r="J4" s="67"/>
      <c r="K4" s="67"/>
      <c r="L4" s="68" t="s">
        <v>365</v>
      </c>
      <c r="M4" s="67"/>
      <c r="N4" s="67"/>
      <c r="O4" s="67"/>
    </row>
    <row r="5" spans="1:15" x14ac:dyDescent="0.25">
      <c r="A5" s="67"/>
      <c r="B5" s="1539" t="str">
        <f>'1_1A'!$B$7</f>
        <v>Enter Hospital Name Here</v>
      </c>
      <c r="C5" s="67"/>
      <c r="D5" s="67"/>
      <c r="E5" s="67"/>
      <c r="G5" s="1538" t="str">
        <f>'1_1A'!$H$7</f>
        <v>Enter Provider Number Here</v>
      </c>
      <c r="H5" s="1469"/>
      <c r="I5" s="1488"/>
      <c r="J5" s="1469"/>
      <c r="K5" s="67"/>
      <c r="M5" s="1489" t="str">
        <f>'1_1A'!$P$7</f>
        <v>Enter FYE Here</v>
      </c>
      <c r="N5" s="1468"/>
      <c r="O5" s="67"/>
    </row>
    <row r="6" spans="1:15" ht="15.6" x14ac:dyDescent="0.3">
      <c r="A6" s="1234"/>
      <c r="B6" s="1235" t="s">
        <v>563</v>
      </c>
      <c r="C6" s="1236"/>
      <c r="D6" s="1236"/>
      <c r="E6" s="1236"/>
      <c r="F6" s="1236"/>
      <c r="G6" s="1236"/>
      <c r="H6" s="1236"/>
      <c r="I6" s="1490"/>
      <c r="J6" s="1491" t="s">
        <v>713</v>
      </c>
      <c r="K6" s="1490"/>
      <c r="L6" s="1492" t="s">
        <v>565</v>
      </c>
      <c r="M6" s="1490"/>
      <c r="N6" s="1493" t="s">
        <v>566</v>
      </c>
      <c r="O6" s="315"/>
    </row>
    <row r="7" spans="1:15" ht="15.6" x14ac:dyDescent="0.3">
      <c r="A7" s="1494">
        <v>1</v>
      </c>
      <c r="B7" s="1494" t="s">
        <v>567</v>
      </c>
      <c r="C7" s="1495"/>
      <c r="D7" s="1495"/>
      <c r="E7" s="1495"/>
      <c r="F7" s="1495"/>
      <c r="G7" s="1496"/>
      <c r="H7" s="1372"/>
      <c r="I7" s="1372"/>
      <c r="J7" s="1372"/>
      <c r="K7" s="1372"/>
      <c r="L7" s="1372"/>
      <c r="M7" s="1372"/>
      <c r="N7" s="1497"/>
      <c r="O7" s="315"/>
    </row>
    <row r="8" spans="1:15" ht="15.6" x14ac:dyDescent="0.3">
      <c r="A8" s="71"/>
      <c r="B8" s="1498" t="s">
        <v>568</v>
      </c>
      <c r="C8" s="1495"/>
      <c r="D8" s="1495"/>
      <c r="E8" s="1495"/>
      <c r="F8" s="314"/>
      <c r="G8" s="1240"/>
      <c r="H8" s="1239"/>
      <c r="I8" s="1499"/>
      <c r="J8" s="1500" t="s">
        <v>732</v>
      </c>
      <c r="K8" s="1499"/>
      <c r="L8" s="1501"/>
      <c r="M8" s="1499"/>
      <c r="N8" s="1502"/>
      <c r="O8" s="315"/>
    </row>
    <row r="9" spans="1:15" ht="15.6" x14ac:dyDescent="0.3">
      <c r="A9" s="71"/>
      <c r="B9" s="1498" t="s">
        <v>569</v>
      </c>
      <c r="C9" s="1495"/>
      <c r="D9" s="1495"/>
      <c r="E9" s="1495"/>
      <c r="F9" s="314"/>
      <c r="G9" s="1503"/>
      <c r="H9" s="1238"/>
      <c r="I9" s="1504"/>
      <c r="J9" s="1505">
        <f>L9+N9</f>
        <v>0</v>
      </c>
      <c r="K9" s="1504"/>
      <c r="L9" s="1506"/>
      <c r="M9" s="1504"/>
      <c r="N9" s="1507"/>
      <c r="O9" s="315"/>
    </row>
    <row r="10" spans="1:15" ht="15.6" x14ac:dyDescent="0.3">
      <c r="A10" s="71"/>
      <c r="B10" s="1498" t="s">
        <v>977</v>
      </c>
      <c r="C10" s="1495"/>
      <c r="D10" s="1495"/>
      <c r="E10" s="1495"/>
      <c r="F10" s="314"/>
      <c r="G10" s="1503"/>
      <c r="H10" s="1238"/>
      <c r="I10" s="1504"/>
      <c r="J10" s="325">
        <f>L10+N10</f>
        <v>0</v>
      </c>
      <c r="K10" s="1504"/>
      <c r="L10" s="1508"/>
      <c r="M10" s="1504"/>
      <c r="N10" s="1509"/>
      <c r="O10" s="315"/>
    </row>
    <row r="11" spans="1:15" ht="15.6" x14ac:dyDescent="0.3">
      <c r="A11" s="71"/>
      <c r="B11" s="1498" t="s">
        <v>978</v>
      </c>
      <c r="C11" s="1510"/>
      <c r="D11" s="72"/>
      <c r="E11" s="72"/>
      <c r="F11" s="314"/>
      <c r="G11" s="1503"/>
      <c r="H11" s="1238"/>
      <c r="I11" s="1504"/>
      <c r="J11" s="1511">
        <f>L11+N11</f>
        <v>0</v>
      </c>
      <c r="K11" s="1504"/>
      <c r="L11" s="1506"/>
      <c r="M11" s="1504"/>
      <c r="N11" s="1507"/>
      <c r="O11" s="315"/>
    </row>
    <row r="12" spans="1:15" ht="15.6" x14ac:dyDescent="0.3">
      <c r="A12" s="71"/>
      <c r="B12" s="73" t="s">
        <v>979</v>
      </c>
      <c r="D12" s="1495"/>
      <c r="E12" s="1495"/>
      <c r="F12" s="1512"/>
      <c r="G12" s="1234"/>
      <c r="H12" s="1237"/>
      <c r="I12" s="1513"/>
      <c r="J12" s="1511">
        <f>L12+N12</f>
        <v>0</v>
      </c>
      <c r="K12" s="1513"/>
      <c r="L12" s="1506"/>
      <c r="M12" s="1513"/>
      <c r="N12" s="1507"/>
      <c r="O12" s="315"/>
    </row>
    <row r="13" spans="1:15" ht="15.6" x14ac:dyDescent="0.3">
      <c r="A13" s="1496"/>
      <c r="B13" s="1514"/>
      <c r="C13" s="1514"/>
      <c r="D13" s="1515"/>
      <c r="E13" s="1515"/>
      <c r="F13" s="1516"/>
      <c r="G13" s="1517"/>
      <c r="H13" s="1372"/>
      <c r="I13" s="1372"/>
      <c r="J13" s="1518"/>
      <c r="K13" s="1372"/>
      <c r="L13" s="1518"/>
      <c r="M13" s="1519"/>
      <c r="N13" s="1520"/>
      <c r="O13" s="315"/>
    </row>
    <row r="14" spans="1:15" ht="15.6" x14ac:dyDescent="0.3">
      <c r="A14" s="1521">
        <v>2</v>
      </c>
      <c r="B14" s="1521" t="s">
        <v>570</v>
      </c>
      <c r="C14" s="1522"/>
      <c r="D14" s="1522"/>
      <c r="E14" s="1522"/>
      <c r="F14" s="1523"/>
      <c r="G14" s="1517"/>
      <c r="H14" s="1372"/>
      <c r="I14" s="1372"/>
      <c r="J14" s="1518"/>
      <c r="K14" s="1372"/>
      <c r="L14" s="1518"/>
      <c r="M14" s="1519"/>
      <c r="N14" s="1520"/>
      <c r="O14" s="315"/>
    </row>
    <row r="15" spans="1:15" x14ac:dyDescent="0.25">
      <c r="A15" s="71"/>
      <c r="B15" s="71"/>
      <c r="C15" s="73" t="s">
        <v>571</v>
      </c>
      <c r="D15" s="72"/>
      <c r="E15" s="72"/>
      <c r="F15" s="314"/>
      <c r="G15" s="1237"/>
      <c r="H15" s="1372"/>
      <c r="I15" s="1517"/>
      <c r="J15" s="1524" t="s">
        <v>732</v>
      </c>
      <c r="K15" s="1525"/>
      <c r="L15" s="1518"/>
      <c r="M15" s="1519"/>
      <c r="N15" s="1520"/>
      <c r="O15" s="315"/>
    </row>
    <row r="16" spans="1:15" ht="15.6" x14ac:dyDescent="0.3">
      <c r="A16" s="1496"/>
      <c r="B16" s="1514"/>
      <c r="C16" s="1514"/>
      <c r="D16" s="1515"/>
      <c r="E16" s="1515"/>
      <c r="F16" s="1516"/>
      <c r="G16" s="1496"/>
      <c r="H16" s="1372"/>
      <c r="I16" s="1372"/>
      <c r="J16" s="1372"/>
      <c r="K16" s="1372"/>
      <c r="L16" s="1372"/>
      <c r="M16" s="1372"/>
      <c r="N16" s="1497"/>
      <c r="O16" s="315"/>
    </row>
    <row r="17" spans="1:15" ht="15.6" x14ac:dyDescent="0.3">
      <c r="A17" s="1494">
        <v>3</v>
      </c>
      <c r="B17" s="1494" t="s">
        <v>572</v>
      </c>
      <c r="C17" s="1495"/>
      <c r="D17" s="1495"/>
      <c r="E17" s="1495"/>
      <c r="F17" s="1512"/>
      <c r="G17" s="1496"/>
      <c r="H17" s="1372"/>
      <c r="I17" s="1372"/>
      <c r="J17" s="1372"/>
      <c r="K17" s="1372"/>
      <c r="L17" s="1372"/>
      <c r="M17" s="1372"/>
      <c r="N17" s="1497"/>
      <c r="O17" s="315"/>
    </row>
    <row r="18" spans="1:15" ht="15.6" x14ac:dyDescent="0.3">
      <c r="A18" s="71"/>
      <c r="B18" s="1494" t="s">
        <v>716</v>
      </c>
      <c r="C18" s="1495"/>
      <c r="D18" s="1495"/>
      <c r="E18" s="1495"/>
      <c r="F18" s="1512"/>
      <c r="G18" s="1496"/>
      <c r="H18" s="1372"/>
      <c r="I18" s="1372"/>
      <c r="J18" s="1372"/>
      <c r="K18" s="1372"/>
      <c r="L18" s="1372"/>
      <c r="M18" s="1372"/>
      <c r="N18" s="1497"/>
      <c r="O18" s="315"/>
    </row>
    <row r="19" spans="1:15" x14ac:dyDescent="0.25">
      <c r="A19" s="71"/>
      <c r="B19" s="71"/>
      <c r="C19" s="73" t="s">
        <v>573</v>
      </c>
      <c r="D19" s="72"/>
      <c r="E19" s="72"/>
      <c r="F19" s="314"/>
      <c r="G19" s="1237"/>
      <c r="H19" s="1237"/>
      <c r="I19" s="1499"/>
      <c r="J19" s="326" t="s">
        <v>732</v>
      </c>
      <c r="K19" s="1499"/>
      <c r="L19" s="1372"/>
      <c r="M19" s="1372"/>
      <c r="N19" s="1497"/>
      <c r="O19" s="315"/>
    </row>
    <row r="20" spans="1:15" x14ac:dyDescent="0.25">
      <c r="A20" s="71"/>
      <c r="B20" s="71"/>
      <c r="C20" s="73" t="s">
        <v>574</v>
      </c>
      <c r="D20" s="72"/>
      <c r="E20" s="72"/>
      <c r="F20" s="314"/>
      <c r="G20" s="1237"/>
      <c r="H20" s="1237"/>
      <c r="I20" s="1504"/>
      <c r="J20" s="326" t="s">
        <v>732</v>
      </c>
      <c r="K20" s="1504"/>
      <c r="L20" s="1372"/>
      <c r="M20" s="1372"/>
      <c r="N20" s="1497"/>
      <c r="O20" s="315"/>
    </row>
    <row r="21" spans="1:15" x14ac:dyDescent="0.25">
      <c r="A21" s="71"/>
      <c r="B21" s="71"/>
      <c r="C21" s="73" t="s">
        <v>575</v>
      </c>
      <c r="D21" s="72"/>
      <c r="E21" s="72"/>
      <c r="F21" s="314"/>
      <c r="G21" s="1237"/>
      <c r="H21" s="1237"/>
      <c r="I21" s="1504"/>
      <c r="J21" s="326" t="s">
        <v>732</v>
      </c>
      <c r="K21" s="1504"/>
      <c r="L21" s="1372"/>
      <c r="M21" s="1372"/>
      <c r="N21" s="1497"/>
      <c r="O21" s="315"/>
    </row>
    <row r="22" spans="1:15" x14ac:dyDescent="0.25">
      <c r="A22" s="71"/>
      <c r="B22" s="71"/>
      <c r="C22" s="73" t="s">
        <v>576</v>
      </c>
      <c r="D22" s="72"/>
      <c r="E22" s="72"/>
      <c r="F22" s="314"/>
      <c r="G22" s="1237"/>
      <c r="H22" s="1237"/>
      <c r="I22" s="1504"/>
      <c r="J22" s="326" t="s">
        <v>732</v>
      </c>
      <c r="K22" s="1504"/>
      <c r="L22" s="1372"/>
      <c r="M22" s="1372"/>
      <c r="N22" s="1497"/>
      <c r="O22" s="315"/>
    </row>
    <row r="23" spans="1:15" x14ac:dyDescent="0.25">
      <c r="A23" s="71"/>
      <c r="B23" s="71"/>
      <c r="C23" s="73"/>
      <c r="D23" s="72"/>
      <c r="E23" s="72"/>
      <c r="F23" s="314"/>
      <c r="G23" s="1496"/>
      <c r="H23" s="1372"/>
      <c r="I23" s="1372"/>
      <c r="J23" s="1372"/>
      <c r="K23" s="1372"/>
      <c r="L23" s="1372"/>
      <c r="M23" s="1372"/>
      <c r="N23" s="1497"/>
      <c r="O23" s="315"/>
    </row>
    <row r="24" spans="1:15" ht="15.6" x14ac:dyDescent="0.3">
      <c r="A24" s="71"/>
      <c r="B24" s="1494" t="s">
        <v>717</v>
      </c>
      <c r="C24" s="1495"/>
      <c r="D24" s="1495"/>
      <c r="E24" s="72"/>
      <c r="F24" s="314"/>
      <c r="G24" s="1496"/>
      <c r="H24" s="1372"/>
      <c r="I24" s="1372"/>
      <c r="J24" s="1372"/>
      <c r="K24" s="1372"/>
      <c r="L24" s="1372"/>
      <c r="M24" s="1372"/>
      <c r="N24" s="1497"/>
      <c r="O24" s="315"/>
    </row>
    <row r="25" spans="1:15" x14ac:dyDescent="0.25">
      <c r="A25" s="71"/>
      <c r="B25" s="71"/>
      <c r="C25" s="73" t="s">
        <v>733</v>
      </c>
      <c r="D25" s="72"/>
      <c r="E25" s="72"/>
      <c r="F25" s="314"/>
      <c r="G25" s="1237"/>
      <c r="H25" s="1237"/>
      <c r="I25" s="1240"/>
      <c r="J25" s="326" t="s">
        <v>732</v>
      </c>
      <c r="K25" s="1240"/>
      <c r="L25" s="1373"/>
      <c r="M25" s="1240"/>
      <c r="N25" s="1374"/>
      <c r="O25" s="315"/>
    </row>
    <row r="26" spans="1:15" x14ac:dyDescent="0.25">
      <c r="A26" s="71"/>
      <c r="B26" s="71"/>
      <c r="C26" s="73" t="s">
        <v>714</v>
      </c>
      <c r="D26" s="72"/>
      <c r="E26" s="72"/>
      <c r="F26" s="314"/>
      <c r="G26" s="1237"/>
      <c r="H26" s="1237"/>
      <c r="I26" s="1240"/>
      <c r="J26" s="325">
        <f>L26+N26</f>
        <v>0</v>
      </c>
      <c r="K26" s="1240"/>
      <c r="L26" s="327"/>
      <c r="M26" s="1240"/>
      <c r="N26" s="329"/>
      <c r="O26" s="315"/>
    </row>
    <row r="27" spans="1:15" x14ac:dyDescent="0.25">
      <c r="A27" s="71"/>
      <c r="B27" s="71"/>
      <c r="C27" s="73" t="s">
        <v>715</v>
      </c>
      <c r="D27" s="72"/>
      <c r="E27" s="72"/>
      <c r="F27" s="314"/>
      <c r="G27" s="1237"/>
      <c r="H27" s="1237"/>
      <c r="I27" s="1240"/>
      <c r="J27" s="325">
        <f>L27+N27</f>
        <v>0</v>
      </c>
      <c r="K27" s="1240"/>
      <c r="L27" s="327"/>
      <c r="M27" s="1240"/>
      <c r="N27" s="329"/>
      <c r="O27" s="315"/>
    </row>
    <row r="28" spans="1:15" ht="15.6" x14ac:dyDescent="0.3">
      <c r="A28" s="71"/>
      <c r="B28" s="1494" t="s">
        <v>734</v>
      </c>
      <c r="C28" s="73"/>
      <c r="D28" s="72"/>
      <c r="E28" s="72"/>
      <c r="F28" s="314"/>
      <c r="G28" s="1496"/>
      <c r="H28" s="1372"/>
      <c r="I28" s="1372"/>
      <c r="J28" s="1372"/>
      <c r="K28" s="1372"/>
      <c r="L28" s="1372"/>
      <c r="M28" s="1372"/>
      <c r="N28" s="1497"/>
      <c r="O28" s="315"/>
    </row>
    <row r="29" spans="1:15" ht="15.6" x14ac:dyDescent="0.3">
      <c r="A29" s="71"/>
      <c r="B29" s="1494"/>
      <c r="C29" s="73" t="s">
        <v>726</v>
      </c>
      <c r="D29" s="72"/>
      <c r="E29" s="72"/>
      <c r="F29" s="314"/>
      <c r="G29" s="1237"/>
      <c r="H29" s="1237"/>
      <c r="I29" s="1526"/>
      <c r="J29" s="326" t="s">
        <v>732</v>
      </c>
      <c r="K29" s="1526"/>
      <c r="L29" s="1373"/>
      <c r="M29" s="1526"/>
      <c r="N29" s="1374"/>
      <c r="O29" s="315"/>
    </row>
    <row r="30" spans="1:15" x14ac:dyDescent="0.25">
      <c r="A30" s="71"/>
      <c r="B30" s="71"/>
      <c r="C30" s="73" t="s">
        <v>727</v>
      </c>
      <c r="D30" s="72"/>
      <c r="E30" s="72"/>
      <c r="F30" s="314"/>
      <c r="G30" s="1237"/>
      <c r="H30" s="1237"/>
      <c r="I30" s="1527"/>
      <c r="J30" s="326" t="s">
        <v>732</v>
      </c>
      <c r="K30" s="1527"/>
      <c r="L30" s="1373"/>
      <c r="M30" s="1527"/>
      <c r="N30" s="1374"/>
      <c r="O30" s="315"/>
    </row>
    <row r="31" spans="1:15" ht="15.6" x14ac:dyDescent="0.3">
      <c r="A31" s="71"/>
      <c r="B31" s="71"/>
      <c r="C31" s="73" t="s">
        <v>738</v>
      </c>
      <c r="D31" s="72"/>
      <c r="E31" s="72"/>
      <c r="F31" s="314"/>
      <c r="G31" s="1495" t="s">
        <v>728</v>
      </c>
      <c r="H31" s="318" t="s">
        <v>439</v>
      </c>
      <c r="I31" s="1527"/>
      <c r="J31" s="326" t="s">
        <v>732</v>
      </c>
      <c r="K31" s="1527"/>
      <c r="L31" s="1373"/>
      <c r="M31" s="1527"/>
      <c r="N31" s="1374"/>
      <c r="O31" s="315"/>
    </row>
    <row r="32" spans="1:15" ht="15.6" x14ac:dyDescent="0.3">
      <c r="A32" s="71"/>
      <c r="B32" s="71"/>
      <c r="C32" s="73"/>
      <c r="D32" s="72"/>
      <c r="E32" s="72"/>
      <c r="F32" s="314"/>
      <c r="G32" s="1495" t="s">
        <v>728</v>
      </c>
      <c r="H32" s="318" t="s">
        <v>439</v>
      </c>
      <c r="I32" s="1527"/>
      <c r="J32" s="326" t="s">
        <v>732</v>
      </c>
      <c r="K32" s="1527"/>
      <c r="L32" s="1373"/>
      <c r="M32" s="1527"/>
      <c r="N32" s="1374"/>
      <c r="O32" s="315"/>
    </row>
    <row r="33" spans="1:15" ht="15.6" x14ac:dyDescent="0.3">
      <c r="A33" s="71"/>
      <c r="B33" s="71"/>
      <c r="C33" s="73"/>
      <c r="D33" s="72"/>
      <c r="E33" s="72"/>
      <c r="F33" s="314"/>
      <c r="G33" s="1495" t="s">
        <v>728</v>
      </c>
      <c r="H33" s="318" t="s">
        <v>439</v>
      </c>
      <c r="I33" s="1527"/>
      <c r="J33" s="326" t="s">
        <v>732</v>
      </c>
      <c r="K33" s="1527"/>
      <c r="L33" s="1373"/>
      <c r="M33" s="1527"/>
      <c r="N33" s="1374"/>
      <c r="O33" s="315"/>
    </row>
    <row r="34" spans="1:15" ht="15.6" x14ac:dyDescent="0.3">
      <c r="A34" s="71"/>
      <c r="B34" s="71"/>
      <c r="C34" s="73"/>
      <c r="D34" s="72"/>
      <c r="E34" s="72"/>
      <c r="F34" s="314"/>
      <c r="G34" s="1495" t="s">
        <v>728</v>
      </c>
      <c r="H34" s="318" t="s">
        <v>439</v>
      </c>
      <c r="I34" s="1527"/>
      <c r="J34" s="326" t="s">
        <v>732</v>
      </c>
      <c r="K34" s="1527"/>
      <c r="L34" s="1373"/>
      <c r="M34" s="1527"/>
      <c r="N34" s="1374"/>
      <c r="O34" s="315"/>
    </row>
    <row r="35" spans="1:15" ht="15.6" x14ac:dyDescent="0.3">
      <c r="A35" s="71"/>
      <c r="B35" s="71"/>
      <c r="C35" s="73"/>
      <c r="D35" s="72"/>
      <c r="E35" s="72"/>
      <c r="F35" s="314"/>
      <c r="G35" s="1495" t="s">
        <v>728</v>
      </c>
      <c r="H35" s="318" t="s">
        <v>439</v>
      </c>
      <c r="I35" s="1527"/>
      <c r="J35" s="326" t="s">
        <v>732</v>
      </c>
      <c r="K35" s="1527"/>
      <c r="L35" s="1373"/>
      <c r="M35" s="1527"/>
      <c r="N35" s="1374"/>
      <c r="O35" s="315"/>
    </row>
    <row r="36" spans="1:15" ht="15.6" x14ac:dyDescent="0.3">
      <c r="A36" s="71"/>
      <c r="B36" s="71"/>
      <c r="C36" s="73"/>
      <c r="D36" s="72"/>
      <c r="E36" s="72"/>
      <c r="F36" s="314"/>
      <c r="G36" s="1495" t="s">
        <v>728</v>
      </c>
      <c r="H36" s="318" t="s">
        <v>439</v>
      </c>
      <c r="I36" s="1527"/>
      <c r="J36" s="326" t="s">
        <v>732</v>
      </c>
      <c r="K36" s="1527"/>
      <c r="L36" s="1373"/>
      <c r="M36" s="1527"/>
      <c r="N36" s="1374"/>
      <c r="O36" s="315"/>
    </row>
    <row r="37" spans="1:15" ht="15.6" x14ac:dyDescent="0.3">
      <c r="A37" s="71"/>
      <c r="B37" s="71"/>
      <c r="C37" s="73"/>
      <c r="D37" s="72"/>
      <c r="E37" s="72"/>
      <c r="F37" s="314"/>
      <c r="G37" s="1495" t="s">
        <v>728</v>
      </c>
      <c r="H37" s="318" t="s">
        <v>439</v>
      </c>
      <c r="I37" s="1527"/>
      <c r="J37" s="326" t="s">
        <v>732</v>
      </c>
      <c r="K37" s="1527"/>
      <c r="L37" s="1373"/>
      <c r="M37" s="1527"/>
      <c r="N37" s="1374"/>
      <c r="O37" s="315"/>
    </row>
    <row r="38" spans="1:15" ht="15.6" x14ac:dyDescent="0.3">
      <c r="A38" s="71"/>
      <c r="B38" s="71"/>
      <c r="C38" s="73"/>
      <c r="D38" s="72"/>
      <c r="E38" s="72"/>
      <c r="F38" s="314"/>
      <c r="G38" s="1495" t="s">
        <v>728</v>
      </c>
      <c r="H38" s="318" t="s">
        <v>439</v>
      </c>
      <c r="I38" s="1527"/>
      <c r="J38" s="326" t="s">
        <v>732</v>
      </c>
      <c r="K38" s="1527"/>
      <c r="L38" s="1373"/>
      <c r="M38" s="1527"/>
      <c r="N38" s="1374"/>
      <c r="O38" s="315"/>
    </row>
    <row r="39" spans="1:15" ht="15.6" x14ac:dyDescent="0.3">
      <c r="A39" s="71"/>
      <c r="B39" s="71"/>
      <c r="C39" s="73"/>
      <c r="D39" s="72"/>
      <c r="E39" s="72"/>
      <c r="F39" s="314"/>
      <c r="G39" s="1495" t="s">
        <v>728</v>
      </c>
      <c r="H39" s="318" t="s">
        <v>439</v>
      </c>
      <c r="I39" s="1527"/>
      <c r="J39" s="326" t="s">
        <v>732</v>
      </c>
      <c r="K39" s="1527"/>
      <c r="L39" s="1373"/>
      <c r="M39" s="1527"/>
      <c r="N39" s="1374"/>
      <c r="O39" s="315"/>
    </row>
    <row r="40" spans="1:15" ht="15.6" x14ac:dyDescent="0.3">
      <c r="A40" s="71"/>
      <c r="B40" s="71"/>
      <c r="C40" s="73"/>
      <c r="D40" s="72"/>
      <c r="E40" s="72"/>
      <c r="F40" s="314"/>
      <c r="G40" s="1495" t="s">
        <v>728</v>
      </c>
      <c r="H40" s="1528" t="s">
        <v>439</v>
      </c>
      <c r="I40" s="1529"/>
      <c r="J40" s="326" t="s">
        <v>732</v>
      </c>
      <c r="K40" s="1529"/>
      <c r="L40" s="1373"/>
      <c r="M40" s="1529"/>
      <c r="N40" s="1374"/>
      <c r="O40" s="315"/>
    </row>
    <row r="41" spans="1:15" ht="15.6" x14ac:dyDescent="0.3">
      <c r="A41" s="1494">
        <v>4</v>
      </c>
      <c r="B41" s="1494" t="s">
        <v>577</v>
      </c>
      <c r="C41" s="1495"/>
      <c r="D41" s="1495"/>
      <c r="E41" s="1495"/>
      <c r="F41" s="1512"/>
      <c r="G41" s="1496"/>
      <c r="H41" s="1372"/>
      <c r="I41" s="1372"/>
      <c r="J41" s="1372"/>
      <c r="K41" s="1372"/>
      <c r="L41" s="1372"/>
      <c r="M41" s="1372"/>
      <c r="N41" s="1497"/>
      <c r="O41" s="315"/>
    </row>
    <row r="42" spans="1:15" ht="15.6" x14ac:dyDescent="0.3">
      <c r="A42" s="71"/>
      <c r="B42" s="1494" t="s">
        <v>578</v>
      </c>
      <c r="C42" s="72"/>
      <c r="D42" s="72"/>
      <c r="E42" s="72"/>
      <c r="F42" s="314"/>
      <c r="G42" s="1496"/>
      <c r="H42" s="1372"/>
      <c r="I42" s="1372"/>
      <c r="J42" s="1372"/>
      <c r="K42" s="1372"/>
      <c r="L42" s="1372"/>
      <c r="M42" s="1372"/>
      <c r="N42" s="1497"/>
      <c r="O42" s="315"/>
    </row>
    <row r="43" spans="1:15" x14ac:dyDescent="0.25">
      <c r="A43" s="71"/>
      <c r="B43" s="71"/>
      <c r="C43" s="73" t="s">
        <v>579</v>
      </c>
      <c r="D43" s="72"/>
      <c r="E43" s="72"/>
      <c r="F43" s="314"/>
      <c r="G43" s="1237"/>
      <c r="H43" s="1237"/>
      <c r="I43" s="1240"/>
      <c r="J43" s="326" t="s">
        <v>732</v>
      </c>
      <c r="K43" s="1240"/>
      <c r="L43" s="1373"/>
      <c r="M43" s="1240"/>
      <c r="N43" s="1374"/>
      <c r="O43" s="315"/>
    </row>
    <row r="44" spans="1:15" x14ac:dyDescent="0.25">
      <c r="A44" s="71"/>
      <c r="B44" s="71"/>
      <c r="C44" s="73" t="s">
        <v>580</v>
      </c>
      <c r="D44" s="72"/>
      <c r="E44" s="72"/>
      <c r="F44" s="314"/>
      <c r="G44" s="1237"/>
      <c r="H44" s="1237"/>
      <c r="I44" s="1240"/>
      <c r="J44" s="325">
        <f>L44+N44</f>
        <v>0</v>
      </c>
      <c r="K44" s="1240"/>
      <c r="L44" s="326"/>
      <c r="M44" s="1240"/>
      <c r="N44" s="330"/>
      <c r="O44" s="315"/>
    </row>
    <row r="45" spans="1:15" x14ac:dyDescent="0.25">
      <c r="A45" s="71"/>
      <c r="B45" s="71"/>
      <c r="C45" s="73" t="s">
        <v>581</v>
      </c>
      <c r="D45" s="72"/>
      <c r="E45" s="72"/>
      <c r="F45" s="314"/>
      <c r="G45" s="1237"/>
      <c r="H45" s="1237"/>
      <c r="I45" s="1240"/>
      <c r="J45" s="325">
        <f>L45+N45</f>
        <v>0</v>
      </c>
      <c r="K45" s="1240"/>
      <c r="L45" s="326"/>
      <c r="M45" s="1240"/>
      <c r="N45" s="330"/>
      <c r="O45" s="315"/>
    </row>
    <row r="46" spans="1:15" ht="15.6" x14ac:dyDescent="0.3">
      <c r="A46" s="71"/>
      <c r="B46" s="1494" t="s">
        <v>582</v>
      </c>
      <c r="C46" s="72"/>
      <c r="D46" s="72"/>
      <c r="E46" s="72"/>
      <c r="F46" s="314"/>
      <c r="G46" s="1496"/>
      <c r="H46" s="1372"/>
      <c r="I46" s="1372"/>
      <c r="J46" s="1372"/>
      <c r="K46" s="1372"/>
      <c r="L46" s="1372"/>
      <c r="M46" s="1372"/>
      <c r="N46" s="1497"/>
      <c r="O46" s="315"/>
    </row>
    <row r="47" spans="1:15" x14ac:dyDescent="0.25">
      <c r="A47" s="71"/>
      <c r="B47" s="71"/>
      <c r="C47" s="73" t="s">
        <v>583</v>
      </c>
      <c r="D47" s="72"/>
      <c r="E47" s="72"/>
      <c r="F47" s="314"/>
      <c r="G47" s="1237"/>
      <c r="H47" s="1237"/>
      <c r="I47" s="1240"/>
      <c r="J47" s="326" t="s">
        <v>732</v>
      </c>
      <c r="K47" s="1240"/>
      <c r="L47" s="1373"/>
      <c r="M47" s="1240"/>
      <c r="N47" s="1374"/>
      <c r="O47" s="315"/>
    </row>
    <row r="48" spans="1:15" x14ac:dyDescent="0.25">
      <c r="A48" s="71"/>
      <c r="B48" s="71"/>
      <c r="C48" s="73" t="s">
        <v>584</v>
      </c>
      <c r="D48" s="72"/>
      <c r="E48" s="72"/>
      <c r="F48" s="314"/>
      <c r="G48" s="1237"/>
      <c r="H48" s="1237"/>
      <c r="I48" s="1240"/>
      <c r="J48" s="325">
        <f>L48+N48</f>
        <v>0</v>
      </c>
      <c r="K48" s="1240"/>
      <c r="L48" s="326"/>
      <c r="M48" s="1240"/>
      <c r="N48" s="330"/>
      <c r="O48" s="315"/>
    </row>
    <row r="49" spans="1:15" x14ac:dyDescent="0.25">
      <c r="A49" s="71"/>
      <c r="B49" s="71"/>
      <c r="C49" s="73" t="s">
        <v>585</v>
      </c>
      <c r="D49" s="72"/>
      <c r="E49" s="72"/>
      <c r="F49" s="314"/>
      <c r="G49" s="1237"/>
      <c r="H49" s="1237"/>
      <c r="I49" s="1240"/>
      <c r="J49" s="325">
        <f>L49+N49</f>
        <v>0</v>
      </c>
      <c r="K49" s="1240"/>
      <c r="L49" s="326"/>
      <c r="M49" s="1240"/>
      <c r="N49" s="330"/>
      <c r="O49" s="315"/>
    </row>
    <row r="50" spans="1:15" x14ac:dyDescent="0.25">
      <c r="A50" s="71"/>
      <c r="B50" s="71"/>
      <c r="C50" s="73"/>
      <c r="D50" s="72"/>
      <c r="E50" s="72"/>
      <c r="F50" s="314"/>
      <c r="G50" s="1496"/>
      <c r="H50" s="1372"/>
      <c r="I50" s="1372"/>
      <c r="J50" s="1372"/>
      <c r="K50" s="1372"/>
      <c r="L50" s="1372"/>
      <c r="M50" s="1372"/>
      <c r="N50" s="1497"/>
      <c r="O50" s="315"/>
    </row>
    <row r="51" spans="1:15" ht="15.6" x14ac:dyDescent="0.3">
      <c r="A51" s="1494">
        <v>5</v>
      </c>
      <c r="B51" s="1494" t="s">
        <v>586</v>
      </c>
      <c r="C51" s="1495"/>
      <c r="D51" s="1495"/>
      <c r="E51" s="1495"/>
      <c r="F51" s="1512"/>
      <c r="G51" s="1496"/>
      <c r="H51" s="1372"/>
      <c r="I51" s="1372"/>
      <c r="J51" s="1372"/>
      <c r="K51" s="1372"/>
      <c r="L51" s="1372"/>
      <c r="M51" s="1372"/>
      <c r="N51" s="1497"/>
      <c r="O51" s="315"/>
    </row>
    <row r="52" spans="1:15" ht="15.6" x14ac:dyDescent="0.3">
      <c r="A52" s="71"/>
      <c r="B52" s="1494" t="s">
        <v>587</v>
      </c>
      <c r="C52" s="72"/>
      <c r="D52" s="72"/>
      <c r="E52" s="72"/>
      <c r="F52" s="314"/>
      <c r="G52" s="1496"/>
      <c r="H52" s="1372"/>
      <c r="I52" s="1372"/>
      <c r="J52" s="1372"/>
      <c r="K52" s="1372"/>
      <c r="L52" s="1372"/>
      <c r="M52" s="1372"/>
      <c r="N52" s="1497"/>
      <c r="O52" s="315"/>
    </row>
    <row r="53" spans="1:15" x14ac:dyDescent="0.25">
      <c r="A53" s="71"/>
      <c r="B53" s="71"/>
      <c r="C53" s="73" t="s">
        <v>588</v>
      </c>
      <c r="D53" s="72"/>
      <c r="E53" s="72"/>
      <c r="F53" s="314"/>
      <c r="G53" s="1237"/>
      <c r="H53" s="1237"/>
      <c r="I53" s="1530"/>
      <c r="J53" s="326" t="s">
        <v>732</v>
      </c>
      <c r="K53" s="1530"/>
      <c r="L53" s="1373"/>
      <c r="M53" s="1530"/>
      <c r="N53" s="1374"/>
      <c r="O53" s="315"/>
    </row>
    <row r="54" spans="1:15" x14ac:dyDescent="0.25">
      <c r="A54" s="71"/>
      <c r="B54" s="71"/>
      <c r="C54" s="73" t="s">
        <v>589</v>
      </c>
      <c r="D54" s="72"/>
      <c r="E54" s="72"/>
      <c r="F54" s="314"/>
      <c r="G54" s="1237"/>
      <c r="H54" s="1237"/>
      <c r="I54" s="1531"/>
      <c r="J54" s="325">
        <f>L54+N54</f>
        <v>0</v>
      </c>
      <c r="K54" s="1531"/>
      <c r="L54" s="326"/>
      <c r="M54" s="1531"/>
      <c r="N54" s="330"/>
      <c r="O54" s="315"/>
    </row>
    <row r="55" spans="1:15" ht="15.6" x14ac:dyDescent="0.3">
      <c r="A55" s="71"/>
      <c r="B55" s="1494" t="s">
        <v>590</v>
      </c>
      <c r="C55" s="72"/>
      <c r="D55" s="72"/>
      <c r="E55" s="72"/>
      <c r="F55" s="314"/>
      <c r="G55" s="1496"/>
      <c r="H55" s="1372"/>
      <c r="I55" s="1372"/>
      <c r="J55" s="1372"/>
      <c r="K55" s="1372"/>
      <c r="L55" s="1372"/>
      <c r="M55" s="1372"/>
      <c r="N55" s="1497"/>
      <c r="O55" s="315"/>
    </row>
    <row r="56" spans="1:15" x14ac:dyDescent="0.25">
      <c r="A56" s="71"/>
      <c r="B56" s="71"/>
      <c r="C56" s="73" t="s">
        <v>591</v>
      </c>
      <c r="D56" s="72"/>
      <c r="E56" s="72"/>
      <c r="F56" s="314"/>
      <c r="G56" s="1237"/>
      <c r="H56" s="1237"/>
      <c r="I56" s="1530"/>
      <c r="J56" s="326" t="s">
        <v>732</v>
      </c>
      <c r="K56" s="1530"/>
      <c r="L56" s="1373"/>
      <c r="M56" s="1530"/>
      <c r="N56" s="1374"/>
      <c r="O56" s="315"/>
    </row>
    <row r="57" spans="1:15" x14ac:dyDescent="0.25">
      <c r="A57" s="71"/>
      <c r="B57" s="71"/>
      <c r="C57" s="73" t="s">
        <v>592</v>
      </c>
      <c r="D57" s="72"/>
      <c r="E57" s="72"/>
      <c r="F57" s="314"/>
      <c r="G57" s="1237"/>
      <c r="H57" s="1237"/>
      <c r="I57" s="1531"/>
      <c r="J57" s="325">
        <f>L57+N57</f>
        <v>0</v>
      </c>
      <c r="K57" s="1531"/>
      <c r="L57" s="326"/>
      <c r="M57" s="1531"/>
      <c r="N57" s="330"/>
      <c r="O57" s="315"/>
    </row>
    <row r="58" spans="1:15" ht="15.6" x14ac:dyDescent="0.3">
      <c r="A58" s="1494">
        <v>6</v>
      </c>
      <c r="B58" s="1494" t="s">
        <v>593</v>
      </c>
      <c r="C58" s="1495"/>
      <c r="D58" s="1495"/>
      <c r="E58" s="1495"/>
      <c r="F58" s="1512"/>
      <c r="G58" s="1496"/>
      <c r="H58" s="1372"/>
      <c r="I58" s="1372"/>
      <c r="J58" s="1372"/>
      <c r="K58" s="1372"/>
      <c r="L58" s="1372"/>
      <c r="M58" s="1372"/>
      <c r="N58" s="1497"/>
      <c r="O58" s="315"/>
    </row>
    <row r="59" spans="1:15" ht="15.6" x14ac:dyDescent="0.3">
      <c r="A59" s="71"/>
      <c r="B59" s="1494" t="s">
        <v>594</v>
      </c>
      <c r="C59" s="72"/>
      <c r="D59" s="72"/>
      <c r="E59" s="72"/>
      <c r="F59" s="314"/>
      <c r="G59" s="1496"/>
      <c r="H59" s="1372"/>
      <c r="I59" s="1372"/>
      <c r="J59" s="1372"/>
      <c r="K59" s="1372"/>
      <c r="L59" s="1372"/>
      <c r="M59" s="1372"/>
      <c r="N59" s="1497"/>
      <c r="O59" s="315"/>
    </row>
    <row r="60" spans="1:15" x14ac:dyDescent="0.25">
      <c r="A60" s="71"/>
      <c r="B60" s="71"/>
      <c r="C60" s="73" t="s">
        <v>595</v>
      </c>
      <c r="D60" s="72"/>
      <c r="E60" s="72"/>
      <c r="F60" s="314"/>
      <c r="G60" s="1237"/>
      <c r="H60" s="1237"/>
      <c r="I60" s="1530"/>
      <c r="J60" s="326" t="s">
        <v>732</v>
      </c>
      <c r="K60" s="1530"/>
      <c r="L60" s="1373"/>
      <c r="M60" s="1530"/>
      <c r="N60" s="1374"/>
      <c r="O60" s="315"/>
    </row>
    <row r="61" spans="1:15" x14ac:dyDescent="0.25">
      <c r="A61" s="71"/>
      <c r="B61" s="71"/>
      <c r="C61" s="73" t="s">
        <v>596</v>
      </c>
      <c r="D61" s="72"/>
      <c r="E61" s="72"/>
      <c r="F61" s="314"/>
      <c r="G61" s="1237"/>
      <c r="H61" s="1237"/>
      <c r="I61" s="1531"/>
      <c r="J61" s="325">
        <f>L61+N61</f>
        <v>0</v>
      </c>
      <c r="K61" s="1531"/>
      <c r="L61" s="326"/>
      <c r="M61" s="1531"/>
      <c r="N61" s="330"/>
      <c r="O61" s="315"/>
    </row>
    <row r="62" spans="1:15" ht="15.6" x14ac:dyDescent="0.3">
      <c r="A62" s="71"/>
      <c r="B62" s="1494" t="s">
        <v>597</v>
      </c>
      <c r="C62" s="72"/>
      <c r="D62" s="72"/>
      <c r="E62" s="72"/>
      <c r="F62" s="314"/>
      <c r="G62" s="1496"/>
      <c r="H62" s="1372"/>
      <c r="I62" s="1372"/>
      <c r="J62" s="1372"/>
      <c r="K62" s="1372"/>
      <c r="L62" s="1372"/>
      <c r="M62" s="1372"/>
      <c r="N62" s="1497"/>
      <c r="O62" s="315"/>
    </row>
    <row r="63" spans="1:15" x14ac:dyDescent="0.25">
      <c r="A63" s="71"/>
      <c r="B63" s="71"/>
      <c r="C63" s="73" t="s">
        <v>598</v>
      </c>
      <c r="D63" s="72"/>
      <c r="E63" s="72"/>
      <c r="F63" s="314"/>
      <c r="G63" s="1237"/>
      <c r="H63" s="1237"/>
      <c r="I63" s="1530"/>
      <c r="J63" s="326" t="s">
        <v>732</v>
      </c>
      <c r="K63" s="1530"/>
      <c r="L63" s="1373"/>
      <c r="M63" s="1530"/>
      <c r="N63" s="1374"/>
      <c r="O63" s="315"/>
    </row>
    <row r="64" spans="1:15" x14ac:dyDescent="0.25">
      <c r="A64" s="71"/>
      <c r="B64" s="71"/>
      <c r="C64" s="73" t="s">
        <v>599</v>
      </c>
      <c r="D64" s="72"/>
      <c r="E64" s="72"/>
      <c r="F64" s="314"/>
      <c r="G64" s="1237"/>
      <c r="H64" s="1237"/>
      <c r="I64" s="1531"/>
      <c r="J64" s="325">
        <f>L64+N64</f>
        <v>0</v>
      </c>
      <c r="K64" s="1531"/>
      <c r="L64" s="326"/>
      <c r="M64" s="1531"/>
      <c r="N64" s="330"/>
      <c r="O64" s="315"/>
    </row>
    <row r="65" spans="1:15" ht="15.6" x14ac:dyDescent="0.3">
      <c r="A65" s="1532">
        <v>7</v>
      </c>
      <c r="B65" s="1532" t="s">
        <v>718</v>
      </c>
      <c r="C65" s="1533"/>
      <c r="D65" s="1495"/>
      <c r="E65" s="1495"/>
      <c r="F65" s="1512"/>
      <c r="G65" s="1496"/>
      <c r="H65" s="1372"/>
      <c r="I65" s="1372"/>
      <c r="J65" s="1372"/>
      <c r="K65" s="1372"/>
      <c r="L65" s="1372"/>
      <c r="M65" s="1372"/>
      <c r="N65" s="1497"/>
      <c r="O65" s="315"/>
    </row>
    <row r="66" spans="1:15" ht="15.6" x14ac:dyDescent="0.3">
      <c r="A66" s="71"/>
      <c r="B66" s="1494" t="s">
        <v>719</v>
      </c>
      <c r="C66" s="72"/>
      <c r="D66" s="72"/>
      <c r="E66" s="72"/>
      <c r="F66" s="314"/>
      <c r="G66" s="1496"/>
      <c r="H66" s="1372"/>
      <c r="I66" s="1372"/>
      <c r="J66" s="1372"/>
      <c r="K66" s="1372"/>
      <c r="L66" s="1372"/>
      <c r="M66" s="1372"/>
      <c r="N66" s="1497"/>
      <c r="O66" s="315"/>
    </row>
    <row r="67" spans="1:15" x14ac:dyDescent="0.25">
      <c r="A67" s="71"/>
      <c r="B67" s="71"/>
      <c r="C67" s="73" t="s">
        <v>720</v>
      </c>
      <c r="D67" s="72"/>
      <c r="E67" s="72"/>
      <c r="F67" s="314"/>
      <c r="G67" s="316"/>
      <c r="H67" s="316"/>
      <c r="I67" s="1526"/>
      <c r="J67" s="326" t="s">
        <v>732</v>
      </c>
      <c r="K67" s="1526"/>
      <c r="L67" s="1373"/>
      <c r="M67" s="1526"/>
      <c r="N67" s="1374"/>
      <c r="O67" s="315"/>
    </row>
    <row r="68" spans="1:15" ht="15.6" x14ac:dyDescent="0.3">
      <c r="A68" s="71"/>
      <c r="B68" s="71"/>
      <c r="C68" s="73" t="s">
        <v>721</v>
      </c>
      <c r="D68" s="72"/>
      <c r="E68" s="72"/>
      <c r="F68" s="314"/>
      <c r="G68" s="1534" t="s">
        <v>722</v>
      </c>
      <c r="H68" s="316"/>
      <c r="I68" s="1527"/>
      <c r="J68" s="325">
        <f>L68+N68</f>
        <v>0</v>
      </c>
      <c r="K68" s="1527"/>
      <c r="L68" s="326"/>
      <c r="M68" s="1527"/>
      <c r="N68" s="330"/>
      <c r="O68" s="315"/>
    </row>
    <row r="69" spans="1:15" ht="15.6" x14ac:dyDescent="0.3">
      <c r="A69" s="71"/>
      <c r="B69" s="71"/>
      <c r="C69" s="73"/>
      <c r="D69" s="72"/>
      <c r="E69" s="72"/>
      <c r="F69" s="314"/>
      <c r="G69" s="1534" t="s">
        <v>723</v>
      </c>
      <c r="H69" s="316"/>
      <c r="I69" s="1527"/>
      <c r="J69" s="325">
        <f>L69+N69</f>
        <v>0</v>
      </c>
      <c r="K69" s="1527"/>
      <c r="L69" s="326"/>
      <c r="M69" s="1527"/>
      <c r="N69" s="330"/>
      <c r="O69" s="315"/>
    </row>
    <row r="70" spans="1:15" ht="15.6" x14ac:dyDescent="0.3">
      <c r="A70" s="71"/>
      <c r="B70" s="71"/>
      <c r="C70" s="73"/>
      <c r="D70" s="72"/>
      <c r="E70" s="72"/>
      <c r="F70" s="314"/>
      <c r="G70" s="1534" t="s">
        <v>724</v>
      </c>
      <c r="H70" s="316"/>
      <c r="I70" s="1527"/>
      <c r="J70" s="325">
        <f>L70+N70</f>
        <v>0</v>
      </c>
      <c r="K70" s="1527"/>
      <c r="L70" s="326"/>
      <c r="M70" s="1527"/>
      <c r="N70" s="330"/>
      <c r="O70" s="315"/>
    </row>
    <row r="71" spans="1:15" ht="15.6" x14ac:dyDescent="0.3">
      <c r="A71" s="71"/>
      <c r="B71" s="71"/>
      <c r="C71" s="73"/>
      <c r="D71" s="72"/>
      <c r="E71" s="72"/>
      <c r="F71" s="314"/>
      <c r="G71" s="1534" t="s">
        <v>725</v>
      </c>
      <c r="H71" s="316"/>
      <c r="I71" s="1527"/>
      <c r="J71" s="325">
        <f>L71+N71</f>
        <v>0</v>
      </c>
      <c r="K71" s="1527"/>
      <c r="L71" s="326"/>
      <c r="M71" s="1527"/>
      <c r="N71" s="330"/>
      <c r="O71" s="315"/>
    </row>
    <row r="72" spans="1:15" ht="15.6" x14ac:dyDescent="0.3">
      <c r="A72" s="71"/>
      <c r="B72" s="71"/>
      <c r="C72" s="73"/>
      <c r="D72" s="72"/>
      <c r="E72" s="72"/>
      <c r="F72" s="314"/>
      <c r="G72" s="1534" t="s">
        <v>377</v>
      </c>
      <c r="H72" s="316"/>
      <c r="I72" s="1527"/>
      <c r="J72" s="325">
        <f>L72+N72</f>
        <v>0</v>
      </c>
      <c r="K72" s="1527"/>
      <c r="L72" s="326"/>
      <c r="M72" s="1527"/>
      <c r="N72" s="330"/>
      <c r="O72" s="315"/>
    </row>
    <row r="73" spans="1:15" ht="15.6" x14ac:dyDescent="0.3">
      <c r="A73" s="71"/>
      <c r="B73" s="71"/>
      <c r="C73" s="73"/>
      <c r="D73" s="72"/>
      <c r="E73" s="72"/>
      <c r="F73" s="314"/>
      <c r="G73" s="1534" t="s">
        <v>379</v>
      </c>
      <c r="H73" s="1535"/>
      <c r="I73" s="1529"/>
      <c r="J73" s="325">
        <f>SUM(J68:J72)</f>
        <v>0</v>
      </c>
      <c r="K73" s="1529"/>
      <c r="L73" s="328">
        <f>SUM(L68:L72)</f>
        <v>0</v>
      </c>
      <c r="M73" s="1529"/>
      <c r="N73" s="328">
        <f>SUM(N68:N72)</f>
        <v>0</v>
      </c>
      <c r="O73" s="315"/>
    </row>
    <row r="74" spans="1:15" ht="15.6" x14ac:dyDescent="0.3">
      <c r="A74" s="71"/>
      <c r="B74" s="1494" t="s">
        <v>729</v>
      </c>
      <c r="C74" s="72"/>
      <c r="D74" s="72"/>
      <c r="E74" s="72"/>
      <c r="F74" s="314"/>
      <c r="G74" s="1496"/>
      <c r="H74" s="1372"/>
      <c r="I74" s="1372"/>
      <c r="J74" s="1372"/>
      <c r="K74" s="1372"/>
      <c r="L74" s="1372"/>
      <c r="M74" s="1372"/>
      <c r="N74" s="1497"/>
      <c r="O74" s="315"/>
    </row>
    <row r="75" spans="1:15" x14ac:dyDescent="0.25">
      <c r="A75" s="71"/>
      <c r="B75" s="71"/>
      <c r="C75" s="73" t="s">
        <v>730</v>
      </c>
      <c r="D75" s="72"/>
      <c r="E75" s="72"/>
      <c r="F75" s="314"/>
      <c r="G75" s="1237"/>
      <c r="H75" s="1237"/>
      <c r="I75" s="1526"/>
      <c r="J75" s="326" t="s">
        <v>732</v>
      </c>
      <c r="K75" s="1526"/>
      <c r="L75" s="1373"/>
      <c r="M75" s="1526"/>
      <c r="N75" s="1374"/>
      <c r="O75" s="315"/>
    </row>
    <row r="76" spans="1:15" ht="15.6" x14ac:dyDescent="0.3">
      <c r="A76" s="71"/>
      <c r="B76" s="71"/>
      <c r="C76" s="73" t="s">
        <v>731</v>
      </c>
      <c r="D76" s="72"/>
      <c r="E76" s="72"/>
      <c r="F76" s="314"/>
      <c r="G76" s="1534" t="s">
        <v>722</v>
      </c>
      <c r="H76" s="316"/>
      <c r="I76" s="1527"/>
      <c r="J76" s="325">
        <f>L76+N76</f>
        <v>0</v>
      </c>
      <c r="K76" s="1527"/>
      <c r="L76" s="326"/>
      <c r="M76" s="1527"/>
      <c r="N76" s="330"/>
      <c r="O76" s="315"/>
    </row>
    <row r="77" spans="1:15" ht="15.6" x14ac:dyDescent="0.3">
      <c r="A77" s="71"/>
      <c r="B77" s="71"/>
      <c r="C77" s="73"/>
      <c r="D77" s="72"/>
      <c r="E77" s="72"/>
      <c r="F77" s="314"/>
      <c r="G77" s="1534" t="s">
        <v>723</v>
      </c>
      <c r="H77" s="316"/>
      <c r="I77" s="1527"/>
      <c r="J77" s="325">
        <f>L77+N77</f>
        <v>0</v>
      </c>
      <c r="K77" s="1527"/>
      <c r="L77" s="326"/>
      <c r="M77" s="1527"/>
      <c r="N77" s="330"/>
      <c r="O77" s="315"/>
    </row>
    <row r="78" spans="1:15" ht="15.6" x14ac:dyDescent="0.3">
      <c r="A78" s="71"/>
      <c r="B78" s="71"/>
      <c r="C78" s="73"/>
      <c r="D78" s="72"/>
      <c r="E78" s="72"/>
      <c r="F78" s="314"/>
      <c r="G78" s="1534" t="s">
        <v>724</v>
      </c>
      <c r="H78" s="316"/>
      <c r="I78" s="1527"/>
      <c r="J78" s="325">
        <f>L78+N78</f>
        <v>0</v>
      </c>
      <c r="K78" s="1527"/>
      <c r="L78" s="326"/>
      <c r="M78" s="1527"/>
      <c r="N78" s="330"/>
      <c r="O78" s="315"/>
    </row>
    <row r="79" spans="1:15" ht="15.6" x14ac:dyDescent="0.3">
      <c r="A79" s="71"/>
      <c r="B79" s="71"/>
      <c r="C79" s="73"/>
      <c r="D79" s="72"/>
      <c r="E79" s="72"/>
      <c r="F79" s="314"/>
      <c r="G79" s="1534" t="s">
        <v>725</v>
      </c>
      <c r="H79" s="316"/>
      <c r="I79" s="1527"/>
      <c r="J79" s="325">
        <f>L79+N79</f>
        <v>0</v>
      </c>
      <c r="K79" s="1527"/>
      <c r="L79" s="326"/>
      <c r="M79" s="1527"/>
      <c r="N79" s="330"/>
      <c r="O79" s="315"/>
    </row>
    <row r="80" spans="1:15" ht="15.6" x14ac:dyDescent="0.3">
      <c r="A80" s="71"/>
      <c r="B80" s="71"/>
      <c r="C80" s="73"/>
      <c r="D80" s="72"/>
      <c r="E80" s="72"/>
      <c r="F80" s="314"/>
      <c r="G80" s="1534" t="s">
        <v>377</v>
      </c>
      <c r="H80" s="316"/>
      <c r="I80" s="1527"/>
      <c r="J80" s="325">
        <f>L80+N80</f>
        <v>0</v>
      </c>
      <c r="K80" s="1527"/>
      <c r="L80" s="326"/>
      <c r="M80" s="1527"/>
      <c r="N80" s="330"/>
      <c r="O80" s="315"/>
    </row>
    <row r="81" spans="1:15" ht="15.6" x14ac:dyDescent="0.3">
      <c r="A81" s="71"/>
      <c r="B81" s="71"/>
      <c r="C81" s="73"/>
      <c r="D81" s="72"/>
      <c r="E81" s="72"/>
      <c r="F81" s="314"/>
      <c r="G81" s="1534" t="s">
        <v>379</v>
      </c>
      <c r="H81" s="1536"/>
      <c r="I81" s="1529"/>
      <c r="J81" s="325">
        <f>SUM(J76:J80)</f>
        <v>0</v>
      </c>
      <c r="K81" s="1529"/>
      <c r="L81" s="328">
        <f>SUM(L76:L80)</f>
        <v>0</v>
      </c>
      <c r="M81" s="1529"/>
      <c r="N81" s="328">
        <f>SUM(N76:N80)</f>
        <v>0</v>
      </c>
      <c r="O81" s="315"/>
    </row>
    <row r="82" spans="1:15" ht="15.6" x14ac:dyDescent="0.3">
      <c r="A82" s="1494">
        <v>8</v>
      </c>
      <c r="B82" s="1494" t="s">
        <v>600</v>
      </c>
      <c r="C82" s="1495"/>
      <c r="D82" s="1495"/>
      <c r="E82" s="1495"/>
      <c r="F82" s="1512"/>
      <c r="G82" s="1496"/>
      <c r="H82" s="1372"/>
      <c r="I82" s="1372"/>
      <c r="J82" s="1372"/>
      <c r="K82" s="1372"/>
      <c r="L82" s="1372"/>
      <c r="M82" s="1372"/>
      <c r="N82" s="1497"/>
      <c r="O82" s="315"/>
    </row>
    <row r="83" spans="1:15" ht="15.6" x14ac:dyDescent="0.3">
      <c r="A83" s="71"/>
      <c r="B83" s="1494" t="s">
        <v>601</v>
      </c>
      <c r="C83" s="72"/>
      <c r="D83" s="72"/>
      <c r="E83" s="72"/>
      <c r="F83" s="314"/>
      <c r="G83" s="1496"/>
      <c r="H83" s="1372"/>
      <c r="I83" s="1372"/>
      <c r="J83" s="1372"/>
      <c r="K83" s="1372"/>
      <c r="L83" s="1372"/>
      <c r="M83" s="1372"/>
      <c r="N83" s="1497"/>
      <c r="O83" s="315"/>
    </row>
    <row r="84" spans="1:15" x14ac:dyDescent="0.25">
      <c r="A84" s="71"/>
      <c r="B84" s="71"/>
      <c r="C84" s="73" t="s">
        <v>602</v>
      </c>
      <c r="D84" s="72"/>
      <c r="E84" s="72"/>
      <c r="F84" s="314"/>
      <c r="G84" s="1237"/>
      <c r="H84" s="1237"/>
      <c r="I84" s="1530"/>
      <c r="J84" s="326" t="s">
        <v>732</v>
      </c>
      <c r="K84" s="1530"/>
      <c r="L84" s="1373"/>
      <c r="M84" s="1530"/>
      <c r="N84" s="1374"/>
      <c r="O84" s="315"/>
    </row>
    <row r="85" spans="1:15" x14ac:dyDescent="0.25">
      <c r="A85" s="71"/>
      <c r="B85" s="71"/>
      <c r="C85" s="73" t="s">
        <v>603</v>
      </c>
      <c r="D85" s="72"/>
      <c r="E85" s="72"/>
      <c r="F85" s="314"/>
      <c r="G85" s="1237"/>
      <c r="H85" s="1237"/>
      <c r="I85" s="1531"/>
      <c r="J85" s="325">
        <f>L85+N85</f>
        <v>0</v>
      </c>
      <c r="K85" s="1531"/>
      <c r="L85" s="326"/>
      <c r="M85" s="1531"/>
      <c r="N85" s="330"/>
      <c r="O85" s="315"/>
    </row>
    <row r="86" spans="1:15" ht="15.6" x14ac:dyDescent="0.3">
      <c r="A86" s="71"/>
      <c r="B86" s="1494" t="s">
        <v>604</v>
      </c>
      <c r="C86" s="72"/>
      <c r="D86" s="72"/>
      <c r="E86" s="72"/>
      <c r="F86" s="314"/>
      <c r="G86" s="1496"/>
      <c r="H86" s="1372"/>
      <c r="I86" s="1372"/>
      <c r="J86" s="1372"/>
      <c r="K86" s="1372"/>
      <c r="L86" s="1372"/>
      <c r="M86" s="1372"/>
      <c r="N86" s="1497"/>
      <c r="O86" s="315"/>
    </row>
    <row r="87" spans="1:15" x14ac:dyDescent="0.25">
      <c r="A87" s="71"/>
      <c r="B87" s="71"/>
      <c r="C87" s="73" t="s">
        <v>605</v>
      </c>
      <c r="D87" s="72"/>
      <c r="E87" s="72"/>
      <c r="F87" s="314"/>
      <c r="G87" s="1237"/>
      <c r="H87" s="1237"/>
      <c r="I87" s="1530"/>
      <c r="J87" s="326" t="s">
        <v>732</v>
      </c>
      <c r="K87" s="1530"/>
      <c r="L87" s="1373"/>
      <c r="M87" s="1530"/>
      <c r="N87" s="1374"/>
      <c r="O87" s="315"/>
    </row>
    <row r="88" spans="1:15" x14ac:dyDescent="0.25">
      <c r="A88" s="71"/>
      <c r="B88" s="71"/>
      <c r="C88" s="73" t="s">
        <v>606</v>
      </c>
      <c r="D88" s="72"/>
      <c r="E88" s="72"/>
      <c r="F88" s="1537"/>
      <c r="G88" s="1237"/>
      <c r="H88" s="1237"/>
      <c r="I88" s="1531"/>
      <c r="J88" s="325">
        <f>L88+N88</f>
        <v>0</v>
      </c>
      <c r="K88" s="1531"/>
      <c r="L88" s="326"/>
      <c r="M88" s="1531"/>
      <c r="N88" s="331"/>
      <c r="O88" s="315"/>
    </row>
    <row r="89" spans="1:15" x14ac:dyDescent="0.25">
      <c r="A89" s="73" t="s">
        <v>966</v>
      </c>
      <c r="B89" s="72"/>
      <c r="C89" s="72"/>
      <c r="D89" s="72"/>
      <c r="E89" s="72"/>
      <c r="F89" s="72"/>
      <c r="G89" s="72"/>
      <c r="H89" s="72"/>
      <c r="I89" s="67"/>
      <c r="J89" s="67"/>
      <c r="K89" s="67"/>
      <c r="L89" s="72"/>
      <c r="M89" s="67"/>
      <c r="N89" s="72"/>
      <c r="O89" s="67"/>
    </row>
    <row r="90" spans="1:15" x14ac:dyDescent="0.25">
      <c r="A90" s="68" t="s">
        <v>967</v>
      </c>
      <c r="B90" s="67"/>
      <c r="C90" s="67"/>
      <c r="D90" s="67"/>
      <c r="E90" s="67"/>
      <c r="F90" s="67"/>
      <c r="G90" s="67"/>
      <c r="H90" s="67"/>
      <c r="I90" s="67"/>
      <c r="J90" s="67"/>
      <c r="K90" s="67"/>
      <c r="L90" s="67"/>
      <c r="M90" s="67"/>
      <c r="N90" s="67"/>
      <c r="O90" s="67"/>
    </row>
    <row r="91" spans="1:15" x14ac:dyDescent="0.25">
      <c r="A91" s="68" t="s">
        <v>968</v>
      </c>
      <c r="B91" s="67"/>
      <c r="C91" s="67"/>
      <c r="D91" s="67"/>
      <c r="E91" s="67"/>
      <c r="F91" s="67"/>
      <c r="G91" s="67"/>
      <c r="H91" s="67"/>
      <c r="I91" s="67"/>
      <c r="J91" s="67"/>
      <c r="K91" s="67"/>
      <c r="L91" s="67"/>
      <c r="M91" s="67"/>
      <c r="N91" s="67"/>
      <c r="O91" s="67"/>
    </row>
    <row r="92" spans="1:15" ht="15.6" x14ac:dyDescent="0.3">
      <c r="A92" s="1371" t="s">
        <v>965</v>
      </c>
    </row>
  </sheetData>
  <mergeCells count="2">
    <mergeCell ref="G5:J5"/>
    <mergeCell ref="M5:N5"/>
  </mergeCells>
  <printOptions horizontalCentered="1"/>
  <pageMargins left="0.5" right="0.5" top="0.67" bottom="0.78" header="0.45" footer="0.52"/>
  <pageSetup scale="65" fitToHeight="0" orientation="portrait" horizontalDpi="300" verticalDpi="300" r:id="rId1"/>
  <headerFooter alignWithMargins="0">
    <oddFooter>&amp;C&amp;9Rev. 12/01/11</oddFooter>
  </headerFooter>
  <rowBreaks count="1" manualBreakCount="1">
    <brk id="5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12"/>
  <sheetViews>
    <sheetView showOutlineSymbols="0" topLeftCell="A70" zoomScale="80" zoomScaleNormal="80" workbookViewId="0">
      <selection activeCell="B31" sqref="B31"/>
    </sheetView>
  </sheetViews>
  <sheetFormatPr defaultColWidth="9.6328125" defaultRowHeight="15" x14ac:dyDescent="0.25"/>
  <cols>
    <col min="1" max="1" width="5.453125" style="75" customWidth="1"/>
    <col min="2" max="2" width="27.6328125" style="75" customWidth="1"/>
    <col min="3" max="3" width="14.90625" style="75" customWidth="1"/>
    <col min="4" max="4" width="11.81640625" style="75" bestFit="1" customWidth="1"/>
    <col min="5" max="5" width="11.36328125" style="75" bestFit="1" customWidth="1"/>
    <col min="6" max="6" width="10.6328125" style="75" customWidth="1"/>
    <col min="7" max="7" width="12.6328125" style="75" customWidth="1"/>
    <col min="8" max="8" width="11.81640625" style="75" bestFit="1" customWidth="1"/>
    <col min="9" max="9" width="11.6328125" style="75" customWidth="1"/>
    <col min="10" max="10" width="13.6328125" style="75" customWidth="1"/>
    <col min="11" max="11" width="13.54296875" style="75" customWidth="1"/>
    <col min="12" max="16384" width="9.6328125" style="75"/>
  </cols>
  <sheetData>
    <row r="1" spans="1:12" ht="17.399999999999999" x14ac:dyDescent="0.3">
      <c r="A1" s="501" t="s">
        <v>607</v>
      </c>
      <c r="B1" s="502"/>
      <c r="C1" s="502"/>
      <c r="D1" s="502"/>
      <c r="E1" s="502"/>
      <c r="F1" s="502"/>
      <c r="G1" s="502"/>
      <c r="H1" s="502"/>
      <c r="I1" s="502"/>
      <c r="J1" s="502"/>
      <c r="K1" s="503" t="s">
        <v>608</v>
      </c>
      <c r="L1" s="74"/>
    </row>
    <row r="2" spans="1:12" x14ac:dyDescent="0.25">
      <c r="A2" s="74"/>
      <c r="B2" s="74"/>
      <c r="C2" s="74"/>
      <c r="D2" s="74"/>
      <c r="E2" s="74"/>
      <c r="F2" s="74"/>
      <c r="G2" s="74"/>
      <c r="H2" s="74"/>
      <c r="I2" s="74"/>
      <c r="J2" s="74"/>
      <c r="K2" s="500" t="s">
        <v>609</v>
      </c>
      <c r="L2" s="74"/>
    </row>
    <row r="3" spans="1:12" ht="15.6" x14ac:dyDescent="0.3">
      <c r="A3" s="76"/>
      <c r="B3" s="76"/>
      <c r="C3" s="76"/>
      <c r="D3" s="77"/>
      <c r="E3" s="77"/>
      <c r="F3" s="77"/>
      <c r="G3" s="77"/>
      <c r="H3" s="77"/>
      <c r="J3" s="74"/>
      <c r="K3" s="74"/>
      <c r="L3" s="74"/>
    </row>
    <row r="4" spans="1:12" x14ac:dyDescent="0.25">
      <c r="A4" s="75" t="s">
        <v>363</v>
      </c>
      <c r="B4" s="74"/>
      <c r="C4" s="74"/>
      <c r="E4" s="75" t="s">
        <v>451</v>
      </c>
      <c r="F4" s="74"/>
      <c r="G4" s="74"/>
      <c r="H4" s="74"/>
      <c r="J4" s="75" t="s">
        <v>365</v>
      </c>
      <c r="K4" s="74"/>
      <c r="L4" s="74"/>
    </row>
    <row r="5" spans="1:12" x14ac:dyDescent="0.25">
      <c r="B5" s="74" t="str">
        <f>'1_1A'!$B$7</f>
        <v>Enter Hospital Name Here</v>
      </c>
      <c r="F5" s="74" t="str">
        <f>'1_1A'!$H$7</f>
        <v>Enter Provider Number Here</v>
      </c>
      <c r="G5" s="74"/>
      <c r="H5" s="74"/>
      <c r="I5" s="74"/>
      <c r="K5" s="504" t="str">
        <f>'1_1A'!$P$7</f>
        <v>Enter FYE Here</v>
      </c>
      <c r="L5" s="74"/>
    </row>
    <row r="6" spans="1:12" x14ac:dyDescent="0.25">
      <c r="A6" s="74"/>
      <c r="B6" s="74"/>
      <c r="C6" s="74"/>
      <c r="D6" s="74"/>
      <c r="E6" s="74"/>
      <c r="F6" s="74"/>
      <c r="G6" s="74"/>
      <c r="H6" s="74"/>
      <c r="I6" s="74"/>
      <c r="J6" s="74"/>
      <c r="K6" s="74"/>
      <c r="L6" s="74"/>
    </row>
    <row r="7" spans="1:12" x14ac:dyDescent="0.25">
      <c r="A7" s="78"/>
      <c r="B7" s="78"/>
      <c r="C7" s="79"/>
      <c r="D7" s="78"/>
      <c r="E7" s="78"/>
      <c r="F7" s="1470" t="s">
        <v>929</v>
      </c>
      <c r="G7" s="1471"/>
      <c r="H7" s="78"/>
      <c r="I7" s="81" t="s">
        <v>610</v>
      </c>
      <c r="J7" s="82"/>
      <c r="K7" s="739"/>
      <c r="L7" s="83"/>
    </row>
    <row r="8" spans="1:12" x14ac:dyDescent="0.25">
      <c r="A8" s="83"/>
      <c r="B8" s="83"/>
      <c r="C8" s="74"/>
      <c r="D8" s="83"/>
      <c r="E8" s="84" t="s">
        <v>611</v>
      </c>
      <c r="F8" s="80" t="s">
        <v>612</v>
      </c>
      <c r="G8" s="80" t="s">
        <v>613</v>
      </c>
      <c r="H8" s="83"/>
      <c r="I8" s="85" t="s">
        <v>614</v>
      </c>
      <c r="J8" s="86"/>
      <c r="K8" s="740" t="s">
        <v>377</v>
      </c>
      <c r="L8" s="83"/>
    </row>
    <row r="9" spans="1:12" x14ac:dyDescent="0.25">
      <c r="A9" s="83"/>
      <c r="B9" s="85" t="s">
        <v>484</v>
      </c>
      <c r="C9" s="86"/>
      <c r="D9" s="84" t="s">
        <v>379</v>
      </c>
      <c r="E9" s="84" t="s">
        <v>615</v>
      </c>
      <c r="F9" s="84" t="s">
        <v>616</v>
      </c>
      <c r="G9" s="84" t="s">
        <v>617</v>
      </c>
      <c r="H9" s="84" t="s">
        <v>618</v>
      </c>
      <c r="I9" s="80" t="s">
        <v>485</v>
      </c>
      <c r="J9" s="80" t="s">
        <v>619</v>
      </c>
      <c r="K9" s="740" t="s">
        <v>620</v>
      </c>
      <c r="L9" s="83"/>
    </row>
    <row r="10" spans="1:12" x14ac:dyDescent="0.25">
      <c r="A10" s="83"/>
      <c r="B10" s="83"/>
      <c r="C10" s="74"/>
      <c r="D10" s="84" t="s">
        <v>367</v>
      </c>
      <c r="E10" s="84" t="s">
        <v>367</v>
      </c>
      <c r="F10" s="84" t="s">
        <v>622</v>
      </c>
      <c r="G10" s="1375" t="s">
        <v>971</v>
      </c>
      <c r="H10" s="84" t="s">
        <v>367</v>
      </c>
      <c r="I10" s="84" t="s">
        <v>367</v>
      </c>
      <c r="J10" s="84" t="s">
        <v>367</v>
      </c>
      <c r="K10" s="740" t="s">
        <v>367</v>
      </c>
      <c r="L10" s="83"/>
    </row>
    <row r="11" spans="1:12" x14ac:dyDescent="0.25">
      <c r="A11" s="83"/>
      <c r="B11" s="83"/>
      <c r="C11" s="74"/>
      <c r="D11" s="84" t="s">
        <v>384</v>
      </c>
      <c r="E11" s="84" t="s">
        <v>385</v>
      </c>
      <c r="F11" s="84" t="s">
        <v>386</v>
      </c>
      <c r="G11" s="84" t="s">
        <v>387</v>
      </c>
      <c r="H11" s="84" t="s">
        <v>388</v>
      </c>
      <c r="I11" s="84" t="s">
        <v>389</v>
      </c>
      <c r="J11" s="84" t="s">
        <v>390</v>
      </c>
      <c r="K11" s="740" t="s">
        <v>391</v>
      </c>
      <c r="L11" s="83"/>
    </row>
    <row r="12" spans="1:12" x14ac:dyDescent="0.25">
      <c r="A12" s="588"/>
      <c r="B12" s="586" t="s">
        <v>490</v>
      </c>
      <c r="C12" s="597"/>
      <c r="D12" s="588"/>
      <c r="E12" s="588"/>
      <c r="F12" s="588"/>
      <c r="G12" s="588"/>
      <c r="H12" s="588"/>
      <c r="I12" s="588"/>
      <c r="J12" s="588"/>
      <c r="K12" s="741"/>
      <c r="L12" s="83"/>
    </row>
    <row r="13" spans="1:12" x14ac:dyDescent="0.25">
      <c r="A13" s="87">
        <v>1</v>
      </c>
      <c r="B13" s="338" t="s">
        <v>740</v>
      </c>
      <c r="C13" s="562"/>
      <c r="D13" s="376"/>
      <c r="E13" s="376"/>
      <c r="F13" s="332"/>
      <c r="G13" s="332">
        <f>'5C'!D11*(-1)</f>
        <v>0</v>
      </c>
      <c r="H13" s="333">
        <f>SUM(D13:G13)</f>
        <v>0</v>
      </c>
      <c r="I13" s="332"/>
      <c r="J13" s="332"/>
      <c r="K13" s="742">
        <f t="shared" ref="K13:K18" si="0">H13-I13-J13</f>
        <v>0</v>
      </c>
      <c r="L13" s="83"/>
    </row>
    <row r="14" spans="1:12" x14ac:dyDescent="0.25">
      <c r="A14" s="87">
        <v>2</v>
      </c>
      <c r="B14" s="338" t="s">
        <v>739</v>
      </c>
      <c r="C14" s="562"/>
      <c r="D14" s="376"/>
      <c r="E14" s="376"/>
      <c r="F14" s="332"/>
      <c r="G14" s="332">
        <f>'5C'!D12*(-1)</f>
        <v>0</v>
      </c>
      <c r="H14" s="333">
        <f t="shared" ref="H14:H35" si="1">SUM(D14:G14)</f>
        <v>0</v>
      </c>
      <c r="I14" s="332"/>
      <c r="J14" s="332"/>
      <c r="K14" s="742">
        <f t="shared" si="0"/>
        <v>0</v>
      </c>
      <c r="L14" s="83"/>
    </row>
    <row r="15" spans="1:12" x14ac:dyDescent="0.25">
      <c r="A15" s="87">
        <v>3</v>
      </c>
      <c r="B15" s="338" t="s">
        <v>741</v>
      </c>
      <c r="C15" s="562"/>
      <c r="D15" s="376"/>
      <c r="E15" s="376"/>
      <c r="F15" s="332"/>
      <c r="G15" s="332">
        <f>'5C'!D13*(-1)</f>
        <v>0</v>
      </c>
      <c r="H15" s="333">
        <f t="shared" si="1"/>
        <v>0</v>
      </c>
      <c r="I15" s="332"/>
      <c r="J15" s="332"/>
      <c r="K15" s="742">
        <f t="shared" si="0"/>
        <v>0</v>
      </c>
      <c r="L15" s="83"/>
    </row>
    <row r="16" spans="1:12" x14ac:dyDescent="0.25">
      <c r="A16" s="87">
        <v>4</v>
      </c>
      <c r="B16" s="87" t="s">
        <v>491</v>
      </c>
      <c r="C16" s="90"/>
      <c r="D16" s="376"/>
      <c r="E16" s="376"/>
      <c r="F16" s="332"/>
      <c r="G16" s="332">
        <f>'5C'!D14*(-1)</f>
        <v>0</v>
      </c>
      <c r="H16" s="333">
        <f t="shared" si="1"/>
        <v>0</v>
      </c>
      <c r="I16" s="332"/>
      <c r="J16" s="332"/>
      <c r="K16" s="742">
        <f t="shared" si="0"/>
        <v>0</v>
      </c>
      <c r="L16" s="83"/>
    </row>
    <row r="17" spans="1:12" x14ac:dyDescent="0.25">
      <c r="A17" s="87">
        <v>5</v>
      </c>
      <c r="B17" s="87" t="s">
        <v>492</v>
      </c>
      <c r="C17" s="90"/>
      <c r="D17" s="376"/>
      <c r="E17" s="332"/>
      <c r="F17" s="332"/>
      <c r="G17" s="332">
        <f>'5C'!D15*(-1)</f>
        <v>0</v>
      </c>
      <c r="H17" s="333">
        <f t="shared" si="1"/>
        <v>0</v>
      </c>
      <c r="I17" s="332"/>
      <c r="J17" s="332"/>
      <c r="K17" s="742">
        <f>H17-I17-J17</f>
        <v>0</v>
      </c>
      <c r="L17" s="83"/>
    </row>
    <row r="18" spans="1:12" x14ac:dyDescent="0.25">
      <c r="A18" s="87">
        <v>6</v>
      </c>
      <c r="B18" s="338" t="s">
        <v>742</v>
      </c>
      <c r="C18" s="562"/>
      <c r="D18" s="376"/>
      <c r="E18" s="332"/>
      <c r="F18" s="332"/>
      <c r="G18" s="332">
        <f>'5C'!D16*(-1)</f>
        <v>0</v>
      </c>
      <c r="H18" s="333">
        <f t="shared" si="1"/>
        <v>0</v>
      </c>
      <c r="I18" s="332"/>
      <c r="J18" s="332"/>
      <c r="K18" s="742">
        <f t="shared" si="0"/>
        <v>0</v>
      </c>
      <c r="L18" s="83"/>
    </row>
    <row r="19" spans="1:12" x14ac:dyDescent="0.25">
      <c r="A19" s="87">
        <v>7</v>
      </c>
      <c r="B19" s="87" t="s">
        <v>493</v>
      </c>
      <c r="C19" s="90"/>
      <c r="D19" s="376"/>
      <c r="E19" s="332"/>
      <c r="F19" s="332"/>
      <c r="G19" s="332">
        <f>'5C'!D17*(-1)</f>
        <v>0</v>
      </c>
      <c r="H19" s="333">
        <f t="shared" si="1"/>
        <v>0</v>
      </c>
      <c r="I19" s="332"/>
      <c r="J19" s="332"/>
      <c r="K19" s="742">
        <f t="shared" ref="K19:K35" si="2">H19-I19-J19</f>
        <v>0</v>
      </c>
      <c r="L19" s="83"/>
    </row>
    <row r="20" spans="1:12" x14ac:dyDescent="0.25">
      <c r="A20" s="87">
        <v>8</v>
      </c>
      <c r="B20" s="87" t="s">
        <v>494</v>
      </c>
      <c r="C20" s="90"/>
      <c r="D20" s="376"/>
      <c r="E20" s="332"/>
      <c r="F20" s="332"/>
      <c r="G20" s="332">
        <f>'5C'!D18*(-1)</f>
        <v>0</v>
      </c>
      <c r="H20" s="333">
        <f t="shared" si="1"/>
        <v>0</v>
      </c>
      <c r="I20" s="332"/>
      <c r="J20" s="332"/>
      <c r="K20" s="742">
        <f t="shared" si="2"/>
        <v>0</v>
      </c>
      <c r="L20" s="83"/>
    </row>
    <row r="21" spans="1:12" x14ac:dyDescent="0.25">
      <c r="A21" s="87">
        <v>9</v>
      </c>
      <c r="B21" s="87" t="s">
        <v>495</v>
      </c>
      <c r="C21" s="90"/>
      <c r="D21" s="376"/>
      <c r="E21" s="332"/>
      <c r="F21" s="332"/>
      <c r="G21" s="332">
        <f>'5C'!D19*(-1)</f>
        <v>0</v>
      </c>
      <c r="H21" s="333">
        <f t="shared" si="1"/>
        <v>0</v>
      </c>
      <c r="I21" s="332"/>
      <c r="J21" s="332"/>
      <c r="K21" s="742">
        <f t="shared" si="2"/>
        <v>0</v>
      </c>
      <c r="L21" s="83"/>
    </row>
    <row r="22" spans="1:12" x14ac:dyDescent="0.25">
      <c r="A22" s="87">
        <v>10</v>
      </c>
      <c r="B22" s="87" t="s">
        <v>496</v>
      </c>
      <c r="C22" s="90"/>
      <c r="D22" s="376"/>
      <c r="E22" s="332"/>
      <c r="F22" s="332"/>
      <c r="G22" s="332">
        <f>'5C'!D20*(-1)</f>
        <v>0</v>
      </c>
      <c r="H22" s="333">
        <f t="shared" si="1"/>
        <v>0</v>
      </c>
      <c r="I22" s="332"/>
      <c r="J22" s="332"/>
      <c r="K22" s="742">
        <f t="shared" si="2"/>
        <v>0</v>
      </c>
      <c r="L22" s="83"/>
    </row>
    <row r="23" spans="1:12" x14ac:dyDescent="0.25">
      <c r="A23" s="87">
        <v>11</v>
      </c>
      <c r="B23" s="87" t="s">
        <v>497</v>
      </c>
      <c r="C23" s="90"/>
      <c r="D23" s="376"/>
      <c r="E23" s="332"/>
      <c r="F23" s="332"/>
      <c r="G23" s="332">
        <f>'5C'!D21*(-1)</f>
        <v>0</v>
      </c>
      <c r="H23" s="333">
        <f t="shared" si="1"/>
        <v>0</v>
      </c>
      <c r="I23" s="332"/>
      <c r="J23" s="332"/>
      <c r="K23" s="742">
        <f t="shared" si="2"/>
        <v>0</v>
      </c>
      <c r="L23" s="83"/>
    </row>
    <row r="24" spans="1:12" x14ac:dyDescent="0.25">
      <c r="A24" s="87">
        <v>12</v>
      </c>
      <c r="B24" s="87" t="s">
        <v>498</v>
      </c>
      <c r="C24" s="90"/>
      <c r="D24" s="376"/>
      <c r="E24" s="332"/>
      <c r="F24" s="332"/>
      <c r="G24" s="332">
        <f>'5C'!D22*(-1)</f>
        <v>0</v>
      </c>
      <c r="H24" s="333">
        <f t="shared" si="1"/>
        <v>0</v>
      </c>
      <c r="I24" s="332"/>
      <c r="J24" s="332"/>
      <c r="K24" s="742">
        <f t="shared" si="2"/>
        <v>0</v>
      </c>
      <c r="L24" s="83"/>
    </row>
    <row r="25" spans="1:12" x14ac:dyDescent="0.25">
      <c r="A25" s="87">
        <v>13</v>
      </c>
      <c r="B25" s="87" t="s">
        <v>499</v>
      </c>
      <c r="C25" s="90"/>
      <c r="D25" s="376"/>
      <c r="E25" s="332"/>
      <c r="F25" s="332"/>
      <c r="G25" s="332">
        <f>'5C'!D23*(-1)</f>
        <v>0</v>
      </c>
      <c r="H25" s="333">
        <f t="shared" si="1"/>
        <v>0</v>
      </c>
      <c r="I25" s="332"/>
      <c r="J25" s="332"/>
      <c r="K25" s="742">
        <f t="shared" si="2"/>
        <v>0</v>
      </c>
      <c r="L25" s="83"/>
    </row>
    <row r="26" spans="1:12" x14ac:dyDescent="0.25">
      <c r="A26" s="87">
        <v>14</v>
      </c>
      <c r="B26" s="87" t="s">
        <v>500</v>
      </c>
      <c r="C26" s="90"/>
      <c r="D26" s="376"/>
      <c r="E26" s="332"/>
      <c r="F26" s="332"/>
      <c r="G26" s="332">
        <f>'5C'!D24*(-1)</f>
        <v>0</v>
      </c>
      <c r="H26" s="333">
        <f t="shared" si="1"/>
        <v>0</v>
      </c>
      <c r="I26" s="332"/>
      <c r="J26" s="332"/>
      <c r="K26" s="742">
        <f t="shared" si="2"/>
        <v>0</v>
      </c>
      <c r="L26" s="83"/>
    </row>
    <row r="27" spans="1:12" x14ac:dyDescent="0.25">
      <c r="A27" s="87">
        <v>15</v>
      </c>
      <c r="B27" s="87" t="s">
        <v>501</v>
      </c>
      <c r="C27" s="90"/>
      <c r="D27" s="376"/>
      <c r="E27" s="332"/>
      <c r="F27" s="332"/>
      <c r="G27" s="332">
        <f>'5C'!D25*(-1)</f>
        <v>0</v>
      </c>
      <c r="H27" s="333">
        <f t="shared" si="1"/>
        <v>0</v>
      </c>
      <c r="I27" s="332"/>
      <c r="J27" s="332"/>
      <c r="K27" s="742">
        <f t="shared" si="2"/>
        <v>0</v>
      </c>
      <c r="L27" s="83"/>
    </row>
    <row r="28" spans="1:12" x14ac:dyDescent="0.25">
      <c r="A28" s="87">
        <v>16</v>
      </c>
      <c r="B28" s="338" t="s">
        <v>743</v>
      </c>
      <c r="C28" s="562"/>
      <c r="D28" s="376"/>
      <c r="E28" s="332"/>
      <c r="F28" s="332"/>
      <c r="G28" s="332">
        <f>'5C'!D26*(-1)</f>
        <v>0</v>
      </c>
      <c r="H28" s="333">
        <f t="shared" si="1"/>
        <v>0</v>
      </c>
      <c r="I28" s="332"/>
      <c r="J28" s="332"/>
      <c r="K28" s="742">
        <f t="shared" si="2"/>
        <v>0</v>
      </c>
      <c r="L28" s="83"/>
    </row>
    <row r="29" spans="1:12" x14ac:dyDescent="0.25">
      <c r="A29" s="87">
        <v>17</v>
      </c>
      <c r="B29" s="87" t="s">
        <v>502</v>
      </c>
      <c r="C29" s="90"/>
      <c r="D29" s="376"/>
      <c r="E29" s="332"/>
      <c r="F29" s="332"/>
      <c r="G29" s="332">
        <f>'5C'!D27*(-1)</f>
        <v>0</v>
      </c>
      <c r="H29" s="333">
        <f t="shared" si="1"/>
        <v>0</v>
      </c>
      <c r="I29" s="332"/>
      <c r="J29" s="332"/>
      <c r="K29" s="742">
        <f t="shared" si="2"/>
        <v>0</v>
      </c>
      <c r="L29" s="83"/>
    </row>
    <row r="30" spans="1:12" x14ac:dyDescent="0.25">
      <c r="A30" s="87">
        <v>18</v>
      </c>
      <c r="B30" s="311" t="s">
        <v>819</v>
      </c>
      <c r="C30" s="705" t="s">
        <v>795</v>
      </c>
      <c r="D30" s="376"/>
      <c r="E30" s="332"/>
      <c r="F30" s="332"/>
      <c r="G30" s="332">
        <f>'5C'!D28*(-1)</f>
        <v>0</v>
      </c>
      <c r="H30" s="333">
        <f t="shared" si="1"/>
        <v>0</v>
      </c>
      <c r="I30" s="332"/>
      <c r="J30" s="332"/>
      <c r="K30" s="742">
        <f t="shared" si="2"/>
        <v>0</v>
      </c>
      <c r="L30" s="83"/>
    </row>
    <row r="31" spans="1:12" x14ac:dyDescent="0.25">
      <c r="A31" s="87">
        <v>19</v>
      </c>
      <c r="B31" s="87" t="s">
        <v>503</v>
      </c>
      <c r="C31" s="373"/>
      <c r="D31" s="376"/>
      <c r="E31" s="332"/>
      <c r="F31" s="332"/>
      <c r="G31" s="332">
        <f>'5C'!D29*(-1)</f>
        <v>0</v>
      </c>
      <c r="H31" s="333">
        <f t="shared" si="1"/>
        <v>0</v>
      </c>
      <c r="I31" s="332"/>
      <c r="J31" s="332"/>
      <c r="K31" s="742">
        <f t="shared" si="2"/>
        <v>0</v>
      </c>
      <c r="L31" s="83"/>
    </row>
    <row r="32" spans="1:12" x14ac:dyDescent="0.25">
      <c r="A32" s="87">
        <v>20</v>
      </c>
      <c r="B32" s="87" t="s">
        <v>504</v>
      </c>
      <c r="C32" s="90"/>
      <c r="D32" s="376"/>
      <c r="E32" s="332"/>
      <c r="F32" s="332"/>
      <c r="G32" s="332">
        <f>'5C'!D30*(-1)</f>
        <v>0</v>
      </c>
      <c r="H32" s="333">
        <f t="shared" si="1"/>
        <v>0</v>
      </c>
      <c r="I32" s="332"/>
      <c r="J32" s="332"/>
      <c r="K32" s="742">
        <f t="shared" si="2"/>
        <v>0</v>
      </c>
      <c r="L32" s="83"/>
    </row>
    <row r="33" spans="1:12" x14ac:dyDescent="0.25">
      <c r="A33" s="87">
        <v>21</v>
      </c>
      <c r="B33" s="87" t="s">
        <v>505</v>
      </c>
      <c r="C33" s="90"/>
      <c r="D33" s="376"/>
      <c r="E33" s="332"/>
      <c r="F33" s="332"/>
      <c r="G33" s="332">
        <f>'5C'!D31*(-1)</f>
        <v>0</v>
      </c>
      <c r="H33" s="333">
        <f t="shared" si="1"/>
        <v>0</v>
      </c>
      <c r="I33" s="332"/>
      <c r="J33" s="332"/>
      <c r="K33" s="742">
        <f t="shared" si="2"/>
        <v>0</v>
      </c>
      <c r="L33" s="83"/>
    </row>
    <row r="34" spans="1:12" x14ac:dyDescent="0.25">
      <c r="A34" s="87">
        <v>22</v>
      </c>
      <c r="B34" s="87" t="s">
        <v>506</v>
      </c>
      <c r="C34" s="90"/>
      <c r="D34" s="376"/>
      <c r="E34" s="332"/>
      <c r="F34" s="332"/>
      <c r="G34" s="332">
        <f>'5C'!D32*(-1)</f>
        <v>0</v>
      </c>
      <c r="H34" s="333">
        <f t="shared" si="1"/>
        <v>0</v>
      </c>
      <c r="I34" s="332"/>
      <c r="J34" s="332"/>
      <c r="K34" s="742">
        <f t="shared" si="2"/>
        <v>0</v>
      </c>
      <c r="L34" s="83"/>
    </row>
    <row r="35" spans="1:12" x14ac:dyDescent="0.25">
      <c r="A35" s="87">
        <v>23</v>
      </c>
      <c r="B35" s="311" t="s">
        <v>818</v>
      </c>
      <c r="C35" s="705" t="s">
        <v>795</v>
      </c>
      <c r="D35" s="376"/>
      <c r="E35" s="332"/>
      <c r="F35" s="332"/>
      <c r="G35" s="332">
        <f>'5C'!D33*(-1)</f>
        <v>0</v>
      </c>
      <c r="H35" s="333">
        <f t="shared" si="1"/>
        <v>0</v>
      </c>
      <c r="I35" s="332"/>
      <c r="J35" s="332"/>
      <c r="K35" s="743">
        <f t="shared" si="2"/>
        <v>0</v>
      </c>
      <c r="L35" s="83"/>
    </row>
    <row r="36" spans="1:12" x14ac:dyDescent="0.25">
      <c r="A36" s="88" t="s">
        <v>419</v>
      </c>
      <c r="B36" s="90"/>
      <c r="C36" s="90"/>
      <c r="D36" s="91"/>
      <c r="E36" s="91"/>
      <c r="F36" s="91"/>
      <c r="G36" s="91"/>
      <c r="H36" s="91"/>
      <c r="I36" s="91"/>
      <c r="J36" s="91"/>
      <c r="K36" s="91"/>
      <c r="L36" s="74"/>
    </row>
    <row r="37" spans="1:12" x14ac:dyDescent="0.25">
      <c r="A37" s="75" t="s">
        <v>913</v>
      </c>
      <c r="D37" s="92"/>
      <c r="E37" s="92"/>
      <c r="F37" s="92"/>
      <c r="G37" s="92"/>
      <c r="H37" s="92"/>
      <c r="I37" s="92"/>
      <c r="J37" s="92"/>
      <c r="K37" s="92"/>
      <c r="L37" s="74"/>
    </row>
    <row r="38" spans="1:12" x14ac:dyDescent="0.25">
      <c r="A38" s="75" t="s">
        <v>969</v>
      </c>
      <c r="D38" s="92"/>
      <c r="E38" s="92"/>
      <c r="F38" s="92"/>
      <c r="G38" s="92"/>
      <c r="H38" s="92"/>
      <c r="I38" s="92"/>
      <c r="J38" s="92"/>
      <c r="K38" s="92"/>
      <c r="L38" s="74"/>
    </row>
    <row r="39" spans="1:12" x14ac:dyDescent="0.25">
      <c r="A39" s="75" t="s">
        <v>914</v>
      </c>
      <c r="D39" s="92"/>
      <c r="E39" s="92"/>
      <c r="F39" s="92"/>
      <c r="G39" s="92"/>
      <c r="H39" s="92"/>
      <c r="I39" s="92"/>
      <c r="J39" s="92"/>
      <c r="K39" s="92"/>
      <c r="L39" s="74"/>
    </row>
    <row r="40" spans="1:12" x14ac:dyDescent="0.25">
      <c r="A40" s="42" t="s">
        <v>915</v>
      </c>
      <c r="D40" s="92"/>
      <c r="E40" s="92"/>
      <c r="F40" s="92"/>
      <c r="G40" s="92"/>
      <c r="H40" s="92"/>
      <c r="I40" s="92"/>
      <c r="J40" s="92"/>
      <c r="K40" s="92"/>
      <c r="L40" s="74"/>
    </row>
    <row r="41" spans="1:12" x14ac:dyDescent="0.25">
      <c r="A41" s="75" t="s">
        <v>422</v>
      </c>
      <c r="B41" s="74"/>
      <c r="C41" s="74"/>
      <c r="D41" s="92"/>
      <c r="E41" s="92"/>
      <c r="F41" s="92"/>
      <c r="G41" s="92"/>
      <c r="H41" s="92"/>
      <c r="I41" s="92"/>
      <c r="J41" s="92"/>
      <c r="K41" s="92"/>
      <c r="L41" s="74"/>
    </row>
    <row r="42" spans="1:12" ht="17.399999999999999" x14ac:dyDescent="0.3">
      <c r="A42" s="501" t="s">
        <v>607</v>
      </c>
      <c r="B42" s="502"/>
      <c r="C42" s="502"/>
      <c r="D42" s="502"/>
      <c r="E42" s="502"/>
      <c r="F42" s="502"/>
      <c r="G42" s="502"/>
      <c r="H42" s="502"/>
      <c r="I42" s="502"/>
      <c r="J42" s="502"/>
      <c r="K42" s="503" t="s">
        <v>608</v>
      </c>
      <c r="L42" s="74"/>
    </row>
    <row r="43" spans="1:12" x14ac:dyDescent="0.25">
      <c r="A43" s="74"/>
      <c r="B43" s="74"/>
      <c r="C43" s="74"/>
      <c r="D43" s="74"/>
      <c r="E43" s="74"/>
      <c r="F43" s="74"/>
      <c r="G43" s="74"/>
      <c r="H43" s="74"/>
      <c r="I43" s="74"/>
      <c r="J43" s="74"/>
      <c r="K43" s="500" t="s">
        <v>623</v>
      </c>
      <c r="L43" s="74"/>
    </row>
    <row r="44" spans="1:12" ht="15.6" x14ac:dyDescent="0.3">
      <c r="A44" s="76"/>
      <c r="B44" s="76"/>
      <c r="C44" s="76"/>
      <c r="D44" s="77"/>
      <c r="E44" s="77"/>
      <c r="F44" s="77"/>
      <c r="G44" s="77"/>
      <c r="H44" s="77"/>
      <c r="J44" s="74"/>
      <c r="K44" s="74"/>
      <c r="L44" s="74"/>
    </row>
    <row r="45" spans="1:12" x14ac:dyDescent="0.25">
      <c r="A45" s="75" t="s">
        <v>363</v>
      </c>
      <c r="B45" s="74"/>
      <c r="C45" s="74"/>
      <c r="E45" s="75" t="s">
        <v>451</v>
      </c>
      <c r="F45" s="74"/>
      <c r="G45" s="74"/>
      <c r="H45" s="74"/>
      <c r="J45" s="75" t="s">
        <v>365</v>
      </c>
      <c r="K45" s="74"/>
      <c r="L45" s="74"/>
    </row>
    <row r="46" spans="1:12" x14ac:dyDescent="0.25">
      <c r="B46" s="74" t="str">
        <f>'1_1A'!$B$7</f>
        <v>Enter Hospital Name Here</v>
      </c>
      <c r="F46" s="74" t="str">
        <f>'1_1A'!$H$7</f>
        <v>Enter Provider Number Here</v>
      </c>
      <c r="G46" s="74"/>
      <c r="H46" s="74"/>
      <c r="I46" s="74"/>
      <c r="K46" s="504" t="str">
        <f>'1_1A'!$P$7</f>
        <v>Enter FYE Here</v>
      </c>
      <c r="L46" s="74"/>
    </row>
    <row r="47" spans="1:12" x14ac:dyDescent="0.25">
      <c r="A47" s="74"/>
      <c r="B47" s="74"/>
      <c r="C47" s="74"/>
      <c r="D47" s="92"/>
      <c r="E47" s="92"/>
      <c r="F47" s="92"/>
      <c r="G47" s="92"/>
      <c r="H47" s="92"/>
      <c r="I47" s="92"/>
      <c r="J47" s="92"/>
      <c r="K47" s="92"/>
      <c r="L47" s="74"/>
    </row>
    <row r="48" spans="1:12" x14ac:dyDescent="0.25">
      <c r="A48" s="78"/>
      <c r="B48" s="78"/>
      <c r="C48" s="79"/>
      <c r="D48" s="89"/>
      <c r="E48" s="89"/>
      <c r="F48" s="1470" t="s">
        <v>929</v>
      </c>
      <c r="G48" s="1471"/>
      <c r="H48" s="89"/>
      <c r="I48" s="94" t="s">
        <v>610</v>
      </c>
      <c r="J48" s="95"/>
      <c r="K48" s="744"/>
      <c r="L48" s="83"/>
    </row>
    <row r="49" spans="1:12" x14ac:dyDescent="0.25">
      <c r="A49" s="83"/>
      <c r="B49" s="83"/>
      <c r="C49" s="74"/>
      <c r="D49" s="96"/>
      <c r="E49" s="97" t="s">
        <v>611</v>
      </c>
      <c r="F49" s="93" t="s">
        <v>612</v>
      </c>
      <c r="G49" s="93" t="s">
        <v>613</v>
      </c>
      <c r="H49" s="96"/>
      <c r="I49" s="98" t="s">
        <v>614</v>
      </c>
      <c r="J49" s="99"/>
      <c r="K49" s="745" t="s">
        <v>377</v>
      </c>
      <c r="L49" s="83"/>
    </row>
    <row r="50" spans="1:12" x14ac:dyDescent="0.25">
      <c r="A50" s="83"/>
      <c r="B50" s="85" t="s">
        <v>484</v>
      </c>
      <c r="C50" s="86"/>
      <c r="D50" s="97" t="s">
        <v>379</v>
      </c>
      <c r="E50" s="97" t="s">
        <v>615</v>
      </c>
      <c r="F50" s="97" t="s">
        <v>616</v>
      </c>
      <c r="G50" s="97" t="s">
        <v>617</v>
      </c>
      <c r="H50" s="97" t="s">
        <v>618</v>
      </c>
      <c r="I50" s="93" t="s">
        <v>485</v>
      </c>
      <c r="J50" s="93" t="s">
        <v>619</v>
      </c>
      <c r="K50" s="745" t="s">
        <v>620</v>
      </c>
      <c r="L50" s="83"/>
    </row>
    <row r="51" spans="1:12" x14ac:dyDescent="0.25">
      <c r="A51" s="83"/>
      <c r="B51" s="83"/>
      <c r="C51" s="74"/>
      <c r="D51" s="97" t="s">
        <v>367</v>
      </c>
      <c r="E51" s="97" t="s">
        <v>367</v>
      </c>
      <c r="F51" s="97" t="s">
        <v>622</v>
      </c>
      <c r="G51" s="1375" t="s">
        <v>971</v>
      </c>
      <c r="H51" s="97" t="s">
        <v>367</v>
      </c>
      <c r="I51" s="97" t="s">
        <v>367</v>
      </c>
      <c r="J51" s="97" t="s">
        <v>367</v>
      </c>
      <c r="K51" s="745" t="s">
        <v>367</v>
      </c>
      <c r="L51" s="83"/>
    </row>
    <row r="52" spans="1:12" x14ac:dyDescent="0.25">
      <c r="A52" s="83"/>
      <c r="B52" s="83"/>
      <c r="C52" s="74"/>
      <c r="D52" s="97" t="s">
        <v>384</v>
      </c>
      <c r="E52" s="97" t="s">
        <v>385</v>
      </c>
      <c r="F52" s="97" t="s">
        <v>386</v>
      </c>
      <c r="G52" s="97" t="s">
        <v>387</v>
      </c>
      <c r="H52" s="97" t="s">
        <v>388</v>
      </c>
      <c r="I52" s="97" t="s">
        <v>389</v>
      </c>
      <c r="J52" s="97" t="s">
        <v>390</v>
      </c>
      <c r="K52" s="745" t="s">
        <v>391</v>
      </c>
      <c r="L52" s="83"/>
    </row>
    <row r="53" spans="1:12" x14ac:dyDescent="0.25">
      <c r="A53" s="589"/>
      <c r="B53" s="589" t="s">
        <v>508</v>
      </c>
      <c r="C53" s="593"/>
      <c r="D53" s="584"/>
      <c r="E53" s="584"/>
      <c r="F53" s="584"/>
      <c r="G53" s="584"/>
      <c r="H53" s="584"/>
      <c r="I53" s="584"/>
      <c r="J53" s="584"/>
      <c r="K53" s="746"/>
      <c r="L53" s="83"/>
    </row>
    <row r="54" spans="1:12" x14ac:dyDescent="0.25">
      <c r="A54" s="45">
        <v>30</v>
      </c>
      <c r="B54" s="392" t="s">
        <v>744</v>
      </c>
      <c r="C54" s="558"/>
      <c r="D54" s="376"/>
      <c r="E54" s="332"/>
      <c r="F54" s="332"/>
      <c r="G54" s="332">
        <f>'5C'!D50*(-1)</f>
        <v>0</v>
      </c>
      <c r="H54" s="333">
        <f t="shared" ref="H54:H61" si="3">SUM(D54:G54)</f>
        <v>0</v>
      </c>
      <c r="I54" s="332"/>
      <c r="J54" s="332"/>
      <c r="K54" s="742">
        <f t="shared" ref="K54:K61" si="4">H54-I54-J54</f>
        <v>0</v>
      </c>
      <c r="L54" s="83"/>
    </row>
    <row r="55" spans="1:12" x14ac:dyDescent="0.25">
      <c r="A55" s="45">
        <v>31</v>
      </c>
      <c r="B55" s="45" t="s">
        <v>405</v>
      </c>
      <c r="C55" s="553"/>
      <c r="D55" s="376"/>
      <c r="E55" s="332"/>
      <c r="F55" s="332"/>
      <c r="G55" s="332">
        <f>'5C'!D51*(-1)</f>
        <v>0</v>
      </c>
      <c r="H55" s="333">
        <f t="shared" si="3"/>
        <v>0</v>
      </c>
      <c r="I55" s="332"/>
      <c r="J55" s="332"/>
      <c r="K55" s="742">
        <f t="shared" si="4"/>
        <v>0</v>
      </c>
      <c r="L55" s="83"/>
    </row>
    <row r="56" spans="1:12" s="390" customFormat="1" x14ac:dyDescent="0.25">
      <c r="A56" s="45"/>
      <c r="B56" s="45" t="s">
        <v>406</v>
      </c>
      <c r="C56" s="553"/>
      <c r="D56" s="376"/>
      <c r="E56" s="376"/>
      <c r="F56" s="376"/>
      <c r="G56" s="332">
        <f>'5C'!D52*(-1)</f>
        <v>0</v>
      </c>
      <c r="H56" s="377">
        <f t="shared" si="3"/>
        <v>0</v>
      </c>
      <c r="I56" s="376"/>
      <c r="J56" s="376"/>
      <c r="K56" s="742">
        <f t="shared" si="4"/>
        <v>0</v>
      </c>
      <c r="L56" s="389"/>
    </row>
    <row r="57" spans="1:12" s="390" customFormat="1" x14ac:dyDescent="0.25">
      <c r="A57" s="45"/>
      <c r="B57" s="45" t="s">
        <v>407</v>
      </c>
      <c r="C57" s="553"/>
      <c r="D57" s="376"/>
      <c r="E57" s="376"/>
      <c r="F57" s="376"/>
      <c r="G57" s="332">
        <f>'5C'!D53*(-1)</f>
        <v>0</v>
      </c>
      <c r="H57" s="377">
        <f t="shared" si="3"/>
        <v>0</v>
      </c>
      <c r="I57" s="376"/>
      <c r="J57" s="376"/>
      <c r="K57" s="742">
        <f t="shared" si="4"/>
        <v>0</v>
      </c>
      <c r="L57" s="389"/>
    </row>
    <row r="58" spans="1:12" x14ac:dyDescent="0.25">
      <c r="A58" s="45">
        <v>32</v>
      </c>
      <c r="B58" s="45" t="s">
        <v>408</v>
      </c>
      <c r="C58" s="553"/>
      <c r="D58" s="376"/>
      <c r="E58" s="332"/>
      <c r="F58" s="332"/>
      <c r="G58" s="332">
        <f>'5C'!D54*(-1)</f>
        <v>0</v>
      </c>
      <c r="H58" s="333">
        <f t="shared" si="3"/>
        <v>0</v>
      </c>
      <c r="I58" s="332"/>
      <c r="J58" s="332"/>
      <c r="K58" s="742">
        <f t="shared" si="4"/>
        <v>0</v>
      </c>
      <c r="L58" s="83"/>
    </row>
    <row r="59" spans="1:12" x14ac:dyDescent="0.25">
      <c r="A59" s="45">
        <v>33</v>
      </c>
      <c r="B59" s="45" t="s">
        <v>409</v>
      </c>
      <c r="C59" s="553"/>
      <c r="D59" s="376"/>
      <c r="E59" s="332"/>
      <c r="F59" s="332"/>
      <c r="G59" s="332">
        <f>'5C'!D55*(-1)</f>
        <v>0</v>
      </c>
      <c r="H59" s="333">
        <f t="shared" si="3"/>
        <v>0</v>
      </c>
      <c r="I59" s="332"/>
      <c r="J59" s="332"/>
      <c r="K59" s="742">
        <f t="shared" si="4"/>
        <v>0</v>
      </c>
      <c r="L59" s="83"/>
    </row>
    <row r="60" spans="1:12" x14ac:dyDescent="0.25">
      <c r="A60" s="45">
        <v>34</v>
      </c>
      <c r="B60" s="45" t="s">
        <v>410</v>
      </c>
      <c r="C60" s="553"/>
      <c r="D60" s="332"/>
      <c r="E60" s="332"/>
      <c r="F60" s="332"/>
      <c r="G60" s="332">
        <f>'5C'!D56*(-1)</f>
        <v>0</v>
      </c>
      <c r="H60" s="333">
        <f t="shared" si="3"/>
        <v>0</v>
      </c>
      <c r="I60" s="332"/>
      <c r="J60" s="332"/>
      <c r="K60" s="742">
        <f t="shared" si="4"/>
        <v>0</v>
      </c>
      <c r="L60" s="83"/>
    </row>
    <row r="61" spans="1:12" x14ac:dyDescent="0.25">
      <c r="A61" s="45">
        <v>35</v>
      </c>
      <c r="B61" s="557" t="s">
        <v>822</v>
      </c>
      <c r="C61" s="705" t="s">
        <v>795</v>
      </c>
      <c r="D61" s="332"/>
      <c r="E61" s="332"/>
      <c r="F61" s="332"/>
      <c r="G61" s="332">
        <f>'5C'!D57*(-1)</f>
        <v>0</v>
      </c>
      <c r="H61" s="333">
        <f t="shared" si="3"/>
        <v>0</v>
      </c>
      <c r="I61" s="332"/>
      <c r="J61" s="332"/>
      <c r="K61" s="742">
        <f t="shared" si="4"/>
        <v>0</v>
      </c>
      <c r="L61" s="83"/>
    </row>
    <row r="62" spans="1:12" x14ac:dyDescent="0.25">
      <c r="A62" s="592"/>
      <c r="B62" s="589" t="s">
        <v>804</v>
      </c>
      <c r="C62" s="593"/>
      <c r="D62" s="584">
        <f>SUM(D54:D61)</f>
        <v>0</v>
      </c>
      <c r="E62" s="584">
        <f t="shared" ref="E62:K62" si="5">SUM(E54:E61)</f>
        <v>0</v>
      </c>
      <c r="F62" s="584">
        <f t="shared" si="5"/>
        <v>0</v>
      </c>
      <c r="G62" s="584">
        <f t="shared" si="5"/>
        <v>0</v>
      </c>
      <c r="H62" s="584">
        <f t="shared" si="5"/>
        <v>0</v>
      </c>
      <c r="I62" s="584">
        <f t="shared" si="5"/>
        <v>0</v>
      </c>
      <c r="J62" s="584">
        <f t="shared" si="5"/>
        <v>0</v>
      </c>
      <c r="K62" s="746">
        <f t="shared" si="5"/>
        <v>0</v>
      </c>
      <c r="L62" s="83"/>
    </row>
    <row r="63" spans="1:12" x14ac:dyDescent="0.25">
      <c r="A63" s="594"/>
      <c r="B63" s="595" t="s">
        <v>748</v>
      </c>
      <c r="C63" s="596"/>
      <c r="D63" s="584"/>
      <c r="E63" s="584"/>
      <c r="F63" s="584"/>
      <c r="G63" s="584"/>
      <c r="H63" s="584"/>
      <c r="I63" s="584"/>
      <c r="J63" s="584"/>
      <c r="K63" s="746"/>
      <c r="L63" s="83"/>
    </row>
    <row r="64" spans="1:12" x14ac:dyDescent="0.25">
      <c r="A64" s="78">
        <v>40</v>
      </c>
      <c r="B64" s="338" t="s">
        <v>916</v>
      </c>
      <c r="C64" s="546"/>
      <c r="D64" s="376"/>
      <c r="E64" s="332"/>
      <c r="F64" s="332"/>
      <c r="G64" s="332">
        <f>'5C'!D60*(-1)</f>
        <v>0</v>
      </c>
      <c r="H64" s="333">
        <f t="shared" ref="H64:H71" si="6">SUM(D64:G64)</f>
        <v>0</v>
      </c>
      <c r="I64" s="332"/>
      <c r="J64" s="332"/>
      <c r="K64" s="742">
        <f t="shared" ref="K64:K71" si="7">H64-I64-J64</f>
        <v>0</v>
      </c>
      <c r="L64" s="83"/>
    </row>
    <row r="65" spans="1:12" x14ac:dyDescent="0.25">
      <c r="A65" s="78">
        <v>41</v>
      </c>
      <c r="B65" s="338" t="s">
        <v>917</v>
      </c>
      <c r="C65" s="546"/>
      <c r="D65" s="376"/>
      <c r="E65" s="332"/>
      <c r="F65" s="332"/>
      <c r="G65" s="332">
        <f>'5C'!D61*(-1)</f>
        <v>0</v>
      </c>
      <c r="H65" s="333">
        <f t="shared" si="6"/>
        <v>0</v>
      </c>
      <c r="I65" s="332"/>
      <c r="J65" s="332"/>
      <c r="K65" s="742">
        <f t="shared" si="7"/>
        <v>0</v>
      </c>
      <c r="L65" s="83"/>
    </row>
    <row r="66" spans="1:12" x14ac:dyDescent="0.25">
      <c r="A66" s="87">
        <v>42</v>
      </c>
      <c r="B66" s="457" t="s">
        <v>918</v>
      </c>
      <c r="C66" s="705" t="s">
        <v>795</v>
      </c>
      <c r="D66" s="653"/>
      <c r="E66" s="332"/>
      <c r="F66" s="332"/>
      <c r="G66" s="332">
        <f>'5C'!D62*(-1)</f>
        <v>0</v>
      </c>
      <c r="H66" s="333">
        <f t="shared" si="6"/>
        <v>0</v>
      </c>
      <c r="I66" s="332"/>
      <c r="J66" s="332"/>
      <c r="K66" s="742">
        <f t="shared" si="7"/>
        <v>0</v>
      </c>
      <c r="L66" s="83"/>
    </row>
    <row r="67" spans="1:12" x14ac:dyDescent="0.25">
      <c r="A67" s="78">
        <v>43</v>
      </c>
      <c r="B67" s="338" t="s">
        <v>416</v>
      </c>
      <c r="C67" s="550"/>
      <c r="D67" s="332"/>
      <c r="E67" s="332"/>
      <c r="F67" s="332"/>
      <c r="G67" s="332">
        <f>'5C'!D63*(-1)</f>
        <v>0</v>
      </c>
      <c r="H67" s="333">
        <f t="shared" si="6"/>
        <v>0</v>
      </c>
      <c r="I67" s="332"/>
      <c r="J67" s="332"/>
      <c r="K67" s="742">
        <f t="shared" si="7"/>
        <v>0</v>
      </c>
      <c r="L67" s="83"/>
    </row>
    <row r="68" spans="1:12" x14ac:dyDescent="0.25">
      <c r="A68" s="87">
        <v>44</v>
      </c>
      <c r="B68" s="238" t="s">
        <v>919</v>
      </c>
      <c r="C68" s="545"/>
      <c r="D68" s="332"/>
      <c r="E68" s="332"/>
      <c r="F68" s="332"/>
      <c r="G68" s="332">
        <f>'5C'!D64*(-1)</f>
        <v>0</v>
      </c>
      <c r="H68" s="333">
        <f t="shared" si="6"/>
        <v>0</v>
      </c>
      <c r="I68" s="332"/>
      <c r="J68" s="332"/>
      <c r="K68" s="742">
        <f t="shared" si="7"/>
        <v>0</v>
      </c>
      <c r="L68" s="83"/>
    </row>
    <row r="69" spans="1:12" x14ac:dyDescent="0.25">
      <c r="A69" s="87"/>
      <c r="B69" s="17" t="s">
        <v>778</v>
      </c>
      <c r="C69" s="545"/>
      <c r="D69" s="332"/>
      <c r="E69" s="332"/>
      <c r="F69" s="332"/>
      <c r="G69" s="332">
        <f>'5C'!D65*(-1)</f>
        <v>0</v>
      </c>
      <c r="H69" s="333">
        <f t="shared" si="6"/>
        <v>0</v>
      </c>
      <c r="I69" s="332"/>
      <c r="J69" s="332"/>
      <c r="K69" s="742">
        <f t="shared" si="7"/>
        <v>0</v>
      </c>
      <c r="L69" s="83"/>
    </row>
    <row r="70" spans="1:12" x14ac:dyDescent="0.25">
      <c r="A70" s="78">
        <v>45</v>
      </c>
      <c r="B70" s="87" t="s">
        <v>920</v>
      </c>
      <c r="C70" s="547"/>
      <c r="D70" s="332"/>
      <c r="E70" s="332"/>
      <c r="F70" s="332"/>
      <c r="G70" s="332">
        <f>'5C'!D66*(-1)</f>
        <v>0</v>
      </c>
      <c r="H70" s="333">
        <f t="shared" si="6"/>
        <v>0</v>
      </c>
      <c r="I70" s="332"/>
      <c r="J70" s="332"/>
      <c r="K70" s="742">
        <f t="shared" si="7"/>
        <v>0</v>
      </c>
      <c r="L70" s="83"/>
    </row>
    <row r="71" spans="1:12" x14ac:dyDescent="0.25">
      <c r="A71" s="87">
        <v>46</v>
      </c>
      <c r="B71" s="87" t="s">
        <v>417</v>
      </c>
      <c r="C71" s="705" t="s">
        <v>795</v>
      </c>
      <c r="D71" s="332"/>
      <c r="E71" s="332"/>
      <c r="F71" s="332"/>
      <c r="G71" s="332">
        <f>'5C'!D67*(-1)</f>
        <v>0</v>
      </c>
      <c r="H71" s="333">
        <f t="shared" si="6"/>
        <v>0</v>
      </c>
      <c r="I71" s="332"/>
      <c r="J71" s="332"/>
      <c r="K71" s="743">
        <f t="shared" si="7"/>
        <v>0</v>
      </c>
      <c r="L71" s="83"/>
    </row>
    <row r="72" spans="1:12" s="390" customFormat="1" x14ac:dyDescent="0.25">
      <c r="A72" s="1242" t="s">
        <v>419</v>
      </c>
      <c r="B72" s="1243"/>
      <c r="C72" s="1243"/>
      <c r="D72" s="1244"/>
      <c r="E72" s="1244"/>
      <c r="F72" s="1244"/>
      <c r="G72" s="1244"/>
      <c r="H72" s="1244"/>
      <c r="I72" s="1244"/>
      <c r="J72" s="1244"/>
      <c r="K72" s="1244"/>
      <c r="L72" s="1245"/>
    </row>
    <row r="73" spans="1:12" s="390" customFormat="1" x14ac:dyDescent="0.25">
      <c r="A73" s="390" t="s">
        <v>913</v>
      </c>
      <c r="D73" s="1246"/>
      <c r="E73" s="1246"/>
      <c r="F73" s="1246"/>
      <c r="G73" s="1246"/>
      <c r="H73" s="1246"/>
      <c r="I73" s="1246"/>
      <c r="J73" s="1246"/>
      <c r="K73" s="1246"/>
      <c r="L73" s="1245"/>
    </row>
    <row r="74" spans="1:12" s="390" customFormat="1" x14ac:dyDescent="0.25">
      <c r="A74" s="75" t="s">
        <v>969</v>
      </c>
      <c r="D74" s="1246"/>
      <c r="E74" s="1246"/>
      <c r="F74" s="1246"/>
      <c r="G74" s="1246"/>
      <c r="H74" s="1246"/>
      <c r="I74" s="1246"/>
      <c r="J74" s="1246"/>
      <c r="K74" s="1246"/>
      <c r="L74" s="1245"/>
    </row>
    <row r="75" spans="1:12" s="390" customFormat="1" x14ac:dyDescent="0.25">
      <c r="A75" s="390" t="s">
        <v>914</v>
      </c>
      <c r="D75" s="1246"/>
      <c r="E75" s="1246"/>
      <c r="F75" s="1246"/>
      <c r="G75" s="1246"/>
      <c r="H75" s="1246"/>
      <c r="I75" s="1246"/>
      <c r="J75" s="1246"/>
      <c r="K75" s="1246"/>
      <c r="L75" s="1245"/>
    </row>
    <row r="76" spans="1:12" s="390" customFormat="1" x14ac:dyDescent="0.25">
      <c r="A76" s="1247" t="s">
        <v>915</v>
      </c>
      <c r="D76" s="1246"/>
      <c r="E76" s="1246"/>
      <c r="F76" s="1246"/>
      <c r="G76" s="1246"/>
      <c r="H76" s="1246"/>
      <c r="I76" s="1246"/>
      <c r="J76" s="1246"/>
      <c r="K76" s="1246"/>
      <c r="L76" s="1245"/>
    </row>
    <row r="77" spans="1:12" s="390" customFormat="1" x14ac:dyDescent="0.25">
      <c r="A77" s="1245" t="s">
        <v>921</v>
      </c>
      <c r="B77" s="1248"/>
      <c r="C77" s="1248"/>
      <c r="D77" s="1249"/>
      <c r="E77" s="1249"/>
      <c r="F77" s="1249"/>
      <c r="G77" s="1249"/>
      <c r="H77" s="1246"/>
      <c r="I77" s="1246"/>
      <c r="J77" s="1246"/>
      <c r="K77" s="1246"/>
      <c r="L77" s="1245"/>
    </row>
    <row r="78" spans="1:12" ht="9.75" customHeight="1" x14ac:dyDescent="0.25">
      <c r="A78" s="75" t="s">
        <v>422</v>
      </c>
      <c r="B78" s="74"/>
      <c r="C78" s="74"/>
      <c r="D78" s="92"/>
      <c r="E78" s="92"/>
      <c r="F78" s="92"/>
      <c r="G78" s="92"/>
      <c r="H78" s="92"/>
      <c r="I78" s="92"/>
      <c r="J78" s="92"/>
      <c r="K78" s="92"/>
      <c r="L78" s="74"/>
    </row>
    <row r="79" spans="1:12" ht="17.399999999999999" x14ac:dyDescent="0.3">
      <c r="A79" s="501" t="s">
        <v>607</v>
      </c>
      <c r="B79" s="502"/>
      <c r="C79" s="502"/>
      <c r="D79" s="502"/>
      <c r="E79" s="502"/>
      <c r="F79" s="502"/>
      <c r="G79" s="502"/>
      <c r="H79" s="502"/>
      <c r="I79" s="502"/>
      <c r="J79" s="502"/>
      <c r="K79" s="503" t="s">
        <v>608</v>
      </c>
      <c r="L79" s="74"/>
    </row>
    <row r="80" spans="1:12" x14ac:dyDescent="0.25">
      <c r="A80" s="74"/>
      <c r="B80" s="74"/>
      <c r="C80" s="74"/>
      <c r="D80" s="74"/>
      <c r="E80" s="74"/>
      <c r="F80" s="74"/>
      <c r="G80" s="74"/>
      <c r="H80" s="74"/>
      <c r="I80" s="74"/>
      <c r="J80" s="74"/>
      <c r="K80" s="500" t="s">
        <v>624</v>
      </c>
      <c r="L80" s="74"/>
    </row>
    <row r="81" spans="1:12" ht="15.6" x14ac:dyDescent="0.3">
      <c r="A81" s="76"/>
      <c r="B81" s="76"/>
      <c r="C81" s="76"/>
      <c r="D81" s="77"/>
      <c r="E81" s="77"/>
      <c r="F81" s="77"/>
      <c r="G81" s="77"/>
      <c r="H81" s="77"/>
      <c r="J81" s="74"/>
      <c r="K81" s="74"/>
      <c r="L81" s="74"/>
    </row>
    <row r="82" spans="1:12" x14ac:dyDescent="0.25">
      <c r="A82" s="75" t="s">
        <v>363</v>
      </c>
      <c r="B82" s="74"/>
      <c r="C82" s="74"/>
      <c r="E82" s="75" t="s">
        <v>451</v>
      </c>
      <c r="F82" s="74"/>
      <c r="G82" s="74"/>
      <c r="H82" s="74"/>
      <c r="J82" s="75" t="s">
        <v>365</v>
      </c>
      <c r="K82" s="74"/>
      <c r="L82" s="74"/>
    </row>
    <row r="83" spans="1:12" x14ac:dyDescent="0.25">
      <c r="B83" s="74" t="str">
        <f>'1_1A'!$B$7</f>
        <v>Enter Hospital Name Here</v>
      </c>
      <c r="F83" s="74" t="str">
        <f>'1_1A'!$H$7</f>
        <v>Enter Provider Number Here</v>
      </c>
      <c r="G83" s="74"/>
      <c r="H83" s="74"/>
      <c r="I83" s="74"/>
      <c r="K83" s="504" t="str">
        <f>'1_1A'!$P$7</f>
        <v>Enter FYE Here</v>
      </c>
      <c r="L83" s="74"/>
    </row>
    <row r="84" spans="1:12" x14ac:dyDescent="0.25">
      <c r="A84" s="78"/>
      <c r="B84" s="78"/>
      <c r="C84" s="79"/>
      <c r="D84" s="89"/>
      <c r="E84" s="89"/>
      <c r="F84" s="1470" t="s">
        <v>929</v>
      </c>
      <c r="G84" s="1471"/>
      <c r="H84" s="89"/>
      <c r="I84" s="94" t="s">
        <v>610</v>
      </c>
      <c r="J84" s="95"/>
      <c r="K84" s="744"/>
      <c r="L84" s="83"/>
    </row>
    <row r="85" spans="1:12" x14ac:dyDescent="0.25">
      <c r="A85" s="83"/>
      <c r="B85" s="83"/>
      <c r="C85" s="74"/>
      <c r="D85" s="96"/>
      <c r="E85" s="97" t="s">
        <v>611</v>
      </c>
      <c r="F85" s="93" t="s">
        <v>612</v>
      </c>
      <c r="G85" s="93" t="s">
        <v>613</v>
      </c>
      <c r="H85" s="96"/>
      <c r="I85" s="98" t="s">
        <v>614</v>
      </c>
      <c r="J85" s="99"/>
      <c r="K85" s="745" t="s">
        <v>377</v>
      </c>
      <c r="L85" s="83"/>
    </row>
    <row r="86" spans="1:12" x14ac:dyDescent="0.25">
      <c r="A86" s="83"/>
      <c r="B86" s="85" t="s">
        <v>484</v>
      </c>
      <c r="C86" s="86"/>
      <c r="D86" s="97" t="s">
        <v>379</v>
      </c>
      <c r="E86" s="97" t="s">
        <v>615</v>
      </c>
      <c r="F86" s="97" t="s">
        <v>616</v>
      </c>
      <c r="G86" s="97" t="s">
        <v>617</v>
      </c>
      <c r="H86" s="97" t="s">
        <v>618</v>
      </c>
      <c r="I86" s="93" t="s">
        <v>485</v>
      </c>
      <c r="J86" s="93" t="s">
        <v>619</v>
      </c>
      <c r="K86" s="745" t="s">
        <v>620</v>
      </c>
      <c r="L86" s="83"/>
    </row>
    <row r="87" spans="1:12" x14ac:dyDescent="0.25">
      <c r="A87" s="83"/>
      <c r="B87" s="83"/>
      <c r="C87" s="74"/>
      <c r="D87" s="97" t="s">
        <v>367</v>
      </c>
      <c r="E87" s="97" t="s">
        <v>367</v>
      </c>
      <c r="F87" s="97" t="s">
        <v>622</v>
      </c>
      <c r="G87" s="1375" t="s">
        <v>971</v>
      </c>
      <c r="H87" s="97" t="s">
        <v>367</v>
      </c>
      <c r="I87" s="97" t="s">
        <v>367</v>
      </c>
      <c r="J87" s="97" t="s">
        <v>367</v>
      </c>
      <c r="K87" s="745" t="s">
        <v>367</v>
      </c>
      <c r="L87" s="83"/>
    </row>
    <row r="88" spans="1:12" x14ac:dyDescent="0.25">
      <c r="A88" s="83"/>
      <c r="B88" s="83"/>
      <c r="C88" s="74"/>
      <c r="D88" s="97" t="s">
        <v>384</v>
      </c>
      <c r="E88" s="97" t="s">
        <v>385</v>
      </c>
      <c r="F88" s="97" t="s">
        <v>386</v>
      </c>
      <c r="G88" s="97" t="s">
        <v>387</v>
      </c>
      <c r="H88" s="97" t="s">
        <v>388</v>
      </c>
      <c r="I88" s="97" t="s">
        <v>389</v>
      </c>
      <c r="J88" s="97" t="s">
        <v>390</v>
      </c>
      <c r="K88" s="745" t="s">
        <v>391</v>
      </c>
      <c r="L88" s="83"/>
    </row>
    <row r="89" spans="1:12" x14ac:dyDescent="0.25">
      <c r="A89" s="588"/>
      <c r="B89" s="586" t="s">
        <v>511</v>
      </c>
      <c r="C89" s="587"/>
      <c r="D89" s="584" t="s">
        <v>367</v>
      </c>
      <c r="E89" s="584"/>
      <c r="F89" s="584"/>
      <c r="G89" s="584"/>
      <c r="H89" s="584"/>
      <c r="I89" s="584"/>
      <c r="J89" s="584"/>
      <c r="K89" s="746"/>
      <c r="L89" s="83"/>
    </row>
    <row r="90" spans="1:12" x14ac:dyDescent="0.25">
      <c r="A90" s="87">
        <v>50</v>
      </c>
      <c r="B90" s="340" t="s">
        <v>749</v>
      </c>
      <c r="C90" s="547"/>
      <c r="D90" s="376"/>
      <c r="E90" s="332"/>
      <c r="F90" s="332"/>
      <c r="G90" s="332">
        <f>'5C'!D81*(-1)</f>
        <v>0</v>
      </c>
      <c r="H90" s="333">
        <f t="shared" ref="H90:H121" si="8">SUM(D90:G90)</f>
        <v>0</v>
      </c>
      <c r="I90" s="332"/>
      <c r="J90" s="332"/>
      <c r="K90" s="742">
        <f t="shared" ref="K90:K121" si="9">H90-I90-J90</f>
        <v>0</v>
      </c>
      <c r="L90" s="83"/>
    </row>
    <row r="91" spans="1:12" x14ac:dyDescent="0.25">
      <c r="A91" s="87">
        <v>51</v>
      </c>
      <c r="B91" s="340" t="s">
        <v>750</v>
      </c>
      <c r="C91" s="547"/>
      <c r="D91" s="376"/>
      <c r="E91" s="332"/>
      <c r="F91" s="332"/>
      <c r="G91" s="332">
        <f>'5C'!D82*(-1)</f>
        <v>0</v>
      </c>
      <c r="H91" s="333">
        <f t="shared" si="8"/>
        <v>0</v>
      </c>
      <c r="I91" s="332"/>
      <c r="J91" s="332"/>
      <c r="K91" s="742">
        <f t="shared" si="9"/>
        <v>0</v>
      </c>
      <c r="L91" s="83"/>
    </row>
    <row r="92" spans="1:12" x14ac:dyDescent="0.25">
      <c r="A92" s="78">
        <v>52</v>
      </c>
      <c r="B92" s="87" t="s">
        <v>512</v>
      </c>
      <c r="C92" s="548"/>
      <c r="D92" s="376"/>
      <c r="E92" s="332"/>
      <c r="F92" s="332"/>
      <c r="G92" s="332">
        <f>'5C'!D83*(-1)</f>
        <v>0</v>
      </c>
      <c r="H92" s="333">
        <f t="shared" si="8"/>
        <v>0</v>
      </c>
      <c r="I92" s="332"/>
      <c r="J92" s="332"/>
      <c r="K92" s="742">
        <f t="shared" si="9"/>
        <v>0</v>
      </c>
      <c r="L92" s="83"/>
    </row>
    <row r="93" spans="1:12" x14ac:dyDescent="0.25">
      <c r="A93" s="87">
        <f>A92+1</f>
        <v>53</v>
      </c>
      <c r="B93" s="87" t="s">
        <v>513</v>
      </c>
      <c r="C93" s="548"/>
      <c r="D93" s="376"/>
      <c r="E93" s="332"/>
      <c r="F93" s="332"/>
      <c r="G93" s="332">
        <f>'5C'!D84*(-1)</f>
        <v>0</v>
      </c>
      <c r="H93" s="333">
        <f t="shared" si="8"/>
        <v>0</v>
      </c>
      <c r="I93" s="332"/>
      <c r="J93" s="332"/>
      <c r="K93" s="742">
        <f t="shared" si="9"/>
        <v>0</v>
      </c>
      <c r="L93" s="83"/>
    </row>
    <row r="94" spans="1:12" x14ac:dyDescent="0.25">
      <c r="A94" s="87">
        <f t="shared" ref="A94:A116" si="10">A93+1</f>
        <v>54</v>
      </c>
      <c r="B94" s="87" t="s">
        <v>514</v>
      </c>
      <c r="C94" s="548"/>
      <c r="D94" s="376"/>
      <c r="E94" s="332"/>
      <c r="F94" s="332"/>
      <c r="G94" s="332">
        <f>'5C'!D85*(-1)</f>
        <v>0</v>
      </c>
      <c r="H94" s="333">
        <f t="shared" si="8"/>
        <v>0</v>
      </c>
      <c r="I94" s="332"/>
      <c r="J94" s="332"/>
      <c r="K94" s="742">
        <f t="shared" si="9"/>
        <v>0</v>
      </c>
      <c r="L94" s="83"/>
    </row>
    <row r="95" spans="1:12" x14ac:dyDescent="0.25">
      <c r="A95" s="87">
        <f t="shared" si="10"/>
        <v>55</v>
      </c>
      <c r="B95" s="87" t="s">
        <v>515</v>
      </c>
      <c r="C95" s="548"/>
      <c r="D95" s="376"/>
      <c r="E95" s="332"/>
      <c r="F95" s="332"/>
      <c r="G95" s="332">
        <f>'5C'!D86*(-1)</f>
        <v>0</v>
      </c>
      <c r="H95" s="333">
        <f t="shared" si="8"/>
        <v>0</v>
      </c>
      <c r="I95" s="332"/>
      <c r="J95" s="332"/>
      <c r="K95" s="742">
        <f t="shared" si="9"/>
        <v>0</v>
      </c>
      <c r="L95" s="83"/>
    </row>
    <row r="96" spans="1:12" x14ac:dyDescent="0.25">
      <c r="A96" s="87">
        <f t="shared" si="10"/>
        <v>56</v>
      </c>
      <c r="B96" s="340" t="s">
        <v>751</v>
      </c>
      <c r="C96" s="547"/>
      <c r="D96" s="376"/>
      <c r="E96" s="332"/>
      <c r="F96" s="332"/>
      <c r="G96" s="332">
        <f>'5C'!D87*(-1)</f>
        <v>0</v>
      </c>
      <c r="H96" s="333">
        <f t="shared" si="8"/>
        <v>0</v>
      </c>
      <c r="I96" s="332"/>
      <c r="J96" s="332"/>
      <c r="K96" s="742">
        <f t="shared" si="9"/>
        <v>0</v>
      </c>
      <c r="L96" s="83"/>
    </row>
    <row r="97" spans="1:12" x14ac:dyDescent="0.25">
      <c r="A97" s="87">
        <f t="shared" si="10"/>
        <v>57</v>
      </c>
      <c r="B97" s="340" t="s">
        <v>768</v>
      </c>
      <c r="C97" s="547"/>
      <c r="D97" s="376"/>
      <c r="E97" s="332"/>
      <c r="F97" s="332"/>
      <c r="G97" s="332">
        <f>'5C'!D88*(-1)</f>
        <v>0</v>
      </c>
      <c r="H97" s="333">
        <f t="shared" si="8"/>
        <v>0</v>
      </c>
      <c r="I97" s="332"/>
      <c r="J97" s="332"/>
      <c r="K97" s="742">
        <f t="shared" si="9"/>
        <v>0</v>
      </c>
      <c r="L97" s="83"/>
    </row>
    <row r="98" spans="1:12" x14ac:dyDescent="0.25">
      <c r="A98" s="87">
        <f t="shared" si="10"/>
        <v>58</v>
      </c>
      <c r="B98" s="340" t="s">
        <v>752</v>
      </c>
      <c r="C98" s="547"/>
      <c r="D98" s="376"/>
      <c r="E98" s="332"/>
      <c r="F98" s="332"/>
      <c r="G98" s="332">
        <f>'5C'!D89*(-1)</f>
        <v>0</v>
      </c>
      <c r="H98" s="333">
        <f t="shared" si="8"/>
        <v>0</v>
      </c>
      <c r="I98" s="332"/>
      <c r="J98" s="332"/>
      <c r="K98" s="742">
        <f t="shared" si="9"/>
        <v>0</v>
      </c>
      <c r="L98" s="83"/>
    </row>
    <row r="99" spans="1:12" x14ac:dyDescent="0.25">
      <c r="A99" s="87">
        <f t="shared" si="10"/>
        <v>59</v>
      </c>
      <c r="B99" s="340" t="s">
        <v>769</v>
      </c>
      <c r="C99" s="547"/>
      <c r="D99" s="376"/>
      <c r="E99" s="332"/>
      <c r="F99" s="332"/>
      <c r="G99" s="332">
        <f>'5C'!D90*(-1)</f>
        <v>0</v>
      </c>
      <c r="H99" s="333">
        <f t="shared" si="8"/>
        <v>0</v>
      </c>
      <c r="I99" s="332"/>
      <c r="J99" s="332"/>
      <c r="K99" s="742">
        <f t="shared" si="9"/>
        <v>0</v>
      </c>
      <c r="L99" s="83"/>
    </row>
    <row r="100" spans="1:12" x14ac:dyDescent="0.25">
      <c r="A100" s="87">
        <f t="shared" si="10"/>
        <v>60</v>
      </c>
      <c r="B100" s="340" t="s">
        <v>516</v>
      </c>
      <c r="C100" s="547"/>
      <c r="D100" s="376"/>
      <c r="E100" s="332"/>
      <c r="F100" s="332"/>
      <c r="G100" s="332">
        <f>'5C'!D91*(-1)</f>
        <v>0</v>
      </c>
      <c r="H100" s="333">
        <f t="shared" si="8"/>
        <v>0</v>
      </c>
      <c r="I100" s="376"/>
      <c r="J100" s="376"/>
      <c r="K100" s="742">
        <f t="shared" si="9"/>
        <v>0</v>
      </c>
      <c r="L100" s="83"/>
    </row>
    <row r="101" spans="1:12" x14ac:dyDescent="0.25">
      <c r="A101" s="87">
        <f t="shared" si="10"/>
        <v>61</v>
      </c>
      <c r="B101" s="87" t="s">
        <v>517</v>
      </c>
      <c r="C101" s="548"/>
      <c r="D101" s="376"/>
      <c r="E101" s="332"/>
      <c r="F101" s="332"/>
      <c r="G101" s="332">
        <f>'5C'!D92*(-1)</f>
        <v>0</v>
      </c>
      <c r="H101" s="333">
        <f t="shared" si="8"/>
        <v>0</v>
      </c>
      <c r="I101" s="332"/>
      <c r="J101" s="332"/>
      <c r="K101" s="742">
        <f t="shared" si="9"/>
        <v>0</v>
      </c>
      <c r="L101" s="83"/>
    </row>
    <row r="102" spans="1:12" x14ac:dyDescent="0.25">
      <c r="A102" s="87">
        <f t="shared" si="10"/>
        <v>62</v>
      </c>
      <c r="B102" s="87" t="s">
        <v>518</v>
      </c>
      <c r="C102" s="548"/>
      <c r="D102" s="376"/>
      <c r="E102" s="332"/>
      <c r="F102" s="332"/>
      <c r="G102" s="332">
        <f>'5C'!D93*(-1)</f>
        <v>0</v>
      </c>
      <c r="H102" s="333">
        <f t="shared" si="8"/>
        <v>0</v>
      </c>
      <c r="I102" s="332"/>
      <c r="J102" s="332"/>
      <c r="K102" s="742">
        <f t="shared" si="9"/>
        <v>0</v>
      </c>
      <c r="L102" s="83"/>
    </row>
    <row r="103" spans="1:12" x14ac:dyDescent="0.25">
      <c r="A103" s="87">
        <f t="shared" si="10"/>
        <v>63</v>
      </c>
      <c r="B103" s="340" t="s">
        <v>753</v>
      </c>
      <c r="C103" s="547"/>
      <c r="D103" s="376"/>
      <c r="E103" s="332"/>
      <c r="F103" s="332"/>
      <c r="G103" s="332">
        <f>'5C'!D94*(-1)</f>
        <v>0</v>
      </c>
      <c r="H103" s="333">
        <f t="shared" si="8"/>
        <v>0</v>
      </c>
      <c r="I103" s="332"/>
      <c r="J103" s="332"/>
      <c r="K103" s="742">
        <f t="shared" si="9"/>
        <v>0</v>
      </c>
      <c r="L103" s="83"/>
    </row>
    <row r="104" spans="1:12" x14ac:dyDescent="0.25">
      <c r="A104" s="87">
        <f t="shared" si="10"/>
        <v>64</v>
      </c>
      <c r="B104" s="87" t="s">
        <v>519</v>
      </c>
      <c r="C104" s="548"/>
      <c r="D104" s="376"/>
      <c r="E104" s="332"/>
      <c r="F104" s="332"/>
      <c r="G104" s="332">
        <f>'5C'!D95*(-1)</f>
        <v>0</v>
      </c>
      <c r="H104" s="333">
        <f t="shared" si="8"/>
        <v>0</v>
      </c>
      <c r="I104" s="332"/>
      <c r="J104" s="332"/>
      <c r="K104" s="742">
        <f t="shared" si="9"/>
        <v>0</v>
      </c>
      <c r="L104" s="83"/>
    </row>
    <row r="105" spans="1:12" x14ac:dyDescent="0.25">
      <c r="A105" s="87">
        <f t="shared" si="10"/>
        <v>65</v>
      </c>
      <c r="B105" s="87" t="s">
        <v>788</v>
      </c>
      <c r="C105" s="548"/>
      <c r="D105" s="376"/>
      <c r="E105" s="332"/>
      <c r="F105" s="332"/>
      <c r="G105" s="332">
        <f>'5C'!D96*(-1)</f>
        <v>0</v>
      </c>
      <c r="H105" s="333">
        <f t="shared" si="8"/>
        <v>0</v>
      </c>
      <c r="I105" s="332"/>
      <c r="J105" s="332"/>
      <c r="K105" s="742">
        <f t="shared" si="9"/>
        <v>0</v>
      </c>
      <c r="L105" s="83"/>
    </row>
    <row r="106" spans="1:12" x14ac:dyDescent="0.25">
      <c r="A106" s="87">
        <f t="shared" si="10"/>
        <v>66</v>
      </c>
      <c r="B106" s="87" t="s">
        <v>520</v>
      </c>
      <c r="C106" s="548"/>
      <c r="D106" s="376"/>
      <c r="E106" s="332"/>
      <c r="F106" s="332"/>
      <c r="G106" s="332">
        <f>'5C'!D97*(-1)</f>
        <v>0</v>
      </c>
      <c r="H106" s="333">
        <f t="shared" si="8"/>
        <v>0</v>
      </c>
      <c r="I106" s="332"/>
      <c r="J106" s="332"/>
      <c r="K106" s="742">
        <f t="shared" si="9"/>
        <v>0</v>
      </c>
      <c r="L106" s="83"/>
    </row>
    <row r="107" spans="1:12" x14ac:dyDescent="0.25">
      <c r="A107" s="87">
        <f t="shared" si="10"/>
        <v>67</v>
      </c>
      <c r="B107" s="87" t="s">
        <v>521</v>
      </c>
      <c r="C107" s="548"/>
      <c r="D107" s="376"/>
      <c r="E107" s="332"/>
      <c r="F107" s="332"/>
      <c r="G107" s="332">
        <f>'5C'!D98*(-1)</f>
        <v>0</v>
      </c>
      <c r="H107" s="333">
        <f t="shared" si="8"/>
        <v>0</v>
      </c>
      <c r="I107" s="332"/>
      <c r="J107" s="332"/>
      <c r="K107" s="742">
        <f t="shared" si="9"/>
        <v>0</v>
      </c>
      <c r="L107" s="83"/>
    </row>
    <row r="108" spans="1:12" x14ac:dyDescent="0.25">
      <c r="A108" s="87">
        <f t="shared" si="10"/>
        <v>68</v>
      </c>
      <c r="B108" s="340" t="s">
        <v>754</v>
      </c>
      <c r="C108" s="547"/>
      <c r="D108" s="376"/>
      <c r="E108" s="332"/>
      <c r="F108" s="332"/>
      <c r="G108" s="332">
        <f>'5C'!D99*(-1)</f>
        <v>0</v>
      </c>
      <c r="H108" s="333">
        <f t="shared" si="8"/>
        <v>0</v>
      </c>
      <c r="I108" s="332"/>
      <c r="J108" s="332"/>
      <c r="K108" s="742">
        <f t="shared" si="9"/>
        <v>0</v>
      </c>
      <c r="L108" s="83"/>
    </row>
    <row r="109" spans="1:12" x14ac:dyDescent="0.25">
      <c r="A109" s="87">
        <f t="shared" si="10"/>
        <v>69</v>
      </c>
      <c r="B109" s="87" t="s">
        <v>522</v>
      </c>
      <c r="C109" s="548"/>
      <c r="D109" s="376"/>
      <c r="E109" s="332"/>
      <c r="F109" s="332"/>
      <c r="G109" s="332">
        <f>'5C'!D100*(-1)</f>
        <v>0</v>
      </c>
      <c r="H109" s="333">
        <f t="shared" si="8"/>
        <v>0</v>
      </c>
      <c r="I109" s="332"/>
      <c r="J109" s="376"/>
      <c r="K109" s="742">
        <f t="shared" si="9"/>
        <v>0</v>
      </c>
      <c r="L109" s="83"/>
    </row>
    <row r="110" spans="1:12" x14ac:dyDescent="0.25">
      <c r="A110" s="87">
        <f t="shared" si="10"/>
        <v>70</v>
      </c>
      <c r="B110" s="87" t="s">
        <v>523</v>
      </c>
      <c r="C110" s="548"/>
      <c r="D110" s="376"/>
      <c r="E110" s="332"/>
      <c r="F110" s="332"/>
      <c r="G110" s="332">
        <f>'5C'!D101*(-1)</f>
        <v>0</v>
      </c>
      <c r="H110" s="333">
        <f t="shared" si="8"/>
        <v>0</v>
      </c>
      <c r="I110" s="332"/>
      <c r="J110" s="332"/>
      <c r="K110" s="742">
        <f t="shared" si="9"/>
        <v>0</v>
      </c>
      <c r="L110" s="83"/>
    </row>
    <row r="111" spans="1:12" x14ac:dyDescent="0.25">
      <c r="A111" s="87">
        <f t="shared" si="10"/>
        <v>71</v>
      </c>
      <c r="B111" s="87" t="s">
        <v>524</v>
      </c>
      <c r="C111" s="548"/>
      <c r="D111" s="376"/>
      <c r="E111" s="332"/>
      <c r="F111" s="332"/>
      <c r="G111" s="332">
        <f>'5C'!D102*(-1)</f>
        <v>0</v>
      </c>
      <c r="H111" s="333">
        <f t="shared" si="8"/>
        <v>0</v>
      </c>
      <c r="I111" s="332"/>
      <c r="J111" s="332"/>
      <c r="K111" s="742">
        <f t="shared" si="9"/>
        <v>0</v>
      </c>
      <c r="L111" s="83"/>
    </row>
    <row r="112" spans="1:12" x14ac:dyDescent="0.25">
      <c r="A112" s="87">
        <f t="shared" si="10"/>
        <v>72</v>
      </c>
      <c r="B112" s="340" t="s">
        <v>755</v>
      </c>
      <c r="C112" s="547"/>
      <c r="D112" s="376"/>
      <c r="E112" s="332"/>
      <c r="F112" s="332"/>
      <c r="G112" s="332">
        <f>'5C'!D103*(-1)</f>
        <v>0</v>
      </c>
      <c r="H112" s="333">
        <f t="shared" si="8"/>
        <v>0</v>
      </c>
      <c r="I112" s="332"/>
      <c r="J112" s="332"/>
      <c r="K112" s="742">
        <f t="shared" si="9"/>
        <v>0</v>
      </c>
      <c r="L112" s="83"/>
    </row>
    <row r="113" spans="1:12" x14ac:dyDescent="0.25">
      <c r="A113" s="87">
        <f t="shared" si="10"/>
        <v>73</v>
      </c>
      <c r="B113" s="87" t="s">
        <v>525</v>
      </c>
      <c r="C113" s="548"/>
      <c r="D113" s="376"/>
      <c r="E113" s="332"/>
      <c r="F113" s="332"/>
      <c r="G113" s="332">
        <f>'5C'!D104*(-1)</f>
        <v>0</v>
      </c>
      <c r="H113" s="333">
        <f t="shared" si="8"/>
        <v>0</v>
      </c>
      <c r="I113" s="332"/>
      <c r="J113" s="332"/>
      <c r="K113" s="742">
        <f t="shared" si="9"/>
        <v>0</v>
      </c>
      <c r="L113" s="83"/>
    </row>
    <row r="114" spans="1:12" x14ac:dyDescent="0.25">
      <c r="A114" s="87">
        <f t="shared" si="10"/>
        <v>74</v>
      </c>
      <c r="B114" s="87" t="s">
        <v>469</v>
      </c>
      <c r="C114" s="548"/>
      <c r="D114" s="376"/>
      <c r="E114" s="332"/>
      <c r="F114" s="332"/>
      <c r="G114" s="332">
        <f>'5C'!D105*(-1)</f>
        <v>0</v>
      </c>
      <c r="H114" s="333">
        <f t="shared" si="8"/>
        <v>0</v>
      </c>
      <c r="I114" s="332"/>
      <c r="J114" s="332"/>
      <c r="K114" s="742">
        <f t="shared" si="9"/>
        <v>0</v>
      </c>
      <c r="L114" s="83"/>
    </row>
    <row r="115" spans="1:12" x14ac:dyDescent="0.25">
      <c r="A115" s="87">
        <f t="shared" si="10"/>
        <v>75</v>
      </c>
      <c r="B115" s="87" t="s">
        <v>625</v>
      </c>
      <c r="C115" s="548"/>
      <c r="D115" s="376"/>
      <c r="E115" s="332"/>
      <c r="F115" s="332"/>
      <c r="G115" s="332">
        <f>'5C'!D106*(-1)</f>
        <v>0</v>
      </c>
      <c r="H115" s="333">
        <f t="shared" si="8"/>
        <v>0</v>
      </c>
      <c r="I115" s="332"/>
      <c r="J115" s="332"/>
      <c r="K115" s="742">
        <f t="shared" si="9"/>
        <v>0</v>
      </c>
      <c r="L115" s="83"/>
    </row>
    <row r="116" spans="1:12" x14ac:dyDescent="0.25">
      <c r="A116" s="87">
        <f t="shared" si="10"/>
        <v>76</v>
      </c>
      <c r="B116" s="457" t="s">
        <v>812</v>
      </c>
      <c r="C116" s="607"/>
      <c r="D116" s="376"/>
      <c r="E116" s="332"/>
      <c r="F116" s="332"/>
      <c r="G116" s="332"/>
      <c r="H116" s="608"/>
      <c r="I116" s="332"/>
      <c r="J116" s="332"/>
      <c r="K116" s="747"/>
      <c r="L116" s="83"/>
    </row>
    <row r="117" spans="1:12" x14ac:dyDescent="0.25">
      <c r="A117" s="80" t="s">
        <v>367</v>
      </c>
      <c r="B117" s="341" t="s">
        <v>807</v>
      </c>
      <c r="C117" s="705" t="s">
        <v>795</v>
      </c>
      <c r="D117" s="376"/>
      <c r="E117" s="332"/>
      <c r="F117" s="332"/>
      <c r="G117" s="332">
        <f>'5C'!D108*(-1)</f>
        <v>0</v>
      </c>
      <c r="H117" s="333">
        <f t="shared" si="8"/>
        <v>0</v>
      </c>
      <c r="I117" s="332"/>
      <c r="J117" s="332"/>
      <c r="K117" s="742">
        <f t="shared" si="9"/>
        <v>0</v>
      </c>
      <c r="L117" s="83"/>
    </row>
    <row r="118" spans="1:12" x14ac:dyDescent="0.25">
      <c r="A118" s="78"/>
      <c r="B118" s="341" t="s">
        <v>808</v>
      </c>
      <c r="C118" s="705" t="s">
        <v>795</v>
      </c>
      <c r="D118" s="376"/>
      <c r="E118" s="376"/>
      <c r="F118" s="376"/>
      <c r="G118" s="332">
        <f>'5C'!D109*(-1)</f>
        <v>0</v>
      </c>
      <c r="H118" s="333">
        <f t="shared" si="8"/>
        <v>0</v>
      </c>
      <c r="I118" s="332"/>
      <c r="J118" s="332"/>
      <c r="K118" s="742">
        <f t="shared" si="9"/>
        <v>0</v>
      </c>
      <c r="L118" s="83"/>
    </row>
    <row r="119" spans="1:12" x14ac:dyDescent="0.25">
      <c r="A119" s="78"/>
      <c r="B119" s="341" t="s">
        <v>809</v>
      </c>
      <c r="C119" s="705" t="s">
        <v>795</v>
      </c>
      <c r="D119" s="376"/>
      <c r="E119" s="332"/>
      <c r="F119" s="332"/>
      <c r="G119" s="332">
        <f>'5C'!D110*(-1)</f>
        <v>0</v>
      </c>
      <c r="H119" s="333">
        <f t="shared" si="8"/>
        <v>0</v>
      </c>
      <c r="I119" s="332"/>
      <c r="J119" s="332"/>
      <c r="K119" s="742">
        <f t="shared" si="9"/>
        <v>0</v>
      </c>
      <c r="L119" s="83"/>
    </row>
    <row r="120" spans="1:12" x14ac:dyDescent="0.25">
      <c r="A120" s="78"/>
      <c r="B120" s="311" t="s">
        <v>810</v>
      </c>
      <c r="C120" s="705" t="s">
        <v>795</v>
      </c>
      <c r="D120" s="376"/>
      <c r="E120" s="332"/>
      <c r="F120" s="332"/>
      <c r="G120" s="332">
        <f>'5C'!D111*(-1)</f>
        <v>0</v>
      </c>
      <c r="H120" s="333">
        <f t="shared" si="8"/>
        <v>0</v>
      </c>
      <c r="I120" s="332"/>
      <c r="J120" s="332"/>
      <c r="K120" s="742">
        <f t="shared" si="9"/>
        <v>0</v>
      </c>
      <c r="L120" s="83"/>
    </row>
    <row r="121" spans="1:12" x14ac:dyDescent="0.25">
      <c r="A121" s="368"/>
      <c r="B121" s="585" t="s">
        <v>811</v>
      </c>
      <c r="C121" s="705" t="s">
        <v>795</v>
      </c>
      <c r="D121" s="505"/>
      <c r="E121" s="506"/>
      <c r="F121" s="506"/>
      <c r="G121" s="1383">
        <f>'5C'!D112*(-1)</f>
        <v>0</v>
      </c>
      <c r="H121" s="1382">
        <f t="shared" si="8"/>
        <v>0</v>
      </c>
      <c r="I121" s="506"/>
      <c r="J121" s="506"/>
      <c r="K121" s="507">
        <f t="shared" si="9"/>
        <v>0</v>
      </c>
      <c r="L121" s="83"/>
    </row>
    <row r="122" spans="1:12" x14ac:dyDescent="0.25">
      <c r="A122" s="88" t="s">
        <v>419</v>
      </c>
      <c r="D122" s="92"/>
      <c r="E122" s="92"/>
      <c r="F122" s="92"/>
      <c r="G122" s="92"/>
      <c r="H122" s="92"/>
      <c r="I122" s="92"/>
      <c r="J122" s="92"/>
      <c r="K122" s="92"/>
      <c r="L122" s="74"/>
    </row>
    <row r="123" spans="1:12" x14ac:dyDescent="0.25">
      <c r="A123" s="75" t="s">
        <v>913</v>
      </c>
      <c r="D123" s="92"/>
      <c r="E123" s="92"/>
      <c r="F123" s="92"/>
      <c r="G123" s="92"/>
      <c r="H123" s="92"/>
      <c r="I123" s="92"/>
      <c r="J123" s="92"/>
      <c r="K123" s="92"/>
      <c r="L123" s="74"/>
    </row>
    <row r="124" spans="1:12" x14ac:dyDescent="0.25">
      <c r="A124" s="75" t="s">
        <v>969</v>
      </c>
      <c r="D124" s="92"/>
      <c r="E124" s="92"/>
      <c r="F124" s="92"/>
      <c r="G124" s="92"/>
      <c r="H124" s="92"/>
      <c r="I124" s="92"/>
      <c r="J124" s="92"/>
      <c r="K124" s="92"/>
      <c r="L124" s="74"/>
    </row>
    <row r="125" spans="1:12" x14ac:dyDescent="0.25">
      <c r="A125" s="75" t="s">
        <v>914</v>
      </c>
      <c r="D125" s="92"/>
      <c r="E125" s="92"/>
      <c r="F125" s="92"/>
      <c r="G125" s="92"/>
      <c r="H125" s="92"/>
      <c r="I125" s="92"/>
      <c r="J125" s="92"/>
      <c r="K125" s="92"/>
      <c r="L125" s="74"/>
    </row>
    <row r="126" spans="1:12" x14ac:dyDescent="0.25">
      <c r="A126" s="42" t="s">
        <v>915</v>
      </c>
      <c r="D126" s="92"/>
      <c r="E126" s="92"/>
      <c r="F126" s="92"/>
      <c r="G126" s="92"/>
      <c r="H126" s="92"/>
      <c r="I126" s="92"/>
      <c r="J126" s="92"/>
      <c r="K126" s="92" t="s">
        <v>367</v>
      </c>
      <c r="L126" s="74"/>
    </row>
    <row r="127" spans="1:12" x14ac:dyDescent="0.25">
      <c r="A127" s="75" t="s">
        <v>422</v>
      </c>
      <c r="B127" s="74"/>
      <c r="D127" s="92"/>
      <c r="E127" s="92"/>
      <c r="F127" s="92"/>
      <c r="G127" s="92"/>
      <c r="H127" s="92"/>
      <c r="I127" s="92"/>
      <c r="J127" s="92"/>
      <c r="K127" s="92"/>
      <c r="L127" s="74"/>
    </row>
    <row r="128" spans="1:12" ht="17.399999999999999" x14ac:dyDescent="0.3">
      <c r="A128" s="501" t="s">
        <v>607</v>
      </c>
      <c r="B128" s="502"/>
      <c r="C128" s="502"/>
      <c r="D128" s="502"/>
      <c r="E128" s="502"/>
      <c r="F128" s="502"/>
      <c r="G128" s="502"/>
      <c r="H128" s="502"/>
      <c r="I128" s="502"/>
      <c r="J128" s="502"/>
      <c r="K128" s="503" t="s">
        <v>608</v>
      </c>
      <c r="L128" s="74"/>
    </row>
    <row r="129" spans="1:12" x14ac:dyDescent="0.25">
      <c r="A129" s="74"/>
      <c r="B129" s="74"/>
      <c r="C129" s="74"/>
      <c r="D129" s="74"/>
      <c r="E129" s="74"/>
      <c r="F129" s="74"/>
      <c r="G129" s="74"/>
      <c r="H129" s="74"/>
      <c r="I129" s="74"/>
      <c r="J129" s="74"/>
      <c r="K129" s="500" t="s">
        <v>626</v>
      </c>
      <c r="L129" s="74"/>
    </row>
    <row r="130" spans="1:12" ht="15.6" x14ac:dyDescent="0.3">
      <c r="A130" s="76"/>
      <c r="B130" s="76"/>
      <c r="C130" s="76"/>
      <c r="D130" s="77"/>
      <c r="E130" s="77"/>
      <c r="F130" s="77"/>
      <c r="G130" s="77"/>
      <c r="H130" s="77"/>
      <c r="J130" s="74"/>
      <c r="K130" s="74"/>
      <c r="L130" s="74"/>
    </row>
    <row r="131" spans="1:12" x14ac:dyDescent="0.25">
      <c r="A131" s="75" t="s">
        <v>363</v>
      </c>
      <c r="B131" s="74"/>
      <c r="C131" s="74"/>
      <c r="E131" s="75" t="s">
        <v>451</v>
      </c>
      <c r="F131" s="74"/>
      <c r="G131" s="74"/>
      <c r="H131" s="74"/>
      <c r="J131" s="75" t="s">
        <v>365</v>
      </c>
      <c r="K131" s="74"/>
      <c r="L131" s="74"/>
    </row>
    <row r="132" spans="1:12" x14ac:dyDescent="0.25">
      <c r="B132" s="74" t="str">
        <f>'1_1A'!$B$7</f>
        <v>Enter Hospital Name Here</v>
      </c>
      <c r="F132" s="74" t="str">
        <f>'1_1A'!$H$7</f>
        <v>Enter Provider Number Here</v>
      </c>
      <c r="G132" s="74"/>
      <c r="H132" s="74"/>
      <c r="I132" s="74"/>
      <c r="K132" s="504" t="str">
        <f>'1_1A'!$P$7</f>
        <v>Enter FYE Here</v>
      </c>
      <c r="L132" s="74"/>
    </row>
    <row r="133" spans="1:12" x14ac:dyDescent="0.25">
      <c r="A133" s="74"/>
      <c r="B133" s="74"/>
      <c r="C133" s="74"/>
      <c r="D133" s="92"/>
      <c r="E133" s="92"/>
      <c r="F133" s="92"/>
      <c r="G133" s="92"/>
      <c r="H133" s="92"/>
      <c r="I133" s="92"/>
      <c r="J133" s="92"/>
      <c r="K133" s="92"/>
      <c r="L133" s="74"/>
    </row>
    <row r="134" spans="1:12" x14ac:dyDescent="0.25">
      <c r="A134" s="78"/>
      <c r="B134" s="78"/>
      <c r="C134" s="79"/>
      <c r="D134" s="89"/>
      <c r="E134" s="89"/>
      <c r="F134" s="1470" t="s">
        <v>929</v>
      </c>
      <c r="G134" s="1471"/>
      <c r="H134" s="89"/>
      <c r="I134" s="94" t="s">
        <v>610</v>
      </c>
      <c r="J134" s="95"/>
      <c r="K134" s="744"/>
      <c r="L134" s="83"/>
    </row>
    <row r="135" spans="1:12" x14ac:dyDescent="0.25">
      <c r="A135" s="83"/>
      <c r="B135" s="83"/>
      <c r="C135" s="74"/>
      <c r="D135" s="96"/>
      <c r="E135" s="97" t="s">
        <v>611</v>
      </c>
      <c r="F135" s="93" t="s">
        <v>612</v>
      </c>
      <c r="G135" s="93" t="s">
        <v>613</v>
      </c>
      <c r="H135" s="96"/>
      <c r="I135" s="98" t="s">
        <v>614</v>
      </c>
      <c r="J135" s="99"/>
      <c r="K135" s="745" t="s">
        <v>377</v>
      </c>
      <c r="L135" s="83"/>
    </row>
    <row r="136" spans="1:12" x14ac:dyDescent="0.25">
      <c r="A136" s="83"/>
      <c r="B136" s="85" t="s">
        <v>484</v>
      </c>
      <c r="C136" s="86"/>
      <c r="D136" s="97" t="s">
        <v>379</v>
      </c>
      <c r="E136" s="97" t="s">
        <v>615</v>
      </c>
      <c r="F136" s="97" t="s">
        <v>616</v>
      </c>
      <c r="G136" s="97" t="s">
        <v>617</v>
      </c>
      <c r="H136" s="97" t="s">
        <v>618</v>
      </c>
      <c r="I136" s="93" t="s">
        <v>485</v>
      </c>
      <c r="J136" s="93" t="s">
        <v>619</v>
      </c>
      <c r="K136" s="745" t="s">
        <v>620</v>
      </c>
      <c r="L136" s="83"/>
    </row>
    <row r="137" spans="1:12" x14ac:dyDescent="0.25">
      <c r="A137" s="83"/>
      <c r="B137" s="83"/>
      <c r="C137" s="74"/>
      <c r="D137" s="97" t="s">
        <v>367</v>
      </c>
      <c r="E137" s="97" t="s">
        <v>367</v>
      </c>
      <c r="F137" s="97" t="s">
        <v>622</v>
      </c>
      <c r="G137" s="1375" t="s">
        <v>971</v>
      </c>
      <c r="H137" s="97" t="s">
        <v>367</v>
      </c>
      <c r="I137" s="97" t="s">
        <v>367</v>
      </c>
      <c r="J137" s="97" t="s">
        <v>367</v>
      </c>
      <c r="K137" s="745" t="s">
        <v>367</v>
      </c>
      <c r="L137" s="83"/>
    </row>
    <row r="138" spans="1:12" x14ac:dyDescent="0.25">
      <c r="A138" s="83"/>
      <c r="B138" s="83"/>
      <c r="C138" s="74"/>
      <c r="D138" s="97" t="s">
        <v>384</v>
      </c>
      <c r="E138" s="97" t="s">
        <v>385</v>
      </c>
      <c r="F138" s="97" t="s">
        <v>386</v>
      </c>
      <c r="G138" s="97" t="s">
        <v>387</v>
      </c>
      <c r="H138" s="97" t="s">
        <v>388</v>
      </c>
      <c r="I138" s="97" t="s">
        <v>389</v>
      </c>
      <c r="J138" s="97" t="s">
        <v>390</v>
      </c>
      <c r="K138" s="745" t="s">
        <v>391</v>
      </c>
      <c r="L138" s="83"/>
    </row>
    <row r="139" spans="1:12" x14ac:dyDescent="0.25">
      <c r="A139" s="588"/>
      <c r="B139" s="586" t="s">
        <v>528</v>
      </c>
      <c r="C139" s="587"/>
      <c r="D139" s="584"/>
      <c r="E139" s="584"/>
      <c r="F139" s="584"/>
      <c r="G139" s="584"/>
      <c r="H139" s="584"/>
      <c r="I139" s="584"/>
      <c r="J139" s="584"/>
      <c r="K139" s="746"/>
      <c r="L139" s="83"/>
    </row>
    <row r="140" spans="1:12" x14ac:dyDescent="0.25">
      <c r="A140" s="87">
        <v>88</v>
      </c>
      <c r="B140" s="87" t="s">
        <v>864</v>
      </c>
      <c r="C140" s="891" t="s">
        <v>795</v>
      </c>
      <c r="D140" s="376"/>
      <c r="E140" s="332"/>
      <c r="F140" s="332"/>
      <c r="G140" s="1383">
        <f>'5C'!D129*(-1)</f>
        <v>0</v>
      </c>
      <c r="H140" s="333">
        <f t="shared" ref="H140:H153" si="11">SUM(D140:G140)</f>
        <v>0</v>
      </c>
      <c r="I140" s="332"/>
      <c r="J140" s="332"/>
      <c r="K140" s="742">
        <f t="shared" ref="K140:K151" si="12">H140-I140-J140</f>
        <v>0</v>
      </c>
      <c r="L140" s="83"/>
    </row>
    <row r="141" spans="1:12" x14ac:dyDescent="0.25">
      <c r="A141" s="87">
        <f>A140+1</f>
        <v>89</v>
      </c>
      <c r="B141" s="858" t="s">
        <v>757</v>
      </c>
      <c r="C141" s="891" t="s">
        <v>795</v>
      </c>
      <c r="D141" s="376"/>
      <c r="E141" s="332"/>
      <c r="F141" s="332"/>
      <c r="G141" s="1383">
        <f>'5C'!D130*(-1)</f>
        <v>0</v>
      </c>
      <c r="H141" s="333">
        <f t="shared" si="11"/>
        <v>0</v>
      </c>
      <c r="I141" s="332"/>
      <c r="J141" s="332"/>
      <c r="K141" s="742">
        <f t="shared" si="12"/>
        <v>0</v>
      </c>
      <c r="L141" s="83"/>
    </row>
    <row r="142" spans="1:12" x14ac:dyDescent="0.25">
      <c r="A142" s="87">
        <f>A141+1</f>
        <v>90</v>
      </c>
      <c r="B142" s="87" t="s">
        <v>529</v>
      </c>
      <c r="C142" s="891" t="s">
        <v>795</v>
      </c>
      <c r="D142" s="376"/>
      <c r="E142" s="332"/>
      <c r="F142" s="332"/>
      <c r="G142" s="1383">
        <f>'5C'!D131*(-1)</f>
        <v>0</v>
      </c>
      <c r="H142" s="333">
        <f t="shared" si="11"/>
        <v>0</v>
      </c>
      <c r="I142" s="332"/>
      <c r="J142" s="332"/>
      <c r="K142" s="742">
        <f t="shared" si="12"/>
        <v>0</v>
      </c>
      <c r="L142" s="83"/>
    </row>
    <row r="143" spans="1:12" x14ac:dyDescent="0.25">
      <c r="A143" s="87">
        <f>A142+1</f>
        <v>91</v>
      </c>
      <c r="B143" s="87" t="s">
        <v>530</v>
      </c>
      <c r="C143" s="548"/>
      <c r="D143" s="376"/>
      <c r="E143" s="332"/>
      <c r="F143" s="332"/>
      <c r="G143" s="1383">
        <f>'5C'!D132*(-1)</f>
        <v>0</v>
      </c>
      <c r="H143" s="333">
        <f t="shared" si="11"/>
        <v>0</v>
      </c>
      <c r="I143" s="332"/>
      <c r="J143" s="332"/>
      <c r="K143" s="742">
        <f t="shared" si="12"/>
        <v>0</v>
      </c>
      <c r="L143" s="83"/>
    </row>
    <row r="144" spans="1:12" x14ac:dyDescent="0.25">
      <c r="A144" s="87">
        <f>A143+1</f>
        <v>92</v>
      </c>
      <c r="B144" s="87" t="s">
        <v>471</v>
      </c>
      <c r="C144" s="563"/>
      <c r="D144" s="376"/>
      <c r="E144" s="332"/>
      <c r="F144" s="332"/>
      <c r="G144" s="1383">
        <f>'5C'!D133*(-1)</f>
        <v>0</v>
      </c>
      <c r="H144" s="333">
        <f t="shared" si="11"/>
        <v>0</v>
      </c>
      <c r="I144" s="332"/>
      <c r="J144" s="332"/>
      <c r="K144" s="742">
        <f t="shared" si="12"/>
        <v>0</v>
      </c>
      <c r="L144" s="83"/>
    </row>
    <row r="145" spans="1:12" x14ac:dyDescent="0.25">
      <c r="A145" s="87">
        <f>A144+1</f>
        <v>93</v>
      </c>
      <c r="B145" s="341" t="s">
        <v>813</v>
      </c>
      <c r="C145" s="705" t="s">
        <v>795</v>
      </c>
      <c r="D145" s="376"/>
      <c r="E145" s="332"/>
      <c r="F145" s="332"/>
      <c r="G145" s="1383">
        <f>'5C'!D134*(-1)</f>
        <v>0</v>
      </c>
      <c r="H145" s="333">
        <f t="shared" si="11"/>
        <v>0</v>
      </c>
      <c r="I145" s="332"/>
      <c r="J145" s="332"/>
      <c r="K145" s="742">
        <f t="shared" si="12"/>
        <v>0</v>
      </c>
      <c r="L145" s="83"/>
    </row>
    <row r="146" spans="1:12" x14ac:dyDescent="0.25">
      <c r="A146" s="80" t="s">
        <v>367</v>
      </c>
      <c r="B146" s="341" t="s">
        <v>814</v>
      </c>
      <c r="C146" s="705" t="s">
        <v>795</v>
      </c>
      <c r="D146" s="376"/>
      <c r="E146" s="332"/>
      <c r="F146" s="332"/>
      <c r="G146" s="1383">
        <f>'5C'!D135*(-1)</f>
        <v>0</v>
      </c>
      <c r="H146" s="333">
        <f t="shared" si="11"/>
        <v>0</v>
      </c>
      <c r="I146" s="332"/>
      <c r="J146" s="332"/>
      <c r="K146" s="742">
        <f t="shared" si="12"/>
        <v>0</v>
      </c>
      <c r="L146" s="83"/>
    </row>
    <row r="147" spans="1:12" x14ac:dyDescent="0.25">
      <c r="A147" s="80" t="s">
        <v>367</v>
      </c>
      <c r="B147" s="341" t="s">
        <v>815</v>
      </c>
      <c r="C147" s="705" t="s">
        <v>795</v>
      </c>
      <c r="D147" s="332"/>
      <c r="E147" s="332"/>
      <c r="F147" s="332"/>
      <c r="G147" s="1383">
        <f>'5C'!D136*(-1)</f>
        <v>0</v>
      </c>
      <c r="H147" s="333">
        <f t="shared" si="11"/>
        <v>0</v>
      </c>
      <c r="I147" s="332"/>
      <c r="J147" s="332"/>
      <c r="K147" s="742">
        <f t="shared" si="12"/>
        <v>0</v>
      </c>
      <c r="L147" s="83"/>
    </row>
    <row r="148" spans="1:12" x14ac:dyDescent="0.25">
      <c r="A148" s="80"/>
      <c r="B148" s="311" t="s">
        <v>825</v>
      </c>
      <c r="C148" s="705" t="s">
        <v>795</v>
      </c>
      <c r="D148" s="332"/>
      <c r="E148" s="332"/>
      <c r="F148" s="332"/>
      <c r="G148" s="1383">
        <f>'5C'!D137*(-1)</f>
        <v>0</v>
      </c>
      <c r="H148" s="333">
        <f t="shared" si="11"/>
        <v>0</v>
      </c>
      <c r="I148" s="332"/>
      <c r="J148" s="332"/>
      <c r="K148" s="742">
        <f t="shared" si="12"/>
        <v>0</v>
      </c>
      <c r="L148" s="83"/>
    </row>
    <row r="149" spans="1:12" x14ac:dyDescent="0.25">
      <c r="A149" s="80"/>
      <c r="B149" s="311" t="s">
        <v>826</v>
      </c>
      <c r="C149" s="705" t="s">
        <v>795</v>
      </c>
      <c r="D149" s="332"/>
      <c r="E149" s="332"/>
      <c r="F149" s="332"/>
      <c r="G149" s="1383">
        <f>'5C'!D138*(-1)</f>
        <v>0</v>
      </c>
      <c r="H149" s="333">
        <f t="shared" si="11"/>
        <v>0</v>
      </c>
      <c r="I149" s="332"/>
      <c r="J149" s="332"/>
      <c r="K149" s="742">
        <f t="shared" si="12"/>
        <v>0</v>
      </c>
      <c r="L149" s="83"/>
    </row>
    <row r="150" spans="1:12" x14ac:dyDescent="0.25">
      <c r="A150" s="588"/>
      <c r="B150" s="586" t="s">
        <v>531</v>
      </c>
      <c r="C150" s="591"/>
      <c r="D150" s="584"/>
      <c r="E150" s="584"/>
      <c r="F150" s="584"/>
      <c r="G150" s="584"/>
      <c r="H150" s="584"/>
      <c r="I150" s="584"/>
      <c r="J150" s="584"/>
      <c r="K150" s="746"/>
      <c r="L150" s="83"/>
    </row>
    <row r="151" spans="1:12" x14ac:dyDescent="0.25">
      <c r="A151" s="87">
        <v>94</v>
      </c>
      <c r="B151" s="87" t="s">
        <v>627</v>
      </c>
      <c r="C151" s="548"/>
      <c r="D151" s="332"/>
      <c r="E151" s="332"/>
      <c r="F151" s="332"/>
      <c r="G151" s="1383">
        <f>'5C'!D140*(-1)</f>
        <v>0</v>
      </c>
      <c r="H151" s="333">
        <f t="shared" si="11"/>
        <v>0</v>
      </c>
      <c r="I151" s="332"/>
      <c r="J151" s="332"/>
      <c r="K151" s="742">
        <f t="shared" si="12"/>
        <v>0</v>
      </c>
      <c r="L151" s="83"/>
    </row>
    <row r="152" spans="1:12" x14ac:dyDescent="0.25">
      <c r="A152" s="87">
        <f>A151+1</f>
        <v>95</v>
      </c>
      <c r="B152" s="87" t="s">
        <v>532</v>
      </c>
      <c r="C152" s="548"/>
      <c r="D152" s="332"/>
      <c r="E152" s="332"/>
      <c r="F152" s="332"/>
      <c r="G152" s="1383">
        <f>'5C'!D141*(-1)</f>
        <v>0</v>
      </c>
      <c r="H152" s="333">
        <f t="shared" si="11"/>
        <v>0</v>
      </c>
      <c r="I152" s="332"/>
      <c r="J152" s="332"/>
      <c r="K152" s="742">
        <f t="shared" ref="K152:K158" si="13">H152-I152-J152</f>
        <v>0</v>
      </c>
      <c r="L152" s="83"/>
    </row>
    <row r="153" spans="1:12" x14ac:dyDescent="0.25">
      <c r="A153" s="87">
        <f t="shared" ref="A153:A158" si="14">A152+1</f>
        <v>96</v>
      </c>
      <c r="B153" s="87" t="s">
        <v>533</v>
      </c>
      <c r="C153" s="548"/>
      <c r="D153" s="332"/>
      <c r="E153" s="332"/>
      <c r="F153" s="332"/>
      <c r="G153" s="1383">
        <f>'5C'!D142*(-1)</f>
        <v>0</v>
      </c>
      <c r="H153" s="333">
        <f t="shared" si="11"/>
        <v>0</v>
      </c>
      <c r="I153" s="332"/>
      <c r="J153" s="332"/>
      <c r="K153" s="742">
        <f t="shared" si="13"/>
        <v>0</v>
      </c>
      <c r="L153" s="83"/>
    </row>
    <row r="154" spans="1:12" x14ac:dyDescent="0.25">
      <c r="A154" s="87">
        <f t="shared" si="14"/>
        <v>97</v>
      </c>
      <c r="B154" s="87" t="s">
        <v>534</v>
      </c>
      <c r="C154" s="563"/>
      <c r="D154" s="332"/>
      <c r="E154" s="332"/>
      <c r="F154" s="332"/>
      <c r="G154" s="1383">
        <f>'5C'!D143*(-1)</f>
        <v>0</v>
      </c>
      <c r="H154" s="333">
        <f>SUM(D154:G154)</f>
        <v>0</v>
      </c>
      <c r="I154" s="332"/>
      <c r="J154" s="332"/>
      <c r="K154" s="742">
        <f t="shared" si="13"/>
        <v>0</v>
      </c>
      <c r="L154" s="83"/>
    </row>
    <row r="155" spans="1:12" x14ac:dyDescent="0.25">
      <c r="A155" s="87">
        <f t="shared" si="14"/>
        <v>98</v>
      </c>
      <c r="B155" s="311" t="s">
        <v>816</v>
      </c>
      <c r="C155" s="705" t="s">
        <v>795</v>
      </c>
      <c r="D155" s="332"/>
      <c r="E155" s="332"/>
      <c r="F155" s="332"/>
      <c r="G155" s="1383">
        <f>'5C'!D144*(-1)</f>
        <v>0</v>
      </c>
      <c r="H155" s="333">
        <f>SUM(D155:G155)</f>
        <v>0</v>
      </c>
      <c r="I155" s="332"/>
      <c r="J155" s="332"/>
      <c r="K155" s="742">
        <f t="shared" si="13"/>
        <v>0</v>
      </c>
      <c r="L155" s="83"/>
    </row>
    <row r="156" spans="1:12" x14ac:dyDescent="0.25">
      <c r="A156" s="87">
        <f t="shared" si="14"/>
        <v>99</v>
      </c>
      <c r="B156" s="311" t="s">
        <v>817</v>
      </c>
      <c r="C156" s="705" t="s">
        <v>795</v>
      </c>
      <c r="D156" s="332"/>
      <c r="E156" s="332"/>
      <c r="F156" s="332"/>
      <c r="G156" s="1383">
        <f>'5C'!D145*(-1)</f>
        <v>0</v>
      </c>
      <c r="H156" s="333">
        <f>SUM(D156:G156)</f>
        <v>0</v>
      </c>
      <c r="I156" s="332"/>
      <c r="J156" s="332"/>
      <c r="K156" s="742">
        <f t="shared" si="13"/>
        <v>0</v>
      </c>
      <c r="L156" s="83"/>
    </row>
    <row r="157" spans="1:12" x14ac:dyDescent="0.25">
      <c r="A157" s="87">
        <f t="shared" si="14"/>
        <v>100</v>
      </c>
      <c r="B157" s="87" t="s">
        <v>821</v>
      </c>
      <c r="C157" s="564"/>
      <c r="D157" s="332"/>
      <c r="E157" s="332"/>
      <c r="F157" s="332"/>
      <c r="G157" s="1383">
        <f>'5C'!D146*(-1)</f>
        <v>0</v>
      </c>
      <c r="H157" s="333">
        <f>SUM(D157:G157)</f>
        <v>0</v>
      </c>
      <c r="I157" s="332"/>
      <c r="J157" s="332"/>
      <c r="K157" s="742">
        <f t="shared" si="13"/>
        <v>0</v>
      </c>
      <c r="L157" s="83"/>
    </row>
    <row r="158" spans="1:12" x14ac:dyDescent="0.25">
      <c r="A158" s="87">
        <f t="shared" si="14"/>
        <v>101</v>
      </c>
      <c r="B158" s="340" t="s">
        <v>758</v>
      </c>
      <c r="C158" s="547"/>
      <c r="D158" s="332"/>
      <c r="E158" s="332"/>
      <c r="F158" s="332"/>
      <c r="G158" s="1383">
        <f>'5C'!D147*(-1)</f>
        <v>0</v>
      </c>
      <c r="H158" s="333">
        <f>SUM(D158:G158)</f>
        <v>0</v>
      </c>
      <c r="I158" s="332"/>
      <c r="J158" s="332"/>
      <c r="K158" s="742">
        <f t="shared" si="13"/>
        <v>0</v>
      </c>
      <c r="L158" s="83"/>
    </row>
    <row r="159" spans="1:12" x14ac:dyDescent="0.25">
      <c r="A159" s="589"/>
      <c r="B159" s="589" t="s">
        <v>823</v>
      </c>
      <c r="C159" s="590"/>
      <c r="D159" s="584">
        <f t="shared" ref="D159:K159" si="15">SUM(D140:D158)+SUM(D90:D121)+SUM(D64:D71)+SUM(D54:D61)+SUM(D13:D35)</f>
        <v>0</v>
      </c>
      <c r="E159" s="584">
        <f t="shared" si="15"/>
        <v>0</v>
      </c>
      <c r="F159" s="584">
        <f t="shared" si="15"/>
        <v>0</v>
      </c>
      <c r="G159" s="584">
        <f t="shared" si="15"/>
        <v>0</v>
      </c>
      <c r="H159" s="584">
        <f t="shared" si="15"/>
        <v>0</v>
      </c>
      <c r="I159" s="584">
        <f t="shared" si="15"/>
        <v>0</v>
      </c>
      <c r="J159" s="584">
        <f t="shared" si="15"/>
        <v>0</v>
      </c>
      <c r="K159" s="748">
        <f t="shared" si="15"/>
        <v>0</v>
      </c>
      <c r="L159" s="83"/>
    </row>
    <row r="160" spans="1:12" x14ac:dyDescent="0.25">
      <c r="A160" s="88" t="s">
        <v>419</v>
      </c>
      <c r="B160" s="88"/>
      <c r="C160" s="88"/>
      <c r="D160" s="91"/>
      <c r="E160" s="91"/>
      <c r="F160" s="91"/>
      <c r="G160" s="91"/>
      <c r="H160" s="91"/>
      <c r="I160" s="91"/>
      <c r="J160" s="91"/>
      <c r="K160" s="91"/>
      <c r="L160" s="74"/>
    </row>
    <row r="161" spans="1:12" x14ac:dyDescent="0.25">
      <c r="A161" s="75" t="s">
        <v>913</v>
      </c>
      <c r="D161" s="92"/>
      <c r="E161" s="92"/>
      <c r="F161" s="92"/>
      <c r="G161" s="92"/>
      <c r="H161" s="92"/>
      <c r="I161" s="92"/>
      <c r="J161" s="92"/>
      <c r="K161" s="92"/>
      <c r="L161" s="74"/>
    </row>
    <row r="162" spans="1:12" x14ac:dyDescent="0.25">
      <c r="A162" s="75" t="s">
        <v>969</v>
      </c>
      <c r="D162" s="92"/>
      <c r="E162" s="92"/>
      <c r="F162" s="92"/>
      <c r="G162" s="92"/>
      <c r="H162" s="92"/>
      <c r="I162" s="92"/>
      <c r="J162" s="92"/>
      <c r="K162" s="92"/>
      <c r="L162" s="74"/>
    </row>
    <row r="163" spans="1:12" x14ac:dyDescent="0.25">
      <c r="A163" s="75" t="s">
        <v>914</v>
      </c>
      <c r="D163" s="92"/>
      <c r="E163" s="92"/>
      <c r="F163" s="92"/>
      <c r="G163" s="92"/>
      <c r="H163" s="92"/>
      <c r="I163" s="92"/>
      <c r="J163" s="92"/>
      <c r="K163" s="92"/>
      <c r="L163" s="74"/>
    </row>
    <row r="164" spans="1:12" x14ac:dyDescent="0.25">
      <c r="A164" s="42" t="s">
        <v>915</v>
      </c>
      <c r="D164" s="92"/>
      <c r="E164" s="92"/>
      <c r="F164" s="92"/>
      <c r="G164" s="92"/>
      <c r="H164" s="92"/>
      <c r="I164" s="92"/>
      <c r="J164" s="92"/>
      <c r="K164" s="92"/>
      <c r="L164" s="74"/>
    </row>
    <row r="165" spans="1:12" x14ac:dyDescent="0.25">
      <c r="A165" s="74"/>
      <c r="D165" s="92"/>
      <c r="E165" s="92"/>
      <c r="F165" s="92"/>
      <c r="G165" s="92"/>
      <c r="H165" s="92"/>
      <c r="I165" s="92"/>
      <c r="J165" s="92"/>
      <c r="K165" s="92"/>
      <c r="L165" s="74"/>
    </row>
    <row r="166" spans="1:12" x14ac:dyDescent="0.25">
      <c r="A166" s="75" t="s">
        <v>422</v>
      </c>
      <c r="B166" s="74"/>
      <c r="C166" s="74"/>
      <c r="D166" s="92"/>
      <c r="E166" s="92"/>
      <c r="F166" s="92"/>
      <c r="G166" s="92"/>
      <c r="H166" s="92"/>
      <c r="I166" s="92"/>
      <c r="J166" s="92"/>
      <c r="K166" s="92"/>
      <c r="L166" s="74"/>
    </row>
    <row r="167" spans="1:12" ht="17.399999999999999" x14ac:dyDescent="0.3">
      <c r="A167" s="501" t="s">
        <v>607</v>
      </c>
      <c r="B167" s="502"/>
      <c r="C167" s="502"/>
      <c r="D167" s="502"/>
      <c r="E167" s="502"/>
      <c r="F167" s="502"/>
      <c r="G167" s="502"/>
      <c r="H167" s="502"/>
      <c r="I167" s="502"/>
      <c r="J167" s="502"/>
      <c r="K167" s="503" t="s">
        <v>608</v>
      </c>
      <c r="L167" s="74"/>
    </row>
    <row r="168" spans="1:12" x14ac:dyDescent="0.25">
      <c r="A168" s="74"/>
      <c r="B168" s="74"/>
      <c r="C168" s="74"/>
      <c r="D168" s="74"/>
      <c r="E168" s="74"/>
      <c r="F168" s="74"/>
      <c r="G168" s="74"/>
      <c r="H168" s="74"/>
      <c r="I168" s="74"/>
      <c r="J168" s="74"/>
      <c r="K168" s="500" t="s">
        <v>628</v>
      </c>
      <c r="L168" s="74"/>
    </row>
    <row r="169" spans="1:12" ht="15.6" x14ac:dyDescent="0.3">
      <c r="A169" s="76"/>
      <c r="B169" s="76"/>
      <c r="C169" s="76"/>
      <c r="D169" s="77"/>
      <c r="E169" s="77"/>
      <c r="F169" s="77"/>
      <c r="G169" s="77"/>
      <c r="H169" s="77"/>
      <c r="J169" s="74"/>
      <c r="K169" s="74"/>
      <c r="L169" s="74"/>
    </row>
    <row r="170" spans="1:12" x14ac:dyDescent="0.25">
      <c r="A170" s="75" t="s">
        <v>363</v>
      </c>
      <c r="B170" s="74"/>
      <c r="C170" s="74"/>
      <c r="E170" s="75" t="s">
        <v>451</v>
      </c>
      <c r="F170" s="74"/>
      <c r="G170" s="74"/>
      <c r="H170" s="74"/>
      <c r="J170" s="75" t="s">
        <v>365</v>
      </c>
      <c r="K170" s="74"/>
      <c r="L170" s="74"/>
    </row>
    <row r="171" spans="1:12" x14ac:dyDescent="0.25">
      <c r="B171" s="74" t="str">
        <f>'1_1A'!$B$7</f>
        <v>Enter Hospital Name Here</v>
      </c>
      <c r="F171" s="74" t="str">
        <f>'1_1A'!$H$7</f>
        <v>Enter Provider Number Here</v>
      </c>
      <c r="G171" s="74"/>
      <c r="H171" s="74"/>
      <c r="I171" s="74"/>
      <c r="K171" s="504" t="str">
        <f>'1_1A'!$P$7</f>
        <v>Enter FYE Here</v>
      </c>
      <c r="L171" s="74"/>
    </row>
    <row r="172" spans="1:12" x14ac:dyDescent="0.25">
      <c r="A172" s="74"/>
      <c r="B172" s="74"/>
      <c r="C172" s="74"/>
      <c r="D172" s="92"/>
      <c r="E172" s="92"/>
      <c r="F172" s="92"/>
      <c r="G172" s="92"/>
      <c r="H172" s="92"/>
      <c r="I172" s="92"/>
      <c r="J172" s="92"/>
      <c r="K172" s="92"/>
      <c r="L172" s="74"/>
    </row>
    <row r="173" spans="1:12" x14ac:dyDescent="0.25">
      <c r="A173" s="78"/>
      <c r="B173" s="78"/>
      <c r="C173" s="79"/>
      <c r="D173" s="89"/>
      <c r="E173" s="89"/>
      <c r="F173" s="1470" t="s">
        <v>929</v>
      </c>
      <c r="G173" s="1471"/>
      <c r="H173" s="89"/>
      <c r="I173" s="94" t="s">
        <v>610</v>
      </c>
      <c r="J173" s="95"/>
      <c r="K173" s="744"/>
      <c r="L173" s="83"/>
    </row>
    <row r="174" spans="1:12" x14ac:dyDescent="0.25">
      <c r="A174" s="83"/>
      <c r="B174" s="83"/>
      <c r="C174" s="74"/>
      <c r="D174" s="96"/>
      <c r="E174" s="97" t="s">
        <v>611</v>
      </c>
      <c r="F174" s="93" t="s">
        <v>612</v>
      </c>
      <c r="G174" s="93" t="s">
        <v>613</v>
      </c>
      <c r="H174" s="96"/>
      <c r="I174" s="98" t="s">
        <v>614</v>
      </c>
      <c r="J174" s="99"/>
      <c r="K174" s="745" t="s">
        <v>377</v>
      </c>
      <c r="L174" s="83"/>
    </row>
    <row r="175" spans="1:12" x14ac:dyDescent="0.25">
      <c r="A175" s="83"/>
      <c r="B175" s="85" t="s">
        <v>484</v>
      </c>
      <c r="C175" s="86"/>
      <c r="D175" s="97" t="s">
        <v>379</v>
      </c>
      <c r="E175" s="97" t="s">
        <v>615</v>
      </c>
      <c r="F175" s="97" t="s">
        <v>616</v>
      </c>
      <c r="G175" s="97" t="s">
        <v>617</v>
      </c>
      <c r="H175" s="97" t="s">
        <v>618</v>
      </c>
      <c r="I175" s="93" t="s">
        <v>485</v>
      </c>
      <c r="J175" s="93" t="s">
        <v>619</v>
      </c>
      <c r="K175" s="745" t="s">
        <v>620</v>
      </c>
      <c r="L175" s="83"/>
    </row>
    <row r="176" spans="1:12" x14ac:dyDescent="0.25">
      <c r="A176" s="83"/>
      <c r="B176" s="83"/>
      <c r="C176" s="74"/>
      <c r="D176" s="97" t="s">
        <v>367</v>
      </c>
      <c r="E176" s="97" t="s">
        <v>367</v>
      </c>
      <c r="F176" s="97" t="s">
        <v>622</v>
      </c>
      <c r="G176" s="1375" t="s">
        <v>971</v>
      </c>
      <c r="H176" s="97" t="s">
        <v>367</v>
      </c>
      <c r="I176" s="97" t="s">
        <v>367</v>
      </c>
      <c r="J176" s="97" t="s">
        <v>367</v>
      </c>
      <c r="K176" s="745" t="s">
        <v>367</v>
      </c>
      <c r="L176" s="83"/>
    </row>
    <row r="177" spans="1:12" x14ac:dyDescent="0.25">
      <c r="A177" s="83"/>
      <c r="B177" s="83"/>
      <c r="C177" s="74"/>
      <c r="D177" s="97" t="s">
        <v>384</v>
      </c>
      <c r="E177" s="97" t="s">
        <v>385</v>
      </c>
      <c r="F177" s="97" t="s">
        <v>386</v>
      </c>
      <c r="G177" s="97" t="s">
        <v>387</v>
      </c>
      <c r="H177" s="97" t="s">
        <v>388</v>
      </c>
      <c r="I177" s="97" t="s">
        <v>389</v>
      </c>
      <c r="J177" s="97" t="s">
        <v>390</v>
      </c>
      <c r="K177" s="745" t="s">
        <v>391</v>
      </c>
      <c r="L177" s="83"/>
    </row>
    <row r="178" spans="1:12" x14ac:dyDescent="0.25">
      <c r="A178" s="589"/>
      <c r="B178" s="589" t="s">
        <v>536</v>
      </c>
      <c r="C178" s="593"/>
      <c r="D178" s="584"/>
      <c r="E178" s="584"/>
      <c r="F178" s="584"/>
      <c r="G178" s="584"/>
      <c r="H178" s="584"/>
      <c r="I178" s="584"/>
      <c r="J178" s="584"/>
      <c r="K178" s="746"/>
      <c r="L178" s="83"/>
    </row>
    <row r="179" spans="1:12" x14ac:dyDescent="0.25">
      <c r="A179" s="87">
        <v>105</v>
      </c>
      <c r="B179" s="87" t="s">
        <v>537</v>
      </c>
      <c r="C179" s="548"/>
      <c r="D179" s="376"/>
      <c r="E179" s="332"/>
      <c r="F179" s="332"/>
      <c r="G179" s="1383">
        <f>'5C'!D165*(-1)</f>
        <v>0</v>
      </c>
      <c r="H179" s="333">
        <f t="shared" ref="H179:H191" si="16">SUM(D179:G179)</f>
        <v>0</v>
      </c>
      <c r="I179" s="332"/>
      <c r="J179" s="332"/>
      <c r="K179" s="742">
        <f t="shared" ref="K179:K191" si="17">H179-I179-J179</f>
        <v>0</v>
      </c>
      <c r="L179" s="83"/>
    </row>
    <row r="180" spans="1:12" x14ac:dyDescent="0.25">
      <c r="A180" s="87">
        <f t="shared" ref="A180:A191" si="18">A179+1</f>
        <v>106</v>
      </c>
      <c r="B180" s="87" t="s">
        <v>539</v>
      </c>
      <c r="C180" s="548"/>
      <c r="D180" s="376"/>
      <c r="E180" s="332"/>
      <c r="F180" s="332"/>
      <c r="G180" s="1383">
        <f>'5C'!D166*(-1)</f>
        <v>0</v>
      </c>
      <c r="H180" s="333">
        <f t="shared" si="16"/>
        <v>0</v>
      </c>
      <c r="I180" s="332"/>
      <c r="J180" s="332"/>
      <c r="K180" s="742">
        <f t="shared" si="17"/>
        <v>0</v>
      </c>
      <c r="L180" s="83"/>
    </row>
    <row r="181" spans="1:12" x14ac:dyDescent="0.25">
      <c r="A181" s="87">
        <f t="shared" si="18"/>
        <v>107</v>
      </c>
      <c r="B181" s="87" t="s">
        <v>538</v>
      </c>
      <c r="C181" s="548"/>
      <c r="D181" s="376"/>
      <c r="E181" s="332"/>
      <c r="F181" s="332"/>
      <c r="G181" s="1383">
        <f>'5C'!D167*(-1)</f>
        <v>0</v>
      </c>
      <c r="H181" s="333">
        <f t="shared" si="16"/>
        <v>0</v>
      </c>
      <c r="I181" s="332"/>
      <c r="J181" s="332"/>
      <c r="K181" s="742">
        <f t="shared" si="17"/>
        <v>0</v>
      </c>
      <c r="L181" s="83"/>
    </row>
    <row r="182" spans="1:12" x14ac:dyDescent="0.25">
      <c r="A182" s="87">
        <f t="shared" si="18"/>
        <v>108</v>
      </c>
      <c r="B182" s="340" t="s">
        <v>759</v>
      </c>
      <c r="C182" s="547"/>
      <c r="D182" s="376"/>
      <c r="E182" s="332"/>
      <c r="F182" s="332"/>
      <c r="G182" s="1383">
        <f>'5C'!D168*(-1)</f>
        <v>0</v>
      </c>
      <c r="H182" s="333">
        <f t="shared" si="16"/>
        <v>0</v>
      </c>
      <c r="I182" s="332"/>
      <c r="J182" s="332"/>
      <c r="K182" s="742">
        <f t="shared" si="17"/>
        <v>0</v>
      </c>
      <c r="L182" s="83"/>
    </row>
    <row r="183" spans="1:12" x14ac:dyDescent="0.25">
      <c r="A183" s="87">
        <f t="shared" si="18"/>
        <v>109</v>
      </c>
      <c r="B183" s="340" t="s">
        <v>760</v>
      </c>
      <c r="C183" s="547"/>
      <c r="D183" s="376"/>
      <c r="E183" s="332"/>
      <c r="F183" s="332"/>
      <c r="G183" s="1383">
        <f>'5C'!D169*(-1)</f>
        <v>0</v>
      </c>
      <c r="H183" s="333">
        <f t="shared" si="16"/>
        <v>0</v>
      </c>
      <c r="I183" s="332"/>
      <c r="J183" s="332"/>
      <c r="K183" s="742">
        <f t="shared" si="17"/>
        <v>0</v>
      </c>
      <c r="L183" s="83"/>
    </row>
    <row r="184" spans="1:12" x14ac:dyDescent="0.25">
      <c r="A184" s="87">
        <f t="shared" si="18"/>
        <v>110</v>
      </c>
      <c r="B184" s="340" t="s">
        <v>761</v>
      </c>
      <c r="C184" s="547"/>
      <c r="D184" s="376"/>
      <c r="E184" s="332"/>
      <c r="F184" s="332"/>
      <c r="G184" s="1383">
        <f>'5C'!D170*(-1)</f>
        <v>0</v>
      </c>
      <c r="H184" s="333">
        <f t="shared" si="16"/>
        <v>0</v>
      </c>
      <c r="I184" s="332"/>
      <c r="J184" s="332"/>
      <c r="K184" s="742">
        <f t="shared" si="17"/>
        <v>0</v>
      </c>
      <c r="L184" s="83"/>
    </row>
    <row r="185" spans="1:12" x14ac:dyDescent="0.25">
      <c r="A185" s="87">
        <f t="shared" si="18"/>
        <v>111</v>
      </c>
      <c r="B185" s="340" t="s">
        <v>762</v>
      </c>
      <c r="C185" s="547"/>
      <c r="D185" s="376"/>
      <c r="E185" s="332"/>
      <c r="F185" s="332"/>
      <c r="G185" s="1383">
        <f>'5C'!D171*(-1)</f>
        <v>0</v>
      </c>
      <c r="H185" s="333">
        <f t="shared" si="16"/>
        <v>0</v>
      </c>
      <c r="I185" s="332"/>
      <c r="J185" s="332"/>
      <c r="K185" s="742">
        <f t="shared" si="17"/>
        <v>0</v>
      </c>
      <c r="L185" s="83"/>
    </row>
    <row r="186" spans="1:12" x14ac:dyDescent="0.25">
      <c r="A186" s="87">
        <f t="shared" si="18"/>
        <v>112</v>
      </c>
      <c r="B186" s="87" t="s">
        <v>824</v>
      </c>
      <c r="C186" s="705" t="s">
        <v>795</v>
      </c>
      <c r="D186" s="376"/>
      <c r="E186" s="332"/>
      <c r="F186" s="332"/>
      <c r="G186" s="1383">
        <f>'5C'!D172*(-1)</f>
        <v>0</v>
      </c>
      <c r="H186" s="333">
        <f t="shared" si="16"/>
        <v>0</v>
      </c>
      <c r="I186" s="332"/>
      <c r="J186" s="332"/>
      <c r="K186" s="742">
        <f t="shared" si="17"/>
        <v>0</v>
      </c>
      <c r="L186" s="83"/>
    </row>
    <row r="187" spans="1:12" x14ac:dyDescent="0.25">
      <c r="A187" s="87">
        <f t="shared" si="18"/>
        <v>113</v>
      </c>
      <c r="B187" s="87" t="s">
        <v>540</v>
      </c>
      <c r="C187" s="548"/>
      <c r="D187" s="376"/>
      <c r="E187" s="332"/>
      <c r="F187" s="332"/>
      <c r="G187" s="1383">
        <f>'5C'!D173*(-1)</f>
        <v>0</v>
      </c>
      <c r="H187" s="333">
        <f t="shared" si="16"/>
        <v>0</v>
      </c>
      <c r="I187" s="332"/>
      <c r="J187" s="332"/>
      <c r="K187" s="742">
        <f t="shared" si="17"/>
        <v>0</v>
      </c>
      <c r="L187" s="83"/>
    </row>
    <row r="188" spans="1:12" x14ac:dyDescent="0.25">
      <c r="A188" s="87">
        <f t="shared" si="18"/>
        <v>114</v>
      </c>
      <c r="B188" s="87" t="s">
        <v>629</v>
      </c>
      <c r="C188" s="548"/>
      <c r="D188" s="376"/>
      <c r="E188" s="332"/>
      <c r="F188" s="332"/>
      <c r="G188" s="1383">
        <f>'5C'!D174*(-1)</f>
        <v>0</v>
      </c>
      <c r="H188" s="333">
        <f t="shared" si="16"/>
        <v>0</v>
      </c>
      <c r="I188" s="332"/>
      <c r="J188" s="332"/>
      <c r="K188" s="742">
        <f t="shared" si="17"/>
        <v>0</v>
      </c>
      <c r="L188" s="83"/>
    </row>
    <row r="189" spans="1:12" x14ac:dyDescent="0.25">
      <c r="A189" s="87">
        <f t="shared" si="18"/>
        <v>115</v>
      </c>
      <c r="B189" s="87" t="s">
        <v>890</v>
      </c>
      <c r="C189" s="547"/>
      <c r="D189" s="332"/>
      <c r="E189" s="332"/>
      <c r="F189" s="332"/>
      <c r="G189" s="1383">
        <f>'5C'!D175*(-1)</f>
        <v>0</v>
      </c>
      <c r="H189" s="333">
        <f t="shared" si="16"/>
        <v>0</v>
      </c>
      <c r="I189" s="332"/>
      <c r="J189" s="332"/>
      <c r="K189" s="742">
        <f t="shared" si="17"/>
        <v>0</v>
      </c>
      <c r="L189" s="83"/>
    </row>
    <row r="190" spans="1:12" x14ac:dyDescent="0.25">
      <c r="A190" s="87">
        <f t="shared" si="18"/>
        <v>116</v>
      </c>
      <c r="B190" s="87" t="s">
        <v>541</v>
      </c>
      <c r="C190" s="548"/>
      <c r="D190" s="332"/>
      <c r="E190" s="332"/>
      <c r="F190" s="332"/>
      <c r="G190" s="1383">
        <f>'5C'!D176*(-1)</f>
        <v>0</v>
      </c>
      <c r="H190" s="333">
        <f t="shared" si="16"/>
        <v>0</v>
      </c>
      <c r="I190" s="332"/>
      <c r="J190" s="332"/>
      <c r="K190" s="742">
        <f t="shared" si="17"/>
        <v>0</v>
      </c>
      <c r="L190" s="83"/>
    </row>
    <row r="191" spans="1:12" x14ac:dyDescent="0.25">
      <c r="A191" s="87">
        <f t="shared" si="18"/>
        <v>117</v>
      </c>
      <c r="B191" s="457" t="s">
        <v>866</v>
      </c>
      <c r="C191" s="705" t="s">
        <v>795</v>
      </c>
      <c r="D191" s="332"/>
      <c r="E191" s="332"/>
      <c r="F191" s="332"/>
      <c r="G191" s="1383">
        <f>'5C'!D177*(-1)</f>
        <v>0</v>
      </c>
      <c r="H191" s="333">
        <f t="shared" si="16"/>
        <v>0</v>
      </c>
      <c r="I191" s="332"/>
      <c r="J191" s="332"/>
      <c r="K191" s="742">
        <f t="shared" si="17"/>
        <v>0</v>
      </c>
      <c r="L191" s="83"/>
    </row>
    <row r="192" spans="1:12" x14ac:dyDescent="0.25">
      <c r="A192" s="586"/>
      <c r="B192" s="586" t="s">
        <v>805</v>
      </c>
      <c r="C192" s="587"/>
      <c r="D192" s="584">
        <f t="shared" ref="D192:K192" si="19">SUM(D179:D191)+D159</f>
        <v>0</v>
      </c>
      <c r="E192" s="584">
        <f t="shared" si="19"/>
        <v>0</v>
      </c>
      <c r="F192" s="584">
        <f t="shared" si="19"/>
        <v>0</v>
      </c>
      <c r="G192" s="584">
        <f t="shared" si="19"/>
        <v>0</v>
      </c>
      <c r="H192" s="584">
        <f t="shared" si="19"/>
        <v>0</v>
      </c>
      <c r="I192" s="584">
        <f t="shared" si="19"/>
        <v>0</v>
      </c>
      <c r="J192" s="584">
        <f t="shared" si="19"/>
        <v>0</v>
      </c>
      <c r="K192" s="746">
        <f t="shared" si="19"/>
        <v>0</v>
      </c>
      <c r="L192" s="83"/>
    </row>
    <row r="193" spans="1:12" x14ac:dyDescent="0.25">
      <c r="A193" s="588"/>
      <c r="B193" s="586" t="s">
        <v>631</v>
      </c>
      <c r="C193" s="587"/>
      <c r="D193" s="584"/>
      <c r="E193" s="584"/>
      <c r="F193" s="584"/>
      <c r="G193" s="584"/>
      <c r="H193" s="584"/>
      <c r="I193" s="584"/>
      <c r="J193" s="584"/>
      <c r="K193" s="746"/>
      <c r="L193" s="83"/>
    </row>
    <row r="194" spans="1:12" x14ac:dyDescent="0.25">
      <c r="A194" s="87">
        <v>190</v>
      </c>
      <c r="B194" s="87" t="s">
        <v>542</v>
      </c>
      <c r="C194" s="548"/>
      <c r="D194" s="332"/>
      <c r="E194" s="332"/>
      <c r="F194" s="332"/>
      <c r="G194" s="1383">
        <f>'5C'!D180*(-1)</f>
        <v>0</v>
      </c>
      <c r="H194" s="333">
        <f t="shared" ref="H194:H203" si="20">SUM(D194:G194)</f>
        <v>0</v>
      </c>
      <c r="I194" s="332"/>
      <c r="J194" s="332"/>
      <c r="K194" s="742">
        <f t="shared" ref="K194:K203" si="21">H194-I194-J194</f>
        <v>0</v>
      </c>
      <c r="L194" s="83"/>
    </row>
    <row r="195" spans="1:12" x14ac:dyDescent="0.25">
      <c r="A195" s="87">
        <v>191</v>
      </c>
      <c r="B195" s="338" t="s">
        <v>133</v>
      </c>
      <c r="C195" s="546"/>
      <c r="D195" s="332"/>
      <c r="E195" s="332"/>
      <c r="F195" s="332"/>
      <c r="G195" s="1383">
        <f>'5C'!D181*(-1)</f>
        <v>0</v>
      </c>
      <c r="H195" s="333">
        <f t="shared" si="20"/>
        <v>0</v>
      </c>
      <c r="I195" s="332"/>
      <c r="J195" s="332"/>
      <c r="K195" s="742">
        <f t="shared" si="21"/>
        <v>0</v>
      </c>
      <c r="L195" s="83"/>
    </row>
    <row r="196" spans="1:12" x14ac:dyDescent="0.25">
      <c r="A196" s="87">
        <v>192</v>
      </c>
      <c r="B196" s="338" t="s">
        <v>134</v>
      </c>
      <c r="C196" s="546"/>
      <c r="D196" s="332"/>
      <c r="E196" s="332"/>
      <c r="F196" s="332"/>
      <c r="G196" s="1383">
        <f>'5C'!D182*(-1)</f>
        <v>0</v>
      </c>
      <c r="H196" s="333">
        <f t="shared" si="20"/>
        <v>0</v>
      </c>
      <c r="I196" s="332"/>
      <c r="J196" s="332"/>
      <c r="K196" s="742">
        <f t="shared" si="21"/>
        <v>0</v>
      </c>
      <c r="L196" s="83"/>
    </row>
    <row r="197" spans="1:12" x14ac:dyDescent="0.25">
      <c r="A197" s="87">
        <v>193</v>
      </c>
      <c r="B197" s="338" t="s">
        <v>135</v>
      </c>
      <c r="C197" s="546"/>
      <c r="D197" s="332"/>
      <c r="E197" s="332"/>
      <c r="F197" s="332"/>
      <c r="G197" s="1383">
        <f>'5C'!D183*(-1)</f>
        <v>0</v>
      </c>
      <c r="H197" s="333">
        <f t="shared" si="20"/>
        <v>0</v>
      </c>
      <c r="I197" s="332"/>
      <c r="J197" s="332"/>
      <c r="K197" s="742">
        <f t="shared" si="21"/>
        <v>0</v>
      </c>
      <c r="L197" s="83"/>
    </row>
    <row r="198" spans="1:12" x14ac:dyDescent="0.25">
      <c r="A198" s="87">
        <v>194</v>
      </c>
      <c r="B198" s="87" t="s">
        <v>820</v>
      </c>
      <c r="C198" s="546"/>
      <c r="D198" s="332"/>
      <c r="E198" s="332"/>
      <c r="F198" s="332"/>
      <c r="G198" s="1383">
        <f>'5C'!D184*(-1)</f>
        <v>0</v>
      </c>
      <c r="H198" s="333">
        <f t="shared" si="20"/>
        <v>0</v>
      </c>
      <c r="I198" s="332"/>
      <c r="J198" s="332"/>
      <c r="K198" s="742">
        <f t="shared" si="21"/>
        <v>0</v>
      </c>
      <c r="L198" s="83"/>
    </row>
    <row r="199" spans="1:12" x14ac:dyDescent="0.25">
      <c r="A199" s="87"/>
      <c r="B199" s="339" t="s">
        <v>772</v>
      </c>
      <c r="C199" s="705" t="s">
        <v>795</v>
      </c>
      <c r="D199" s="332"/>
      <c r="E199" s="332"/>
      <c r="F199" s="332"/>
      <c r="G199" s="1383">
        <f>'5C'!D185*(-1)</f>
        <v>0</v>
      </c>
      <c r="H199" s="333">
        <f t="shared" si="20"/>
        <v>0</v>
      </c>
      <c r="I199" s="332"/>
      <c r="J199" s="332"/>
      <c r="K199" s="742">
        <f t="shared" si="21"/>
        <v>0</v>
      </c>
      <c r="L199" s="83"/>
    </row>
    <row r="200" spans="1:12" x14ac:dyDescent="0.25">
      <c r="A200" s="78"/>
      <c r="B200" s="339" t="s">
        <v>773</v>
      </c>
      <c r="C200" s="705" t="s">
        <v>795</v>
      </c>
      <c r="D200" s="332"/>
      <c r="E200" s="332"/>
      <c r="F200" s="332"/>
      <c r="G200" s="1383">
        <f>'5C'!D186*(-1)</f>
        <v>0</v>
      </c>
      <c r="H200" s="333">
        <f t="shared" si="20"/>
        <v>0</v>
      </c>
      <c r="I200" s="332"/>
      <c r="J200" s="332"/>
      <c r="K200" s="742">
        <f t="shared" si="21"/>
        <v>0</v>
      </c>
      <c r="L200" s="83"/>
    </row>
    <row r="201" spans="1:12" x14ac:dyDescent="0.25">
      <c r="A201" s="78"/>
      <c r="B201" s="339" t="s">
        <v>774</v>
      </c>
      <c r="C201" s="705" t="s">
        <v>795</v>
      </c>
      <c r="D201" s="332"/>
      <c r="E201" s="332"/>
      <c r="F201" s="332"/>
      <c r="G201" s="1383">
        <f>'5C'!D187*(-1)</f>
        <v>0</v>
      </c>
      <c r="H201" s="333">
        <f t="shared" si="20"/>
        <v>0</v>
      </c>
      <c r="I201" s="332"/>
      <c r="J201" s="332"/>
      <c r="K201" s="742">
        <f t="shared" si="21"/>
        <v>0</v>
      </c>
      <c r="L201" s="83"/>
    </row>
    <row r="202" spans="1:12" x14ac:dyDescent="0.25">
      <c r="A202" s="78"/>
      <c r="B202" s="339" t="s">
        <v>775</v>
      </c>
      <c r="C202" s="705" t="s">
        <v>795</v>
      </c>
      <c r="D202" s="332"/>
      <c r="E202" s="332"/>
      <c r="F202" s="332"/>
      <c r="G202" s="1383">
        <f>'5C'!D188*(-1)</f>
        <v>0</v>
      </c>
      <c r="H202" s="333">
        <f t="shared" si="20"/>
        <v>0</v>
      </c>
      <c r="I202" s="332"/>
      <c r="J202" s="332"/>
      <c r="K202" s="742">
        <f t="shared" si="21"/>
        <v>0</v>
      </c>
      <c r="L202" s="83"/>
    </row>
    <row r="203" spans="1:12" x14ac:dyDescent="0.25">
      <c r="A203" s="78"/>
      <c r="B203" s="339" t="s">
        <v>776</v>
      </c>
      <c r="C203" s="705" t="s">
        <v>795</v>
      </c>
      <c r="D203" s="332"/>
      <c r="E203" s="332"/>
      <c r="F203" s="332"/>
      <c r="G203" s="1383">
        <f>'5C'!D189*(-1)</f>
        <v>0</v>
      </c>
      <c r="H203" s="333">
        <f t="shared" si="20"/>
        <v>0</v>
      </c>
      <c r="I203" s="332"/>
      <c r="J203" s="332"/>
      <c r="K203" s="742">
        <f t="shared" si="21"/>
        <v>0</v>
      </c>
      <c r="L203" s="83"/>
    </row>
    <row r="204" spans="1:12" x14ac:dyDescent="0.25">
      <c r="A204" s="586">
        <v>200</v>
      </c>
      <c r="B204" s="586" t="s">
        <v>806</v>
      </c>
      <c r="C204" s="587"/>
      <c r="D204" s="584">
        <f t="shared" ref="D204:K204" si="22">SUM(D192:D203)</f>
        <v>0</v>
      </c>
      <c r="E204" s="584">
        <f t="shared" si="22"/>
        <v>0</v>
      </c>
      <c r="F204" s="584">
        <f t="shared" si="22"/>
        <v>0</v>
      </c>
      <c r="G204" s="584">
        <f t="shared" si="22"/>
        <v>0</v>
      </c>
      <c r="H204" s="584">
        <f t="shared" si="22"/>
        <v>0</v>
      </c>
      <c r="I204" s="584">
        <f t="shared" si="22"/>
        <v>0</v>
      </c>
      <c r="J204" s="584">
        <f t="shared" si="22"/>
        <v>0</v>
      </c>
      <c r="K204" s="746">
        <f t="shared" si="22"/>
        <v>0</v>
      </c>
      <c r="L204" s="83"/>
    </row>
    <row r="205" spans="1:12" x14ac:dyDescent="0.25">
      <c r="A205" s="45"/>
      <c r="B205" s="45"/>
      <c r="C205" s="565"/>
      <c r="D205" s="89"/>
      <c r="E205" s="89"/>
      <c r="F205" s="89"/>
      <c r="G205" s="89"/>
      <c r="H205" s="89"/>
      <c r="I205" s="89"/>
      <c r="J205" s="89"/>
      <c r="K205" s="749"/>
      <c r="L205" s="83"/>
    </row>
    <row r="206" spans="1:12" x14ac:dyDescent="0.25">
      <c r="A206" s="88" t="s">
        <v>419</v>
      </c>
      <c r="B206" s="88"/>
      <c r="C206" s="88"/>
      <c r="D206" s="88"/>
      <c r="E206" s="88"/>
      <c r="F206" s="88"/>
      <c r="G206" s="88"/>
      <c r="H206" s="88"/>
      <c r="I206" s="88"/>
      <c r="J206" s="88"/>
      <c r="K206" s="88"/>
      <c r="L206" s="74"/>
    </row>
    <row r="207" spans="1:12" x14ac:dyDescent="0.25">
      <c r="A207" s="75" t="s">
        <v>913</v>
      </c>
      <c r="D207" s="74"/>
      <c r="E207" s="74"/>
      <c r="F207" s="74"/>
      <c r="G207" s="74"/>
      <c r="H207" s="74"/>
      <c r="I207" s="74"/>
      <c r="J207" s="74"/>
      <c r="K207" s="74"/>
      <c r="L207" s="74"/>
    </row>
    <row r="208" spans="1:12" x14ac:dyDescent="0.25">
      <c r="A208" s="75" t="s">
        <v>969</v>
      </c>
      <c r="D208" s="74"/>
      <c r="E208" s="74"/>
      <c r="F208" s="74"/>
      <c r="G208" s="74"/>
      <c r="H208" s="74"/>
      <c r="I208" s="74"/>
      <c r="J208" s="74"/>
      <c r="K208" s="74"/>
      <c r="L208" s="74"/>
    </row>
    <row r="209" spans="1:12" x14ac:dyDescent="0.25">
      <c r="A209" s="75" t="s">
        <v>914</v>
      </c>
      <c r="D209" s="74"/>
      <c r="E209" s="74"/>
      <c r="F209" s="74"/>
      <c r="G209" s="74"/>
      <c r="H209" s="74"/>
      <c r="I209" s="74"/>
      <c r="J209" s="74"/>
      <c r="K209" s="74"/>
      <c r="L209" s="74"/>
    </row>
    <row r="210" spans="1:12" x14ac:dyDescent="0.25">
      <c r="A210" s="42" t="s">
        <v>915</v>
      </c>
      <c r="D210" s="74"/>
      <c r="E210" s="74"/>
      <c r="F210" s="74"/>
      <c r="G210" s="74"/>
      <c r="H210" s="74"/>
      <c r="I210" s="74"/>
      <c r="J210" s="74"/>
      <c r="K210" s="74"/>
      <c r="L210" s="74"/>
    </row>
    <row r="211" spans="1:12" x14ac:dyDescent="0.25">
      <c r="A211" s="75" t="s">
        <v>367</v>
      </c>
      <c r="D211" s="74"/>
      <c r="E211" s="74"/>
      <c r="F211" s="74"/>
      <c r="G211" s="74"/>
      <c r="H211" s="74"/>
      <c r="I211" s="74"/>
      <c r="J211" s="74"/>
      <c r="K211" s="74"/>
      <c r="L211" s="74"/>
    </row>
    <row r="212" spans="1:12" x14ac:dyDescent="0.25">
      <c r="A212" s="42"/>
    </row>
  </sheetData>
  <sheetProtection selectLockedCells="1"/>
  <mergeCells count="5">
    <mergeCell ref="F7:G7"/>
    <mergeCell ref="F48:G48"/>
    <mergeCell ref="F84:G84"/>
    <mergeCell ref="F134:G134"/>
    <mergeCell ref="F173:G173"/>
  </mergeCells>
  <phoneticPr fontId="0" type="noConversion"/>
  <printOptions horizontalCentered="1"/>
  <pageMargins left="0.35" right="0.5" top="0.6" bottom="0.45" header="0.5" footer="0.25"/>
  <pageSetup scale="74" fitToHeight="0" orientation="landscape" horizontalDpi="300" verticalDpi="300" r:id="rId1"/>
  <headerFooter alignWithMargins="0">
    <oddFooter>&amp;C&amp;9Rev. 12/01/11</oddFooter>
  </headerFooter>
  <rowBreaks count="3" manualBreakCount="3">
    <brk id="40" max="16383" man="1"/>
    <brk id="77" max="16383" man="1"/>
    <brk id="1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5"/>
  <sheetViews>
    <sheetView showOutlineSymbols="0" zoomScale="87" workbookViewId="0">
      <selection activeCell="B10" sqref="B10"/>
    </sheetView>
  </sheetViews>
  <sheetFormatPr defaultColWidth="9.6328125" defaultRowHeight="15" x14ac:dyDescent="0.25"/>
  <cols>
    <col min="1" max="1" width="4.6328125" style="101" customWidth="1"/>
    <col min="2" max="2" width="6.6328125" style="101" customWidth="1"/>
    <col min="3" max="4" width="8.6328125" style="101" customWidth="1"/>
    <col min="5" max="5" width="7.6328125" style="101" customWidth="1"/>
    <col min="6" max="6" width="23.6328125" style="101" customWidth="1"/>
    <col min="7" max="7" width="7.6328125" style="101" customWidth="1"/>
    <col min="8" max="8" width="12.6328125" style="101" customWidth="1"/>
    <col min="9" max="9" width="23.6328125" style="101" customWidth="1"/>
    <col min="10" max="10" width="7.6328125" style="101" customWidth="1"/>
    <col min="11" max="11" width="12.6328125" style="101" customWidth="1"/>
    <col min="12" max="12" width="2.6328125" style="101" customWidth="1"/>
    <col min="13" max="16384" width="9.6328125" style="101"/>
  </cols>
  <sheetData>
    <row r="1" spans="1:12" ht="15.6" x14ac:dyDescent="0.3">
      <c r="A1" s="102" t="s">
        <v>633</v>
      </c>
      <c r="B1" s="509"/>
      <c r="C1" s="509"/>
      <c r="D1" s="509"/>
      <c r="E1" s="509"/>
      <c r="F1" s="509"/>
      <c r="G1" s="509"/>
      <c r="H1" s="509"/>
      <c r="I1" s="509"/>
      <c r="J1" s="102"/>
      <c r="K1" s="508" t="s">
        <v>632</v>
      </c>
      <c r="L1" s="100"/>
    </row>
    <row r="2" spans="1:12" x14ac:dyDescent="0.25">
      <c r="A2" s="100"/>
      <c r="B2" s="100"/>
      <c r="C2" s="100"/>
      <c r="D2" s="100"/>
      <c r="E2" s="100"/>
      <c r="F2" s="100"/>
      <c r="G2" s="100"/>
      <c r="H2" s="100"/>
      <c r="I2" s="100"/>
      <c r="J2" s="100"/>
      <c r="K2" s="100"/>
      <c r="L2" s="100"/>
    </row>
    <row r="3" spans="1:12" x14ac:dyDescent="0.25">
      <c r="A3" s="101" t="s">
        <v>363</v>
      </c>
      <c r="B3" s="100"/>
      <c r="C3" s="100"/>
      <c r="D3" s="100"/>
      <c r="E3" s="100"/>
      <c r="F3" s="510" t="s">
        <v>451</v>
      </c>
      <c r="G3" s="100"/>
      <c r="H3" s="100"/>
      <c r="I3" s="100"/>
      <c r="J3" s="101" t="s">
        <v>365</v>
      </c>
      <c r="K3" s="100"/>
      <c r="L3" s="100"/>
    </row>
    <row r="4" spans="1:12" x14ac:dyDescent="0.25">
      <c r="A4" s="100"/>
      <c r="B4" s="100" t="str">
        <f>'1_1A'!$B$7</f>
        <v>Enter Hospital Name Here</v>
      </c>
      <c r="C4" s="100"/>
      <c r="D4" s="100"/>
      <c r="E4" s="100"/>
      <c r="G4" s="1472" t="str">
        <f>'1_1A'!$H$7</f>
        <v>Enter Provider Number Here</v>
      </c>
      <c r="H4" s="1472"/>
      <c r="I4" s="100"/>
      <c r="J4" s="100"/>
      <c r="K4" s="511" t="str">
        <f>'1_1A'!$P$7</f>
        <v>Enter FYE Here</v>
      </c>
      <c r="L4" s="100"/>
    </row>
    <row r="5" spans="1:12" x14ac:dyDescent="0.25">
      <c r="A5" s="104"/>
      <c r="B5" s="104"/>
      <c r="C5" s="105"/>
      <c r="D5" s="105"/>
      <c r="E5" s="105"/>
      <c r="F5" s="106" t="s">
        <v>634</v>
      </c>
      <c r="G5" s="107"/>
      <c r="H5" s="107"/>
      <c r="I5" s="106" t="s">
        <v>635</v>
      </c>
      <c r="J5" s="107"/>
      <c r="K5" s="107"/>
      <c r="L5" s="108"/>
    </row>
    <row r="6" spans="1:12" x14ac:dyDescent="0.25">
      <c r="A6" s="108"/>
      <c r="B6" s="109" t="s">
        <v>636</v>
      </c>
      <c r="C6" s="103"/>
      <c r="D6" s="103"/>
      <c r="E6" s="103"/>
      <c r="F6" s="108"/>
      <c r="G6" s="100"/>
      <c r="H6" s="100"/>
      <c r="I6" s="108"/>
      <c r="J6" s="100"/>
      <c r="K6" s="100"/>
      <c r="L6" s="108"/>
    </row>
    <row r="7" spans="1:12" x14ac:dyDescent="0.25">
      <c r="A7" s="108"/>
      <c r="B7" s="108"/>
      <c r="C7" s="100"/>
      <c r="D7" s="100"/>
      <c r="E7" s="100"/>
      <c r="F7" s="110" t="s">
        <v>637</v>
      </c>
      <c r="G7" s="110" t="s">
        <v>638</v>
      </c>
      <c r="H7" s="110" t="s">
        <v>639</v>
      </c>
      <c r="I7" s="110" t="s">
        <v>637</v>
      </c>
      <c r="J7" s="110" t="s">
        <v>638</v>
      </c>
      <c r="K7" s="110" t="s">
        <v>639</v>
      </c>
      <c r="L7" s="108"/>
    </row>
    <row r="8" spans="1:12" x14ac:dyDescent="0.25">
      <c r="A8" s="108"/>
      <c r="B8" s="109" t="s">
        <v>384</v>
      </c>
      <c r="C8" s="103"/>
      <c r="D8" s="103"/>
      <c r="E8" s="103"/>
      <c r="F8" s="111" t="s">
        <v>385</v>
      </c>
      <c r="G8" s="110" t="s">
        <v>386</v>
      </c>
      <c r="H8" s="111" t="s">
        <v>387</v>
      </c>
      <c r="I8" s="111" t="s">
        <v>388</v>
      </c>
      <c r="J8" s="110" t="s">
        <v>389</v>
      </c>
      <c r="K8" s="111" t="s">
        <v>390</v>
      </c>
      <c r="L8" s="108"/>
    </row>
    <row r="9" spans="1:12" x14ac:dyDescent="0.25">
      <c r="A9" s="104"/>
      <c r="B9" s="104"/>
      <c r="C9" s="112"/>
      <c r="D9" s="112"/>
      <c r="E9" s="112"/>
      <c r="F9" s="104"/>
      <c r="G9" s="104"/>
      <c r="H9" s="113" t="s">
        <v>367</v>
      </c>
      <c r="I9" s="104"/>
      <c r="J9" s="104"/>
      <c r="K9" s="104"/>
      <c r="L9" s="108"/>
    </row>
    <row r="10" spans="1:12" x14ac:dyDescent="0.25">
      <c r="A10" s="114">
        <v>1</v>
      </c>
      <c r="B10" s="115"/>
      <c r="C10" s="112"/>
      <c r="D10" s="112"/>
      <c r="E10" s="112"/>
      <c r="F10" s="115"/>
      <c r="G10" s="115"/>
      <c r="H10" s="116"/>
      <c r="I10" s="115"/>
      <c r="J10" s="115"/>
      <c r="K10" s="116"/>
      <c r="L10" s="108"/>
    </row>
    <row r="11" spans="1:12" x14ac:dyDescent="0.25">
      <c r="A11" s="114">
        <f t="shared" ref="A11:A42" si="0">A10+1</f>
        <v>2</v>
      </c>
      <c r="B11" s="115"/>
      <c r="C11" s="112"/>
      <c r="D11" s="112"/>
      <c r="E11" s="112"/>
      <c r="F11" s="115"/>
      <c r="G11" s="115"/>
      <c r="H11" s="116"/>
      <c r="I11" s="115"/>
      <c r="J11" s="115"/>
      <c r="K11" s="116"/>
      <c r="L11" s="108"/>
    </row>
    <row r="12" spans="1:12" x14ac:dyDescent="0.25">
      <c r="A12" s="114">
        <f t="shared" si="0"/>
        <v>3</v>
      </c>
      <c r="B12" s="115"/>
      <c r="C12" s="112"/>
      <c r="D12" s="112"/>
      <c r="E12" s="112"/>
      <c r="F12" s="115"/>
      <c r="G12" s="115"/>
      <c r="H12" s="116"/>
      <c r="I12" s="115"/>
      <c r="J12" s="115"/>
      <c r="K12" s="116"/>
      <c r="L12" s="108"/>
    </row>
    <row r="13" spans="1:12" x14ac:dyDescent="0.25">
      <c r="A13" s="114">
        <f t="shared" si="0"/>
        <v>4</v>
      </c>
      <c r="B13" s="115"/>
      <c r="C13" s="112"/>
      <c r="D13" s="112"/>
      <c r="E13" s="112"/>
      <c r="F13" s="115"/>
      <c r="G13" s="115"/>
      <c r="H13" s="116"/>
      <c r="I13" s="115"/>
      <c r="J13" s="115"/>
      <c r="K13" s="116"/>
      <c r="L13" s="108"/>
    </row>
    <row r="14" spans="1:12" x14ac:dyDescent="0.25">
      <c r="A14" s="114">
        <f t="shared" si="0"/>
        <v>5</v>
      </c>
      <c r="B14" s="115"/>
      <c r="C14" s="112"/>
      <c r="D14" s="112"/>
      <c r="E14" s="112"/>
      <c r="F14" s="115"/>
      <c r="G14" s="115"/>
      <c r="H14" s="116"/>
      <c r="I14" s="115"/>
      <c r="J14" s="115"/>
      <c r="K14" s="116"/>
      <c r="L14" s="108"/>
    </row>
    <row r="15" spans="1:12" x14ac:dyDescent="0.25">
      <c r="A15" s="114">
        <f t="shared" si="0"/>
        <v>6</v>
      </c>
      <c r="B15" s="115"/>
      <c r="C15" s="112"/>
      <c r="D15" s="112"/>
      <c r="E15" s="112"/>
      <c r="F15" s="115"/>
      <c r="G15" s="115"/>
      <c r="H15" s="116"/>
      <c r="I15" s="115"/>
      <c r="J15" s="117"/>
      <c r="K15" s="116"/>
      <c r="L15" s="108"/>
    </row>
    <row r="16" spans="1:12" x14ac:dyDescent="0.25">
      <c r="A16" s="114">
        <f t="shared" si="0"/>
        <v>7</v>
      </c>
      <c r="B16" s="115"/>
      <c r="C16" s="112"/>
      <c r="D16" s="112"/>
      <c r="E16" s="112"/>
      <c r="F16" s="115"/>
      <c r="G16" s="115"/>
      <c r="H16" s="116"/>
      <c r="I16" s="115"/>
      <c r="J16" s="115"/>
      <c r="K16" s="116"/>
      <c r="L16" s="108"/>
    </row>
    <row r="17" spans="1:12" x14ac:dyDescent="0.25">
      <c r="A17" s="114">
        <f t="shared" si="0"/>
        <v>8</v>
      </c>
      <c r="B17" s="115"/>
      <c r="C17" s="112"/>
      <c r="D17" s="112"/>
      <c r="E17" s="112"/>
      <c r="F17" s="115"/>
      <c r="G17" s="115"/>
      <c r="H17" s="116"/>
      <c r="I17" s="115"/>
      <c r="J17" s="115"/>
      <c r="K17" s="116"/>
      <c r="L17" s="108"/>
    </row>
    <row r="18" spans="1:12" x14ac:dyDescent="0.25">
      <c r="A18" s="114">
        <f t="shared" si="0"/>
        <v>9</v>
      </c>
      <c r="B18" s="115"/>
      <c r="C18" s="112"/>
      <c r="D18" s="112"/>
      <c r="E18" s="112"/>
      <c r="F18" s="115"/>
      <c r="G18" s="115"/>
      <c r="H18" s="116"/>
      <c r="I18" s="115"/>
      <c r="J18" s="115"/>
      <c r="K18" s="116"/>
      <c r="L18" s="108"/>
    </row>
    <row r="19" spans="1:12" x14ac:dyDescent="0.25">
      <c r="A19" s="114">
        <f t="shared" si="0"/>
        <v>10</v>
      </c>
      <c r="B19" s="115"/>
      <c r="C19" s="118"/>
      <c r="D19" s="118"/>
      <c r="E19" s="118"/>
      <c r="F19" s="115"/>
      <c r="G19" s="115"/>
      <c r="H19" s="116"/>
      <c r="I19" s="115"/>
      <c r="J19" s="115"/>
      <c r="K19" s="116"/>
      <c r="L19" s="108"/>
    </row>
    <row r="20" spans="1:12" x14ac:dyDescent="0.25">
      <c r="A20" s="114">
        <f t="shared" si="0"/>
        <v>11</v>
      </c>
      <c r="B20" s="115"/>
      <c r="C20" s="118"/>
      <c r="D20" s="118"/>
      <c r="E20" s="112"/>
      <c r="F20" s="115"/>
      <c r="G20" s="115"/>
      <c r="H20" s="116"/>
      <c r="I20" s="115"/>
      <c r="J20" s="115"/>
      <c r="K20" s="116"/>
      <c r="L20" s="108"/>
    </row>
    <row r="21" spans="1:12" x14ac:dyDescent="0.25">
      <c r="A21" s="114">
        <f t="shared" si="0"/>
        <v>12</v>
      </c>
      <c r="B21" s="115"/>
      <c r="C21" s="112"/>
      <c r="D21" s="112"/>
      <c r="E21" s="112"/>
      <c r="F21" s="115"/>
      <c r="G21" s="115"/>
      <c r="H21" s="116"/>
      <c r="I21" s="115"/>
      <c r="J21" s="115"/>
      <c r="K21" s="116"/>
      <c r="L21" s="108"/>
    </row>
    <row r="22" spans="1:12" x14ac:dyDescent="0.25">
      <c r="A22" s="114">
        <f t="shared" si="0"/>
        <v>13</v>
      </c>
      <c r="B22" s="115"/>
      <c r="C22" s="112"/>
      <c r="D22" s="112"/>
      <c r="E22" s="112"/>
      <c r="F22" s="115"/>
      <c r="G22" s="115"/>
      <c r="H22" s="116"/>
      <c r="I22" s="115"/>
      <c r="J22" s="115"/>
      <c r="K22" s="116"/>
      <c r="L22" s="108"/>
    </row>
    <row r="23" spans="1:12" x14ac:dyDescent="0.25">
      <c r="A23" s="114">
        <f t="shared" si="0"/>
        <v>14</v>
      </c>
      <c r="B23" s="115"/>
      <c r="C23" s="112"/>
      <c r="D23" s="112"/>
      <c r="E23" s="112"/>
      <c r="F23" s="115"/>
      <c r="G23" s="115"/>
      <c r="H23" s="116"/>
      <c r="I23" s="115"/>
      <c r="J23" s="115"/>
      <c r="K23" s="116"/>
      <c r="L23" s="108"/>
    </row>
    <row r="24" spans="1:12" x14ac:dyDescent="0.25">
      <c r="A24" s="114">
        <f t="shared" si="0"/>
        <v>15</v>
      </c>
      <c r="B24" s="115"/>
      <c r="C24" s="112"/>
      <c r="D24" s="112"/>
      <c r="E24" s="112"/>
      <c r="F24" s="115"/>
      <c r="G24" s="115"/>
      <c r="H24" s="116"/>
      <c r="I24" s="115"/>
      <c r="J24" s="115"/>
      <c r="K24" s="116"/>
      <c r="L24" s="108"/>
    </row>
    <row r="25" spans="1:12" x14ac:dyDescent="0.25">
      <c r="A25" s="114">
        <f t="shared" si="0"/>
        <v>16</v>
      </c>
      <c r="B25" s="115"/>
      <c r="C25" s="112"/>
      <c r="D25" s="112"/>
      <c r="E25" s="112"/>
      <c r="F25" s="115"/>
      <c r="G25" s="115"/>
      <c r="H25" s="116"/>
      <c r="I25" s="115"/>
      <c r="J25" s="115"/>
      <c r="K25" s="116"/>
      <c r="L25" s="108"/>
    </row>
    <row r="26" spans="1:12" x14ac:dyDescent="0.25">
      <c r="A26" s="114">
        <f t="shared" si="0"/>
        <v>17</v>
      </c>
      <c r="B26" s="115"/>
      <c r="C26" s="118"/>
      <c r="D26" s="118"/>
      <c r="E26" s="112"/>
      <c r="F26" s="115"/>
      <c r="G26" s="115"/>
      <c r="H26" s="116"/>
      <c r="I26" s="115"/>
      <c r="J26" s="115"/>
      <c r="K26" s="116"/>
      <c r="L26" s="108"/>
    </row>
    <row r="27" spans="1:12" x14ac:dyDescent="0.25">
      <c r="A27" s="114">
        <f t="shared" si="0"/>
        <v>18</v>
      </c>
      <c r="B27" s="115"/>
      <c r="C27" s="118"/>
      <c r="D27" s="118"/>
      <c r="E27" s="118"/>
      <c r="F27" s="115"/>
      <c r="G27" s="115"/>
      <c r="H27" s="116"/>
      <c r="I27" s="115"/>
      <c r="J27" s="115"/>
      <c r="K27" s="116"/>
      <c r="L27" s="108"/>
    </row>
    <row r="28" spans="1:12" x14ac:dyDescent="0.25">
      <c r="A28" s="114">
        <f t="shared" si="0"/>
        <v>19</v>
      </c>
      <c r="B28" s="115"/>
      <c r="C28" s="112"/>
      <c r="D28" s="112"/>
      <c r="E28" s="112"/>
      <c r="F28" s="115"/>
      <c r="G28" s="115"/>
      <c r="H28" s="116"/>
      <c r="I28" s="115"/>
      <c r="J28" s="115"/>
      <c r="K28" s="116"/>
      <c r="L28" s="108"/>
    </row>
    <row r="29" spans="1:12" x14ac:dyDescent="0.25">
      <c r="A29" s="114">
        <f t="shared" si="0"/>
        <v>20</v>
      </c>
      <c r="B29" s="115"/>
      <c r="C29" s="118"/>
      <c r="D29" s="118"/>
      <c r="E29" s="112"/>
      <c r="F29" s="115"/>
      <c r="G29" s="115"/>
      <c r="H29" s="116"/>
      <c r="I29" s="115"/>
      <c r="J29" s="115"/>
      <c r="K29" s="116"/>
      <c r="L29" s="108"/>
    </row>
    <row r="30" spans="1:12" x14ac:dyDescent="0.25">
      <c r="A30" s="114">
        <f t="shared" si="0"/>
        <v>21</v>
      </c>
      <c r="B30" s="115"/>
      <c r="C30" s="112"/>
      <c r="D30" s="112"/>
      <c r="E30" s="112"/>
      <c r="F30" s="115"/>
      <c r="G30" s="115"/>
      <c r="H30" s="116"/>
      <c r="I30" s="115"/>
      <c r="J30" s="115"/>
      <c r="K30" s="116"/>
      <c r="L30" s="108"/>
    </row>
    <row r="31" spans="1:12" x14ac:dyDescent="0.25">
      <c r="A31" s="114">
        <f t="shared" si="0"/>
        <v>22</v>
      </c>
      <c r="B31" s="115"/>
      <c r="C31" s="112"/>
      <c r="D31" s="112"/>
      <c r="E31" s="112"/>
      <c r="F31" s="115"/>
      <c r="G31" s="115"/>
      <c r="H31" s="116"/>
      <c r="I31" s="115"/>
      <c r="J31" s="115"/>
      <c r="K31" s="116"/>
      <c r="L31" s="108"/>
    </row>
    <row r="32" spans="1:12" x14ac:dyDescent="0.25">
      <c r="A32" s="114">
        <f t="shared" si="0"/>
        <v>23</v>
      </c>
      <c r="B32" s="115"/>
      <c r="C32" s="112"/>
      <c r="D32" s="112"/>
      <c r="E32" s="112"/>
      <c r="F32" s="115"/>
      <c r="G32" s="115"/>
      <c r="H32" s="116"/>
      <c r="I32" s="115"/>
      <c r="J32" s="115"/>
      <c r="K32" s="116"/>
      <c r="L32" s="108"/>
    </row>
    <row r="33" spans="1:12" x14ac:dyDescent="0.25">
      <c r="A33" s="114">
        <f t="shared" si="0"/>
        <v>24</v>
      </c>
      <c r="B33" s="115"/>
      <c r="C33" s="118"/>
      <c r="D33" s="118"/>
      <c r="E33" s="112"/>
      <c r="F33" s="115"/>
      <c r="G33" s="115"/>
      <c r="H33" s="116"/>
      <c r="I33" s="115"/>
      <c r="J33" s="115"/>
      <c r="K33" s="116"/>
      <c r="L33" s="108"/>
    </row>
    <row r="34" spans="1:12" x14ac:dyDescent="0.25">
      <c r="A34" s="114">
        <f t="shared" si="0"/>
        <v>25</v>
      </c>
      <c r="B34" s="115"/>
      <c r="C34" s="112"/>
      <c r="D34" s="112"/>
      <c r="E34" s="112"/>
      <c r="F34" s="115"/>
      <c r="G34" s="115"/>
      <c r="H34" s="116"/>
      <c r="I34" s="115"/>
      <c r="J34" s="115"/>
      <c r="K34" s="116"/>
      <c r="L34" s="108"/>
    </row>
    <row r="35" spans="1:12" x14ac:dyDescent="0.25">
      <c r="A35" s="114">
        <f t="shared" si="0"/>
        <v>26</v>
      </c>
      <c r="B35" s="115"/>
      <c r="C35" s="112"/>
      <c r="D35" s="112"/>
      <c r="E35" s="112"/>
      <c r="F35" s="115"/>
      <c r="G35" s="115"/>
      <c r="H35" s="116"/>
      <c r="I35" s="115"/>
      <c r="J35" s="115"/>
      <c r="K35" s="116"/>
      <c r="L35" s="108"/>
    </row>
    <row r="36" spans="1:12" x14ac:dyDescent="0.25">
      <c r="A36" s="114">
        <f t="shared" si="0"/>
        <v>27</v>
      </c>
      <c r="B36" s="115"/>
      <c r="C36" s="112"/>
      <c r="D36" s="112"/>
      <c r="E36" s="112"/>
      <c r="F36" s="115"/>
      <c r="G36" s="115"/>
      <c r="H36" s="116"/>
      <c r="I36" s="115"/>
      <c r="J36" s="115"/>
      <c r="K36" s="116"/>
      <c r="L36" s="108"/>
    </row>
    <row r="37" spans="1:12" x14ac:dyDescent="0.25">
      <c r="A37" s="114">
        <f t="shared" si="0"/>
        <v>28</v>
      </c>
      <c r="B37" s="115"/>
      <c r="C37" s="112"/>
      <c r="D37" s="112"/>
      <c r="E37" s="112"/>
      <c r="F37" s="115"/>
      <c r="G37" s="115"/>
      <c r="H37" s="116"/>
      <c r="I37" s="115"/>
      <c r="J37" s="115"/>
      <c r="K37" s="116"/>
      <c r="L37" s="108"/>
    </row>
    <row r="38" spans="1:12" x14ac:dyDescent="0.25">
      <c r="A38" s="114">
        <f t="shared" si="0"/>
        <v>29</v>
      </c>
      <c r="B38" s="115"/>
      <c r="C38" s="112"/>
      <c r="D38" s="112"/>
      <c r="E38" s="112"/>
      <c r="F38" s="115"/>
      <c r="G38" s="115"/>
      <c r="H38" s="116"/>
      <c r="I38" s="115"/>
      <c r="J38" s="115"/>
      <c r="K38" s="116"/>
      <c r="L38" s="108"/>
    </row>
    <row r="39" spans="1:12" x14ac:dyDescent="0.25">
      <c r="A39" s="114">
        <f t="shared" si="0"/>
        <v>30</v>
      </c>
      <c r="B39" s="115"/>
      <c r="C39" s="119"/>
      <c r="D39" s="119"/>
      <c r="E39" s="112"/>
      <c r="F39" s="115"/>
      <c r="G39" s="115"/>
      <c r="H39" s="116"/>
      <c r="I39" s="115"/>
      <c r="J39" s="115"/>
      <c r="K39" s="116"/>
      <c r="L39" s="108"/>
    </row>
    <row r="40" spans="1:12" x14ac:dyDescent="0.25">
      <c r="A40" s="114">
        <f t="shared" si="0"/>
        <v>31</v>
      </c>
      <c r="B40" s="115"/>
      <c r="C40" s="119"/>
      <c r="D40" s="119"/>
      <c r="E40" s="119"/>
      <c r="F40" s="115"/>
      <c r="G40" s="115"/>
      <c r="H40" s="116"/>
      <c r="I40" s="115"/>
      <c r="J40" s="115"/>
      <c r="K40" s="116"/>
      <c r="L40" s="108"/>
    </row>
    <row r="41" spans="1:12" x14ac:dyDescent="0.25">
      <c r="A41" s="114">
        <f t="shared" si="0"/>
        <v>32</v>
      </c>
      <c r="B41" s="115"/>
      <c r="C41" s="119"/>
      <c r="D41" s="119"/>
      <c r="E41" s="119"/>
      <c r="F41" s="115"/>
      <c r="G41" s="117"/>
      <c r="H41" s="116"/>
      <c r="I41" s="115"/>
      <c r="J41" s="115"/>
      <c r="K41" s="116"/>
      <c r="L41" s="108"/>
    </row>
    <row r="42" spans="1:12" x14ac:dyDescent="0.25">
      <c r="A42" s="114">
        <f t="shared" si="0"/>
        <v>33</v>
      </c>
      <c r="B42" s="115"/>
      <c r="C42" s="119"/>
      <c r="D42" s="119"/>
      <c r="E42" s="119"/>
      <c r="F42" s="115"/>
      <c r="G42" s="115"/>
      <c r="H42" s="116"/>
      <c r="I42" s="115"/>
      <c r="J42" s="115"/>
      <c r="K42" s="116"/>
      <c r="L42" s="108"/>
    </row>
    <row r="43" spans="1:12" x14ac:dyDescent="0.25">
      <c r="A43" s="114">
        <f t="shared" ref="A43:A70" si="1">A42+1</f>
        <v>34</v>
      </c>
      <c r="B43" s="115"/>
      <c r="C43" s="119"/>
      <c r="D43" s="119"/>
      <c r="E43" s="119"/>
      <c r="F43" s="115"/>
      <c r="G43" s="115"/>
      <c r="H43" s="116"/>
      <c r="I43" s="115"/>
      <c r="J43" s="115"/>
      <c r="K43" s="116"/>
      <c r="L43" s="108"/>
    </row>
    <row r="44" spans="1:12" x14ac:dyDescent="0.25">
      <c r="A44" s="114">
        <f t="shared" si="1"/>
        <v>35</v>
      </c>
      <c r="B44" s="115"/>
      <c r="C44" s="119"/>
      <c r="D44" s="119"/>
      <c r="E44" s="119"/>
      <c r="F44" s="115"/>
      <c r="G44" s="115"/>
      <c r="H44" s="116"/>
      <c r="I44" s="115"/>
      <c r="J44" s="115"/>
      <c r="K44" s="116"/>
      <c r="L44" s="108"/>
    </row>
    <row r="45" spans="1:12" x14ac:dyDescent="0.25">
      <c r="A45" s="114">
        <f t="shared" si="1"/>
        <v>36</v>
      </c>
      <c r="B45" s="115"/>
      <c r="C45" s="119"/>
      <c r="D45" s="119"/>
      <c r="E45" s="119"/>
      <c r="F45" s="115"/>
      <c r="G45" s="115"/>
      <c r="H45" s="116"/>
      <c r="I45" s="115"/>
      <c r="J45" s="115"/>
      <c r="K45" s="116"/>
      <c r="L45" s="108"/>
    </row>
    <row r="46" spans="1:12" x14ac:dyDescent="0.25">
      <c r="A46" s="114">
        <f t="shared" si="1"/>
        <v>37</v>
      </c>
      <c r="B46" s="115"/>
      <c r="C46" s="119"/>
      <c r="D46" s="119"/>
      <c r="E46" s="119"/>
      <c r="F46" s="115"/>
      <c r="G46" s="115"/>
      <c r="H46" s="116"/>
      <c r="I46" s="115"/>
      <c r="J46" s="115"/>
      <c r="K46" s="116"/>
      <c r="L46" s="108"/>
    </row>
    <row r="47" spans="1:12" x14ac:dyDescent="0.25">
      <c r="A47" s="114">
        <f t="shared" si="1"/>
        <v>38</v>
      </c>
      <c r="B47" s="115"/>
      <c r="C47" s="119"/>
      <c r="D47" s="119"/>
      <c r="E47" s="119"/>
      <c r="F47" s="115"/>
      <c r="G47" s="115"/>
      <c r="H47" s="116"/>
      <c r="I47" s="115"/>
      <c r="J47" s="115"/>
      <c r="K47" s="116"/>
      <c r="L47" s="108"/>
    </row>
    <row r="48" spans="1:12" x14ac:dyDescent="0.25">
      <c r="A48" s="114">
        <f t="shared" si="1"/>
        <v>39</v>
      </c>
      <c r="B48" s="115"/>
      <c r="C48" s="119"/>
      <c r="D48" s="119"/>
      <c r="E48" s="119"/>
      <c r="F48" s="115"/>
      <c r="G48" s="115"/>
      <c r="H48" s="116"/>
      <c r="I48" s="115"/>
      <c r="J48" s="115"/>
      <c r="K48" s="116"/>
      <c r="L48" s="108"/>
    </row>
    <row r="49" spans="1:12" x14ac:dyDescent="0.25">
      <c r="A49" s="114">
        <f t="shared" si="1"/>
        <v>40</v>
      </c>
      <c r="B49" s="115"/>
      <c r="C49" s="119"/>
      <c r="D49" s="119"/>
      <c r="E49" s="119"/>
      <c r="F49" s="115"/>
      <c r="G49" s="115"/>
      <c r="H49" s="116"/>
      <c r="I49" s="115"/>
      <c r="J49" s="115"/>
      <c r="K49" s="116"/>
      <c r="L49" s="108"/>
    </row>
    <row r="50" spans="1:12" x14ac:dyDescent="0.25">
      <c r="A50" s="114">
        <f t="shared" si="1"/>
        <v>41</v>
      </c>
      <c r="B50" s="115"/>
      <c r="C50" s="119"/>
      <c r="D50" s="119"/>
      <c r="E50" s="119"/>
      <c r="F50" s="115"/>
      <c r="G50" s="115"/>
      <c r="H50" s="116"/>
      <c r="I50" s="115"/>
      <c r="J50" s="115"/>
      <c r="K50" s="116"/>
      <c r="L50" s="108"/>
    </row>
    <row r="51" spans="1:12" x14ac:dyDescent="0.25">
      <c r="A51" s="114">
        <f t="shared" si="1"/>
        <v>42</v>
      </c>
      <c r="B51" s="115"/>
      <c r="C51" s="119"/>
      <c r="D51" s="119"/>
      <c r="E51" s="119"/>
      <c r="F51" s="115"/>
      <c r="G51" s="115"/>
      <c r="H51" s="116"/>
      <c r="I51" s="115"/>
      <c r="J51" s="115"/>
      <c r="K51" s="116"/>
      <c r="L51" s="108"/>
    </row>
    <row r="52" spans="1:12" x14ac:dyDescent="0.25">
      <c r="A52" s="114">
        <f t="shared" si="1"/>
        <v>43</v>
      </c>
      <c r="B52" s="115"/>
      <c r="C52" s="119"/>
      <c r="D52" s="119"/>
      <c r="E52" s="119"/>
      <c r="F52" s="115"/>
      <c r="G52" s="115"/>
      <c r="H52" s="116"/>
      <c r="I52" s="115"/>
      <c r="J52" s="115"/>
      <c r="K52" s="116"/>
      <c r="L52" s="108"/>
    </row>
    <row r="53" spans="1:12" x14ac:dyDescent="0.25">
      <c r="A53" s="114">
        <f t="shared" si="1"/>
        <v>44</v>
      </c>
      <c r="B53" s="115"/>
      <c r="C53" s="119"/>
      <c r="D53" s="119"/>
      <c r="E53" s="119"/>
      <c r="F53" s="115"/>
      <c r="G53" s="115"/>
      <c r="H53" s="116"/>
      <c r="I53" s="115"/>
      <c r="J53" s="115"/>
      <c r="K53" s="116"/>
      <c r="L53" s="108"/>
    </row>
    <row r="54" spans="1:12" x14ac:dyDescent="0.25">
      <c r="A54" s="114">
        <f t="shared" si="1"/>
        <v>45</v>
      </c>
      <c r="B54" s="115"/>
      <c r="C54" s="119"/>
      <c r="D54" s="119"/>
      <c r="E54" s="119"/>
      <c r="F54" s="115"/>
      <c r="G54" s="115"/>
      <c r="H54" s="116"/>
      <c r="I54" s="115"/>
      <c r="J54" s="115"/>
      <c r="K54" s="116"/>
      <c r="L54" s="108"/>
    </row>
    <row r="55" spans="1:12" x14ac:dyDescent="0.25">
      <c r="A55" s="114">
        <f t="shared" si="1"/>
        <v>46</v>
      </c>
      <c r="B55" s="115"/>
      <c r="C55" s="119"/>
      <c r="D55" s="119"/>
      <c r="E55" s="119"/>
      <c r="F55" s="115"/>
      <c r="G55" s="115"/>
      <c r="H55" s="116"/>
      <c r="I55" s="115"/>
      <c r="J55" s="115"/>
      <c r="K55" s="116"/>
      <c r="L55" s="108"/>
    </row>
    <row r="56" spans="1:12" x14ac:dyDescent="0.25">
      <c r="A56" s="114">
        <f t="shared" si="1"/>
        <v>47</v>
      </c>
      <c r="B56" s="115"/>
      <c r="C56" s="119"/>
      <c r="D56" s="119"/>
      <c r="E56" s="119"/>
      <c r="F56" s="115"/>
      <c r="G56" s="115"/>
      <c r="H56" s="116"/>
      <c r="I56" s="115"/>
      <c r="J56" s="115"/>
      <c r="K56" s="116"/>
      <c r="L56" s="108"/>
    </row>
    <row r="57" spans="1:12" x14ac:dyDescent="0.25">
      <c r="A57" s="114">
        <f t="shared" si="1"/>
        <v>48</v>
      </c>
      <c r="B57" s="115"/>
      <c r="C57" s="119"/>
      <c r="D57" s="119"/>
      <c r="E57" s="119"/>
      <c r="F57" s="115"/>
      <c r="G57" s="115"/>
      <c r="H57" s="116"/>
      <c r="I57" s="115"/>
      <c r="J57" s="115"/>
      <c r="K57" s="116"/>
      <c r="L57" s="108"/>
    </row>
    <row r="58" spans="1:12" x14ac:dyDescent="0.25">
      <c r="A58" s="114">
        <f t="shared" si="1"/>
        <v>49</v>
      </c>
      <c r="B58" s="115"/>
      <c r="C58" s="119"/>
      <c r="D58" s="119"/>
      <c r="E58" s="119"/>
      <c r="F58" s="115"/>
      <c r="G58" s="115"/>
      <c r="H58" s="116"/>
      <c r="I58" s="115"/>
      <c r="J58" s="115"/>
      <c r="K58" s="116"/>
      <c r="L58" s="108"/>
    </row>
    <row r="59" spans="1:12" x14ac:dyDescent="0.25">
      <c r="A59" s="114">
        <f t="shared" si="1"/>
        <v>50</v>
      </c>
      <c r="B59" s="115"/>
      <c r="C59" s="119"/>
      <c r="D59" s="119"/>
      <c r="E59" s="119"/>
      <c r="F59" s="115"/>
      <c r="G59" s="115"/>
      <c r="H59" s="116"/>
      <c r="I59" s="115"/>
      <c r="J59" s="115"/>
      <c r="K59" s="116"/>
      <c r="L59" s="108"/>
    </row>
    <row r="60" spans="1:12" x14ac:dyDescent="0.25">
      <c r="A60" s="114">
        <f t="shared" si="1"/>
        <v>51</v>
      </c>
      <c r="B60" s="115"/>
      <c r="C60" s="119"/>
      <c r="D60" s="119"/>
      <c r="E60" s="119"/>
      <c r="F60" s="115"/>
      <c r="G60" s="115"/>
      <c r="H60" s="116"/>
      <c r="I60" s="115"/>
      <c r="J60" s="115"/>
      <c r="K60" s="116"/>
      <c r="L60" s="108"/>
    </row>
    <row r="61" spans="1:12" x14ac:dyDescent="0.25">
      <c r="A61" s="114">
        <f t="shared" si="1"/>
        <v>52</v>
      </c>
      <c r="B61" s="115"/>
      <c r="C61" s="119"/>
      <c r="D61" s="119"/>
      <c r="E61" s="119"/>
      <c r="F61" s="115"/>
      <c r="G61" s="115"/>
      <c r="H61" s="116"/>
      <c r="I61" s="115"/>
      <c r="J61" s="115"/>
      <c r="K61" s="116"/>
      <c r="L61" s="108"/>
    </row>
    <row r="62" spans="1:12" x14ac:dyDescent="0.25">
      <c r="A62" s="114">
        <f t="shared" si="1"/>
        <v>53</v>
      </c>
      <c r="B62" s="115"/>
      <c r="C62" s="119"/>
      <c r="D62" s="119"/>
      <c r="E62" s="119"/>
      <c r="F62" s="115"/>
      <c r="G62" s="115"/>
      <c r="H62" s="116"/>
      <c r="I62" s="115"/>
      <c r="J62" s="115"/>
      <c r="K62" s="116"/>
      <c r="L62" s="108"/>
    </row>
    <row r="63" spans="1:12" x14ac:dyDescent="0.25">
      <c r="A63" s="114">
        <f t="shared" si="1"/>
        <v>54</v>
      </c>
      <c r="B63" s="115"/>
      <c r="C63" s="119"/>
      <c r="D63" s="119"/>
      <c r="E63" s="119"/>
      <c r="F63" s="115"/>
      <c r="G63" s="115"/>
      <c r="H63" s="116"/>
      <c r="I63" s="115"/>
      <c r="J63" s="115"/>
      <c r="K63" s="116"/>
      <c r="L63" s="108"/>
    </row>
    <row r="64" spans="1:12" x14ac:dyDescent="0.25">
      <c r="A64" s="114">
        <f t="shared" si="1"/>
        <v>55</v>
      </c>
      <c r="B64" s="115"/>
      <c r="C64" s="119"/>
      <c r="D64" s="119"/>
      <c r="E64" s="119"/>
      <c r="F64" s="115"/>
      <c r="G64" s="115"/>
      <c r="H64" s="113"/>
      <c r="I64" s="115"/>
      <c r="J64" s="115"/>
      <c r="K64" s="116"/>
      <c r="L64" s="108"/>
    </row>
    <row r="65" spans="1:12" x14ac:dyDescent="0.25">
      <c r="A65" s="114">
        <f t="shared" si="1"/>
        <v>56</v>
      </c>
      <c r="B65" s="115"/>
      <c r="C65" s="119"/>
      <c r="D65" s="119"/>
      <c r="E65" s="119"/>
      <c r="F65" s="115"/>
      <c r="G65" s="115"/>
      <c r="H65" s="113"/>
      <c r="I65" s="115"/>
      <c r="J65" s="115"/>
      <c r="K65" s="116"/>
      <c r="L65" s="108"/>
    </row>
    <row r="66" spans="1:12" x14ac:dyDescent="0.25">
      <c r="A66" s="114">
        <f t="shared" si="1"/>
        <v>57</v>
      </c>
      <c r="B66" s="115"/>
      <c r="C66" s="119"/>
      <c r="D66" s="119"/>
      <c r="E66" s="119"/>
      <c r="F66" s="115"/>
      <c r="G66" s="115"/>
      <c r="H66" s="113"/>
      <c r="I66" s="115"/>
      <c r="J66" s="115"/>
      <c r="K66" s="116"/>
      <c r="L66" s="108"/>
    </row>
    <row r="67" spans="1:12" x14ac:dyDescent="0.25">
      <c r="A67" s="114">
        <f t="shared" si="1"/>
        <v>58</v>
      </c>
      <c r="B67" s="115"/>
      <c r="C67" s="119"/>
      <c r="D67" s="119"/>
      <c r="E67" s="119"/>
      <c r="F67" s="115"/>
      <c r="G67" s="115"/>
      <c r="H67" s="113"/>
      <c r="I67" s="115"/>
      <c r="J67" s="115"/>
      <c r="K67" s="116"/>
      <c r="L67" s="108"/>
    </row>
    <row r="68" spans="1:12" x14ac:dyDescent="0.25">
      <c r="A68" s="114">
        <f t="shared" si="1"/>
        <v>59</v>
      </c>
      <c r="B68" s="115"/>
      <c r="C68" s="119"/>
      <c r="D68" s="119"/>
      <c r="E68" s="119"/>
      <c r="F68" s="115"/>
      <c r="G68" s="115"/>
      <c r="H68" s="113"/>
      <c r="I68" s="115"/>
      <c r="J68" s="115"/>
      <c r="K68" s="116"/>
      <c r="L68" s="108"/>
    </row>
    <row r="69" spans="1:12" x14ac:dyDescent="0.25">
      <c r="A69" s="114">
        <f t="shared" si="1"/>
        <v>60</v>
      </c>
      <c r="B69" s="115"/>
      <c r="C69" s="119"/>
      <c r="D69" s="119"/>
      <c r="E69" s="119"/>
      <c r="F69" s="115"/>
      <c r="G69" s="115"/>
      <c r="H69" s="113"/>
      <c r="I69" s="115"/>
      <c r="J69" s="115"/>
      <c r="K69" s="116"/>
      <c r="L69" s="108"/>
    </row>
    <row r="70" spans="1:12" x14ac:dyDescent="0.25">
      <c r="A70" s="114">
        <f t="shared" si="1"/>
        <v>61</v>
      </c>
      <c r="B70" s="115"/>
      <c r="C70" s="119"/>
      <c r="D70" s="119"/>
      <c r="E70" s="119"/>
      <c r="F70" s="115"/>
      <c r="G70" s="115"/>
      <c r="H70" s="113"/>
      <c r="I70" s="115"/>
      <c r="J70" s="115"/>
      <c r="K70" s="116"/>
      <c r="L70" s="108"/>
    </row>
    <row r="71" spans="1:12" x14ac:dyDescent="0.25">
      <c r="A71" s="114"/>
      <c r="B71" s="115"/>
      <c r="C71" s="119"/>
      <c r="D71" s="119"/>
      <c r="E71" s="119"/>
      <c r="F71" s="115"/>
      <c r="G71" s="115"/>
      <c r="H71" s="113"/>
      <c r="I71" s="115"/>
      <c r="J71" s="115"/>
      <c r="K71" s="116"/>
      <c r="L71" s="108"/>
    </row>
    <row r="72" spans="1:12" x14ac:dyDescent="0.25">
      <c r="A72" s="104"/>
      <c r="B72" s="115"/>
      <c r="C72" s="112"/>
      <c r="D72" s="112"/>
      <c r="E72" s="112"/>
      <c r="F72" s="104"/>
      <c r="G72" s="104"/>
      <c r="H72" s="113"/>
      <c r="I72" s="104"/>
      <c r="J72" s="104"/>
      <c r="K72" s="113"/>
      <c r="L72" s="108"/>
    </row>
    <row r="73" spans="1:12" x14ac:dyDescent="0.25">
      <c r="A73" s="112"/>
      <c r="B73" s="112"/>
      <c r="C73" s="112"/>
      <c r="D73" s="112"/>
      <c r="E73" s="112"/>
      <c r="F73" s="112"/>
      <c r="G73" s="112"/>
      <c r="H73" s="120">
        <f>SUM(H9:H72)</f>
        <v>0</v>
      </c>
      <c r="I73" s="112"/>
      <c r="J73" s="112"/>
      <c r="K73" s="120"/>
      <c r="L73" s="100"/>
    </row>
    <row r="74" spans="1:12" x14ac:dyDescent="0.25">
      <c r="A74" s="100"/>
      <c r="B74" s="100"/>
      <c r="C74" s="100"/>
      <c r="D74" s="100"/>
      <c r="E74" s="100"/>
      <c r="F74" s="100"/>
      <c r="G74" s="100"/>
      <c r="H74" s="120"/>
      <c r="I74" s="101" t="s">
        <v>564</v>
      </c>
      <c r="J74" s="100"/>
      <c r="K74" s="121">
        <f>SUM(K9:K72)</f>
        <v>0</v>
      </c>
      <c r="L74" s="101" t="s">
        <v>564</v>
      </c>
    </row>
    <row r="75" spans="1:12" x14ac:dyDescent="0.25">
      <c r="A75" s="101" t="s">
        <v>640</v>
      </c>
      <c r="B75" s="100"/>
      <c r="C75" s="100"/>
      <c r="D75" s="100"/>
      <c r="E75" s="100"/>
      <c r="F75" s="100"/>
      <c r="G75" s="100"/>
      <c r="H75" s="121"/>
      <c r="I75" s="100"/>
      <c r="J75" s="100"/>
      <c r="K75" s="120"/>
      <c r="L75" s="100"/>
    </row>
    <row r="76" spans="1:12" x14ac:dyDescent="0.25">
      <c r="A76" s="101" t="s">
        <v>641</v>
      </c>
      <c r="B76" s="100"/>
      <c r="C76" s="100"/>
      <c r="D76" s="100"/>
      <c r="E76" s="100"/>
      <c r="F76" s="100"/>
      <c r="G76" s="100"/>
      <c r="H76" s="121"/>
      <c r="I76" s="100"/>
      <c r="J76" s="100"/>
      <c r="K76" s="121"/>
      <c r="L76" s="100"/>
    </row>
    <row r="77" spans="1:12" x14ac:dyDescent="0.25">
      <c r="B77" s="100"/>
      <c r="C77" s="100"/>
      <c r="D77" s="100"/>
      <c r="E77" s="100"/>
      <c r="F77" s="100"/>
      <c r="G77" s="100"/>
      <c r="H77" s="100"/>
      <c r="I77" s="100"/>
      <c r="J77" s="100"/>
      <c r="K77" s="121"/>
      <c r="L77" s="100"/>
    </row>
    <row r="78" spans="1:12" x14ac:dyDescent="0.25">
      <c r="A78" s="100"/>
      <c r="B78" s="100"/>
      <c r="C78" s="100"/>
      <c r="D78" s="100"/>
      <c r="E78" s="100"/>
      <c r="F78" s="100"/>
      <c r="G78" s="100"/>
      <c r="H78" s="100"/>
      <c r="I78" s="100"/>
      <c r="J78" s="100"/>
      <c r="K78" s="121"/>
      <c r="L78" s="100"/>
    </row>
    <row r="79" spans="1:12" x14ac:dyDescent="0.25">
      <c r="A79" s="100"/>
      <c r="B79" s="100"/>
      <c r="C79" s="100"/>
      <c r="D79" s="100"/>
      <c r="E79" s="100"/>
      <c r="F79" s="100"/>
      <c r="G79" s="100"/>
      <c r="H79" s="100"/>
      <c r="I79" s="100"/>
      <c r="J79" s="100"/>
      <c r="K79" s="121"/>
      <c r="L79" s="100"/>
    </row>
    <row r="80" spans="1:12" x14ac:dyDescent="0.25">
      <c r="A80" s="100"/>
      <c r="B80" s="100"/>
      <c r="C80" s="100"/>
      <c r="D80" s="100"/>
      <c r="E80" s="100"/>
      <c r="F80" s="100"/>
      <c r="G80" s="100"/>
      <c r="H80" s="100"/>
      <c r="I80" s="100"/>
      <c r="J80" s="100"/>
      <c r="K80" s="121"/>
      <c r="L80" s="100"/>
    </row>
    <row r="81" spans="1:12" x14ac:dyDescent="0.25">
      <c r="A81" s="100"/>
      <c r="B81" s="100"/>
      <c r="C81" s="100"/>
      <c r="D81" s="100"/>
      <c r="E81" s="100"/>
      <c r="F81" s="100"/>
      <c r="G81" s="100"/>
      <c r="H81" s="100"/>
      <c r="I81" s="100"/>
      <c r="J81" s="100"/>
      <c r="K81" s="121"/>
      <c r="L81" s="100"/>
    </row>
    <row r="82" spans="1:12" x14ac:dyDescent="0.25">
      <c r="A82" s="100"/>
      <c r="B82" s="100"/>
      <c r="C82" s="100"/>
      <c r="D82" s="100"/>
      <c r="E82" s="100"/>
      <c r="F82" s="100"/>
      <c r="G82" s="100"/>
      <c r="H82" s="100"/>
      <c r="I82" s="100"/>
      <c r="J82" s="100"/>
      <c r="K82" s="121"/>
      <c r="L82" s="100"/>
    </row>
    <row r="83" spans="1:12" x14ac:dyDescent="0.25">
      <c r="A83" s="100"/>
      <c r="B83" s="100"/>
      <c r="C83" s="100"/>
      <c r="D83" s="100"/>
      <c r="E83" s="100"/>
      <c r="F83" s="100"/>
      <c r="G83" s="100"/>
      <c r="H83" s="100"/>
      <c r="I83" s="100"/>
      <c r="J83" s="100"/>
      <c r="K83" s="121"/>
      <c r="L83" s="100"/>
    </row>
    <row r="84" spans="1:12" x14ac:dyDescent="0.25">
      <c r="A84" s="100"/>
      <c r="B84" s="100"/>
      <c r="C84" s="100"/>
      <c r="D84" s="100"/>
      <c r="E84" s="100"/>
      <c r="F84" s="100"/>
      <c r="G84" s="100"/>
      <c r="I84" s="100"/>
      <c r="J84" s="100"/>
      <c r="K84" s="121"/>
      <c r="L84" s="100"/>
    </row>
    <row r="85" spans="1:12" x14ac:dyDescent="0.25">
      <c r="B85" s="100"/>
      <c r="C85" s="100"/>
      <c r="D85" s="100"/>
      <c r="E85" s="100"/>
    </row>
  </sheetData>
  <mergeCells count="1">
    <mergeCell ref="G4:H4"/>
  </mergeCells>
  <phoneticPr fontId="0" type="noConversion"/>
  <printOptions horizontalCentered="1"/>
  <pageMargins left="0.5" right="0.5" top="0.6" bottom="0.55000000000000004" header="0.47" footer="0.28999999999999998"/>
  <pageSetup scale="84" fitToHeight="3" orientation="landscape" horizontalDpi="300" verticalDpi="300" r:id="rId1"/>
  <headerFooter alignWithMargins="0">
    <oddFooter>&amp;C&amp;9Rev. 12/01/11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1"/>
  <sheetViews>
    <sheetView showOutlineSymbols="0" zoomScale="87" workbookViewId="0">
      <selection activeCell="B14" sqref="B14"/>
    </sheetView>
  </sheetViews>
  <sheetFormatPr defaultColWidth="9.6328125" defaultRowHeight="15" x14ac:dyDescent="0.25"/>
  <cols>
    <col min="1" max="1" width="5.6328125" style="124" customWidth="1"/>
    <col min="2" max="2" width="8.6328125" style="124" customWidth="1"/>
    <col min="3" max="3" width="13.6328125" style="124" customWidth="1"/>
    <col min="4" max="4" width="9.6328125" style="124" customWidth="1"/>
    <col min="5" max="5" width="10.6328125" style="124" customWidth="1"/>
    <col min="6" max="6" width="8.6328125" style="124" customWidth="1"/>
    <col min="7" max="7" width="10.6328125" style="124" customWidth="1"/>
    <col min="8" max="8" width="15.6328125" style="124" customWidth="1"/>
    <col min="9" max="9" width="13.54296875" style="124" customWidth="1"/>
    <col min="10" max="16384" width="9.6328125" style="124"/>
  </cols>
  <sheetData>
    <row r="1" spans="1:10" ht="15.6" x14ac:dyDescent="0.3">
      <c r="A1" s="125" t="s">
        <v>643</v>
      </c>
      <c r="B1" s="125"/>
      <c r="C1" s="125"/>
      <c r="D1" s="125"/>
      <c r="E1" s="125"/>
      <c r="F1" s="125"/>
      <c r="G1" s="125"/>
      <c r="H1" s="125"/>
      <c r="I1" s="125" t="s">
        <v>642</v>
      </c>
      <c r="J1" s="123"/>
    </row>
    <row r="2" spans="1:10" ht="15.6" x14ac:dyDescent="0.3">
      <c r="A2" s="122"/>
      <c r="B2" s="123"/>
      <c r="C2" s="123"/>
      <c r="D2" s="123"/>
      <c r="E2" s="123"/>
      <c r="F2" s="123"/>
      <c r="G2" s="123"/>
      <c r="H2" s="123"/>
      <c r="I2" s="123"/>
      <c r="J2" s="123"/>
    </row>
    <row r="3" spans="1:10" ht="15.6" x14ac:dyDescent="0.3">
      <c r="A3" s="125" t="s">
        <v>644</v>
      </c>
      <c r="B3" s="512"/>
      <c r="C3" s="512"/>
      <c r="D3" s="512"/>
      <c r="E3" s="512"/>
      <c r="F3" s="512"/>
      <c r="G3" s="512"/>
      <c r="H3" s="512"/>
      <c r="I3" s="512"/>
      <c r="J3" s="123"/>
    </row>
    <row r="4" spans="1:10" x14ac:dyDescent="0.25">
      <c r="B4" s="126"/>
      <c r="C4" s="126"/>
      <c r="D4" s="126"/>
      <c r="E4" s="126"/>
      <c r="F4" s="126"/>
      <c r="G4" s="126"/>
      <c r="H4" s="126"/>
      <c r="I4" s="126"/>
      <c r="J4" s="123"/>
    </row>
    <row r="5" spans="1:10" x14ac:dyDescent="0.25">
      <c r="A5" s="124" t="s">
        <v>363</v>
      </c>
      <c r="B5" s="123"/>
      <c r="C5" s="123"/>
      <c r="D5" s="123"/>
      <c r="E5" s="124" t="s">
        <v>451</v>
      </c>
      <c r="F5" s="123"/>
      <c r="G5" s="124" t="s">
        <v>367</v>
      </c>
      <c r="H5" s="124" t="s">
        <v>365</v>
      </c>
      <c r="I5" s="124" t="s">
        <v>367</v>
      </c>
      <c r="J5" s="123"/>
    </row>
    <row r="6" spans="1:10" x14ac:dyDescent="0.25">
      <c r="A6" s="123"/>
      <c r="B6" s="123" t="str">
        <f>'1_1A'!$B$7</f>
        <v>Enter Hospital Name Here</v>
      </c>
      <c r="C6" s="123"/>
      <c r="D6" s="123"/>
      <c r="E6" s="123"/>
      <c r="F6" s="123" t="str">
        <f>'1_1A'!$H$7</f>
        <v>Enter Provider Number Here</v>
      </c>
      <c r="G6" s="123"/>
      <c r="H6" s="123"/>
      <c r="I6" s="322" t="str">
        <f>'1_1A'!$P$7</f>
        <v>Enter FYE Here</v>
      </c>
      <c r="J6" s="123"/>
    </row>
    <row r="7" spans="1:10" x14ac:dyDescent="0.25">
      <c r="A7" s="123"/>
      <c r="B7" s="123"/>
      <c r="C7" s="123"/>
      <c r="D7" s="123"/>
      <c r="E7" s="123"/>
      <c r="F7" s="123"/>
      <c r="G7" s="123"/>
      <c r="H7" s="123"/>
      <c r="I7" s="123"/>
      <c r="J7" s="123"/>
    </row>
    <row r="8" spans="1:10" x14ac:dyDescent="0.25">
      <c r="A8" s="127"/>
      <c r="B8" s="127"/>
      <c r="C8" s="128"/>
      <c r="D8" s="127"/>
      <c r="E8" s="127"/>
      <c r="F8" s="129" t="s">
        <v>645</v>
      </c>
      <c r="G8" s="130"/>
      <c r="H8" s="130"/>
      <c r="I8" s="529"/>
      <c r="J8" s="131"/>
    </row>
    <row r="9" spans="1:10" x14ac:dyDescent="0.25">
      <c r="A9" s="131"/>
      <c r="B9" s="131"/>
      <c r="C9" s="123"/>
      <c r="D9" s="131"/>
      <c r="E9" s="131"/>
      <c r="F9" s="132" t="s">
        <v>646</v>
      </c>
      <c r="G9" s="126"/>
      <c r="H9" s="126"/>
      <c r="I9" s="530"/>
      <c r="J9" s="131"/>
    </row>
    <row r="10" spans="1:10" x14ac:dyDescent="0.25">
      <c r="A10" s="131"/>
      <c r="B10" s="132" t="s">
        <v>647</v>
      </c>
      <c r="C10" s="126"/>
      <c r="D10" s="133" t="s">
        <v>367</v>
      </c>
      <c r="E10" s="133" t="s">
        <v>367</v>
      </c>
      <c r="F10" s="127"/>
      <c r="G10" s="134"/>
      <c r="H10" s="134"/>
      <c r="I10" s="531" t="s">
        <v>367</v>
      </c>
      <c r="J10" s="131"/>
    </row>
    <row r="11" spans="1:10" x14ac:dyDescent="0.25">
      <c r="A11" s="131"/>
      <c r="B11" s="131"/>
      <c r="C11" s="123"/>
      <c r="D11" s="133" t="s">
        <v>648</v>
      </c>
      <c r="E11" s="133" t="s">
        <v>649</v>
      </c>
      <c r="F11" s="132" t="s">
        <v>637</v>
      </c>
      <c r="G11" s="126"/>
      <c r="H11" s="126"/>
      <c r="I11" s="532" t="s">
        <v>638</v>
      </c>
      <c r="J11" s="131"/>
    </row>
    <row r="12" spans="1:10" x14ac:dyDescent="0.25">
      <c r="A12" s="131"/>
      <c r="B12" s="131"/>
      <c r="C12" s="123"/>
      <c r="D12" s="133" t="s">
        <v>384</v>
      </c>
      <c r="E12" s="133" t="s">
        <v>385</v>
      </c>
      <c r="F12" s="132" t="s">
        <v>386</v>
      </c>
      <c r="G12" s="126"/>
      <c r="H12" s="126"/>
      <c r="I12" s="532" t="s">
        <v>387</v>
      </c>
      <c r="J12" s="131"/>
    </row>
    <row r="13" spans="1:10" x14ac:dyDescent="0.25">
      <c r="A13" s="127"/>
      <c r="B13" s="127"/>
      <c r="C13" s="134"/>
      <c r="D13" s="127"/>
      <c r="E13" s="127"/>
      <c r="F13" s="127"/>
      <c r="G13" s="134"/>
      <c r="H13" s="134"/>
      <c r="I13" s="533"/>
      <c r="J13" s="131"/>
    </row>
    <row r="14" spans="1:10" x14ac:dyDescent="0.25">
      <c r="A14" s="135">
        <v>1</v>
      </c>
      <c r="B14" s="136"/>
      <c r="C14" s="123"/>
      <c r="D14" s="136"/>
      <c r="E14" s="137"/>
      <c r="F14" s="136"/>
      <c r="G14" s="138"/>
      <c r="H14" s="138"/>
      <c r="I14" s="534"/>
      <c r="J14" s="131"/>
    </row>
    <row r="15" spans="1:10" x14ac:dyDescent="0.25">
      <c r="A15" s="139">
        <v>2</v>
      </c>
      <c r="B15" s="140"/>
      <c r="C15" s="134"/>
      <c r="D15" s="140"/>
      <c r="E15" s="141"/>
      <c r="F15" s="140"/>
      <c r="G15" s="142"/>
      <c r="H15" s="142"/>
      <c r="I15" s="535"/>
      <c r="J15" s="131"/>
    </row>
    <row r="16" spans="1:10" x14ac:dyDescent="0.25">
      <c r="A16" s="139">
        <v>3</v>
      </c>
      <c r="B16" s="140"/>
      <c r="C16" s="134"/>
      <c r="D16" s="140"/>
      <c r="E16" s="141"/>
      <c r="F16" s="140"/>
      <c r="G16" s="142"/>
      <c r="H16" s="142"/>
      <c r="I16" s="535"/>
      <c r="J16" s="131"/>
    </row>
    <row r="17" spans="1:10" x14ac:dyDescent="0.25">
      <c r="A17" s="139">
        <v>4</v>
      </c>
      <c r="B17" s="140"/>
      <c r="C17" s="134"/>
      <c r="D17" s="140"/>
      <c r="E17" s="141"/>
      <c r="F17" s="140"/>
      <c r="G17" s="142"/>
      <c r="H17" s="142"/>
      <c r="I17" s="535"/>
      <c r="J17" s="131"/>
    </row>
    <row r="18" spans="1:10" x14ac:dyDescent="0.25">
      <c r="A18" s="139">
        <v>5</v>
      </c>
      <c r="B18" s="140"/>
      <c r="C18" s="134"/>
      <c r="D18" s="140"/>
      <c r="E18" s="141"/>
      <c r="F18" s="140"/>
      <c r="G18" s="142"/>
      <c r="H18" s="142"/>
      <c r="I18" s="535"/>
      <c r="J18" s="131"/>
    </row>
    <row r="19" spans="1:10" x14ac:dyDescent="0.25">
      <c r="A19" s="139">
        <v>6</v>
      </c>
      <c r="B19" s="140"/>
      <c r="C19" s="134"/>
      <c r="D19" s="140"/>
      <c r="E19" s="141"/>
      <c r="F19" s="140"/>
      <c r="G19" s="142"/>
      <c r="H19" s="142"/>
      <c r="I19" s="535"/>
      <c r="J19" s="131"/>
    </row>
    <row r="20" spans="1:10" x14ac:dyDescent="0.25">
      <c r="A20" s="139">
        <v>7</v>
      </c>
      <c r="B20" s="140"/>
      <c r="C20" s="134"/>
      <c r="D20" s="140"/>
      <c r="E20" s="141"/>
      <c r="F20" s="140"/>
      <c r="G20" s="142"/>
      <c r="H20" s="142"/>
      <c r="I20" s="535"/>
      <c r="J20" s="131"/>
    </row>
    <row r="21" spans="1:10" x14ac:dyDescent="0.25">
      <c r="A21" s="139">
        <v>8</v>
      </c>
      <c r="B21" s="140"/>
      <c r="C21" s="134"/>
      <c r="D21" s="140"/>
      <c r="E21" s="141"/>
      <c r="F21" s="140"/>
      <c r="G21" s="142"/>
      <c r="H21" s="142"/>
      <c r="I21" s="535"/>
      <c r="J21" s="131"/>
    </row>
    <row r="22" spans="1:10" x14ac:dyDescent="0.25">
      <c r="A22" s="139">
        <v>9</v>
      </c>
      <c r="B22" s="140"/>
      <c r="C22" s="134"/>
      <c r="D22" s="140"/>
      <c r="E22" s="141"/>
      <c r="F22" s="140"/>
      <c r="G22" s="142"/>
      <c r="H22" s="142"/>
      <c r="I22" s="535"/>
      <c r="J22" s="131"/>
    </row>
    <row r="23" spans="1:10" x14ac:dyDescent="0.25">
      <c r="A23" s="139">
        <v>10</v>
      </c>
      <c r="B23" s="140"/>
      <c r="C23" s="134"/>
      <c r="D23" s="140"/>
      <c r="E23" s="141"/>
      <c r="F23" s="140"/>
      <c r="G23" s="142"/>
      <c r="H23" s="142"/>
      <c r="I23" s="535"/>
      <c r="J23" s="131"/>
    </row>
    <row r="24" spans="1:10" x14ac:dyDescent="0.25">
      <c r="A24" s="127"/>
      <c r="B24" s="127"/>
      <c r="C24" s="134"/>
      <c r="D24" s="127"/>
      <c r="E24" s="143"/>
      <c r="F24" s="127"/>
      <c r="G24" s="134"/>
      <c r="H24" s="134"/>
      <c r="I24" s="533"/>
      <c r="J24" s="131"/>
    </row>
    <row r="25" spans="1:10" x14ac:dyDescent="0.25">
      <c r="A25" s="139">
        <v>11</v>
      </c>
      <c r="B25" s="139" t="s">
        <v>418</v>
      </c>
      <c r="C25" s="134"/>
      <c r="D25" s="127"/>
      <c r="E25" s="143">
        <f>SUM(E14:E23)</f>
        <v>0</v>
      </c>
      <c r="F25" s="127"/>
      <c r="G25" s="134"/>
      <c r="H25" s="134"/>
      <c r="I25" s="533"/>
      <c r="J25" s="131"/>
    </row>
    <row r="26" spans="1:10" x14ac:dyDescent="0.25">
      <c r="A26" s="127"/>
      <c r="B26" s="127"/>
      <c r="C26" s="134"/>
      <c r="D26" s="127"/>
      <c r="E26" s="143"/>
      <c r="F26" s="127"/>
      <c r="G26" s="134"/>
      <c r="H26" s="134"/>
      <c r="I26" s="533"/>
      <c r="J26" s="131"/>
    </row>
    <row r="27" spans="1:10" x14ac:dyDescent="0.25">
      <c r="A27" s="127"/>
      <c r="B27" s="127"/>
      <c r="C27" s="134"/>
      <c r="D27" s="127"/>
      <c r="E27" s="143"/>
      <c r="F27" s="127"/>
      <c r="G27" s="134"/>
      <c r="H27" s="134"/>
      <c r="I27" s="533"/>
      <c r="J27" s="131"/>
    </row>
    <row r="28" spans="1:10" x14ac:dyDescent="0.25">
      <c r="A28" s="127"/>
      <c r="B28" s="127"/>
      <c r="C28" s="134"/>
      <c r="D28" s="127"/>
      <c r="E28" s="143"/>
      <c r="F28" s="127"/>
      <c r="G28" s="134"/>
      <c r="H28" s="134"/>
      <c r="I28" s="536"/>
      <c r="J28" s="131"/>
    </row>
    <row r="29" spans="1:10" x14ac:dyDescent="0.25">
      <c r="A29" s="134"/>
      <c r="B29" s="134"/>
      <c r="C29" s="134"/>
      <c r="D29" s="134"/>
      <c r="E29" s="134"/>
      <c r="F29" s="134"/>
      <c r="G29" s="134"/>
      <c r="H29" s="134"/>
      <c r="I29" s="134"/>
      <c r="J29" s="123"/>
    </row>
    <row r="30" spans="1:10" x14ac:dyDescent="0.25">
      <c r="A30" s="123"/>
      <c r="B30" s="123"/>
      <c r="C30" s="123"/>
      <c r="D30" s="123"/>
      <c r="E30" s="123"/>
      <c r="F30" s="123"/>
      <c r="G30" s="123"/>
      <c r="H30" s="123"/>
      <c r="I30" s="123"/>
      <c r="J30" s="123"/>
    </row>
    <row r="31" spans="1:10" x14ac:dyDescent="0.25">
      <c r="A31" s="124" t="s">
        <v>650</v>
      </c>
      <c r="B31" s="123"/>
      <c r="C31" s="123"/>
      <c r="D31" s="123"/>
      <c r="E31" s="123"/>
      <c r="F31" s="123"/>
      <c r="G31" s="123"/>
      <c r="H31" s="123"/>
      <c r="I31" s="123"/>
      <c r="J31" s="123"/>
    </row>
  </sheetData>
  <phoneticPr fontId="0" type="noConversion"/>
  <printOptions horizontalCentered="1"/>
  <pageMargins left="0.5" right="0.5" top="0.9" bottom="1.03" header="0.5" footer="0.54"/>
  <pageSetup scale="89" orientation="landscape" horizontalDpi="300" verticalDpi="300" r:id="rId1"/>
  <headerFooter alignWithMargins="0">
    <oddFooter>&amp;C&amp;9Rev. 12/01/11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41"/>
  <sheetViews>
    <sheetView showOutlineSymbols="0" zoomScale="80" zoomScaleNormal="80" workbookViewId="0">
      <selection activeCell="D11" sqref="D11"/>
    </sheetView>
  </sheetViews>
  <sheetFormatPr defaultColWidth="9.6328125" defaultRowHeight="15" x14ac:dyDescent="0.25"/>
  <cols>
    <col min="1" max="1" width="5.6328125" style="796" customWidth="1"/>
    <col min="2" max="2" width="28.6328125" style="796" customWidth="1"/>
    <col min="3" max="3" width="15.6328125" style="145" customWidth="1"/>
    <col min="4" max="5" width="13.6328125" style="145" customWidth="1"/>
    <col min="6" max="7" width="12.6328125" style="145" customWidth="1"/>
    <col min="8" max="8" width="13.6328125" style="145" customWidth="1"/>
    <col min="9" max="9" width="14.453125" style="145" bestFit="1" customWidth="1"/>
    <col min="10" max="16384" width="9.6328125" style="145"/>
  </cols>
  <sheetData>
    <row r="1" spans="1:10" ht="15.6" x14ac:dyDescent="0.3">
      <c r="A1" s="793" t="s">
        <v>930</v>
      </c>
      <c r="B1" s="794"/>
      <c r="C1" s="517"/>
      <c r="D1" s="517"/>
      <c r="E1" s="517"/>
      <c r="F1" s="517"/>
      <c r="G1" s="517"/>
      <c r="H1" s="517"/>
      <c r="I1" s="515" t="s">
        <v>651</v>
      </c>
      <c r="J1" s="144"/>
    </row>
    <row r="2" spans="1:10" x14ac:dyDescent="0.25">
      <c r="A2" s="795"/>
      <c r="B2" s="795"/>
      <c r="C2" s="144"/>
      <c r="D2" s="144"/>
      <c r="E2" s="144"/>
      <c r="F2" s="144"/>
      <c r="G2" s="144"/>
      <c r="H2" s="144"/>
      <c r="I2" s="516" t="s">
        <v>652</v>
      </c>
      <c r="J2" s="144"/>
    </row>
    <row r="3" spans="1:10" x14ac:dyDescent="0.25">
      <c r="A3" s="795"/>
      <c r="B3" s="795"/>
      <c r="C3" s="144"/>
      <c r="D3" s="144"/>
      <c r="E3" s="144"/>
      <c r="F3" s="144"/>
      <c r="G3" s="144"/>
      <c r="I3" s="144"/>
      <c r="J3" s="144"/>
    </row>
    <row r="4" spans="1:10" x14ac:dyDescent="0.25">
      <c r="A4" s="796" t="s">
        <v>363</v>
      </c>
      <c r="B4" s="797"/>
      <c r="C4" s="519"/>
      <c r="D4" s="516" t="s">
        <v>451</v>
      </c>
      <c r="E4" s="519"/>
      <c r="F4" s="519"/>
      <c r="G4" s="519"/>
      <c r="H4" s="516" t="s">
        <v>365</v>
      </c>
      <c r="I4" s="144"/>
      <c r="J4" s="144"/>
    </row>
    <row r="5" spans="1:10" x14ac:dyDescent="0.25">
      <c r="B5" s="795" t="str">
        <f>'1_1A'!$B$7</f>
        <v>Enter Hospital Name Here</v>
      </c>
      <c r="E5" s="144" t="str">
        <f>'1_1A'!$H$7</f>
        <v>Enter Provider Number Here</v>
      </c>
      <c r="F5" s="144"/>
      <c r="I5" s="518" t="str">
        <f>'1_1A'!$P$7</f>
        <v>Enter FYE Here</v>
      </c>
      <c r="J5" s="144"/>
    </row>
    <row r="6" spans="1:10" x14ac:dyDescent="0.25">
      <c r="A6" s="1065"/>
      <c r="B6" s="1066"/>
      <c r="C6" s="1067"/>
      <c r="D6" s="1068"/>
      <c r="E6" s="1068"/>
      <c r="F6" s="1069" t="s">
        <v>653</v>
      </c>
      <c r="G6" s="1070"/>
      <c r="H6" s="1070"/>
      <c r="I6" s="1071" t="s">
        <v>379</v>
      </c>
      <c r="J6" s="520"/>
    </row>
    <row r="7" spans="1:10" x14ac:dyDescent="0.25">
      <c r="A7" s="1072"/>
      <c r="B7" s="798"/>
      <c r="C7" s="520"/>
      <c r="D7" s="148" t="s">
        <v>654</v>
      </c>
      <c r="E7" s="148" t="s">
        <v>367</v>
      </c>
      <c r="F7" s="147" t="s">
        <v>367</v>
      </c>
      <c r="G7" s="147" t="s">
        <v>367</v>
      </c>
      <c r="H7" s="147" t="s">
        <v>379</v>
      </c>
      <c r="I7" s="1073" t="s">
        <v>654</v>
      </c>
      <c r="J7" s="520"/>
    </row>
    <row r="8" spans="1:10" x14ac:dyDescent="0.25">
      <c r="A8" s="1072"/>
      <c r="B8" s="799" t="s">
        <v>637</v>
      </c>
      <c r="C8" s="1074"/>
      <c r="D8" s="148" t="s">
        <v>976</v>
      </c>
      <c r="E8" s="148" t="s">
        <v>655</v>
      </c>
      <c r="F8" s="148" t="s">
        <v>656</v>
      </c>
      <c r="G8" s="148" t="s">
        <v>377</v>
      </c>
      <c r="H8" s="148" t="s">
        <v>657</v>
      </c>
      <c r="I8" s="1073" t="s">
        <v>658</v>
      </c>
      <c r="J8" s="520"/>
    </row>
    <row r="9" spans="1:10" x14ac:dyDescent="0.25">
      <c r="A9" s="1072"/>
      <c r="B9" s="798"/>
      <c r="C9" s="520"/>
      <c r="D9" s="148" t="s">
        <v>384</v>
      </c>
      <c r="E9" s="148" t="s">
        <v>385</v>
      </c>
      <c r="F9" s="148" t="s">
        <v>386</v>
      </c>
      <c r="G9" s="148" t="s">
        <v>387</v>
      </c>
      <c r="H9" s="148" t="s">
        <v>388</v>
      </c>
      <c r="I9" s="1073" t="s">
        <v>389</v>
      </c>
      <c r="J9" s="520"/>
    </row>
    <row r="10" spans="1:10" x14ac:dyDescent="0.25">
      <c r="A10" s="1075"/>
      <c r="B10" s="801" t="s">
        <v>490</v>
      </c>
      <c r="C10" s="597"/>
      <c r="D10" s="601"/>
      <c r="E10" s="601"/>
      <c r="F10" s="601"/>
      <c r="G10" s="601"/>
      <c r="H10" s="601"/>
      <c r="I10" s="1076"/>
      <c r="J10" s="520"/>
    </row>
    <row r="11" spans="1:10" x14ac:dyDescent="0.25">
      <c r="A11" s="1045">
        <v>1</v>
      </c>
      <c r="B11" s="802" t="s">
        <v>740</v>
      </c>
      <c r="C11" s="562"/>
      <c r="D11" s="335"/>
      <c r="E11" s="335"/>
      <c r="F11" s="335"/>
      <c r="G11" s="335"/>
      <c r="H11" s="334">
        <f t="shared" ref="H11:H33" si="0">F11+G11</f>
        <v>0</v>
      </c>
      <c r="I11" s="1077">
        <f t="shared" ref="I11:I33" si="1">H11+E11+D11</f>
        <v>0</v>
      </c>
      <c r="J11" s="520"/>
    </row>
    <row r="12" spans="1:10" x14ac:dyDescent="0.25">
      <c r="A12" s="1045">
        <v>2</v>
      </c>
      <c r="B12" s="802" t="s">
        <v>739</v>
      </c>
      <c r="C12" s="562"/>
      <c r="D12" s="335"/>
      <c r="E12" s="335"/>
      <c r="F12" s="335"/>
      <c r="G12" s="335"/>
      <c r="H12" s="334">
        <f t="shared" si="0"/>
        <v>0</v>
      </c>
      <c r="I12" s="1077">
        <f t="shared" si="1"/>
        <v>0</v>
      </c>
      <c r="J12" s="520"/>
    </row>
    <row r="13" spans="1:10" x14ac:dyDescent="0.25">
      <c r="A13" s="1045">
        <v>3</v>
      </c>
      <c r="B13" s="802" t="s">
        <v>741</v>
      </c>
      <c r="C13" s="562"/>
      <c r="D13" s="335"/>
      <c r="E13" s="335"/>
      <c r="F13" s="335"/>
      <c r="G13" s="335"/>
      <c r="H13" s="334">
        <f t="shared" si="0"/>
        <v>0</v>
      </c>
      <c r="I13" s="1077">
        <f t="shared" si="1"/>
        <v>0</v>
      </c>
      <c r="J13" s="520"/>
    </row>
    <row r="14" spans="1:10" x14ac:dyDescent="0.25">
      <c r="A14" s="1045">
        <v>4</v>
      </c>
      <c r="B14" s="457" t="s">
        <v>491</v>
      </c>
      <c r="C14" s="90"/>
      <c r="D14" s="335"/>
      <c r="E14" s="335"/>
      <c r="F14" s="335"/>
      <c r="G14" s="335"/>
      <c r="H14" s="334">
        <f t="shared" si="0"/>
        <v>0</v>
      </c>
      <c r="I14" s="1077">
        <f t="shared" si="1"/>
        <v>0</v>
      </c>
      <c r="J14" s="520"/>
    </row>
    <row r="15" spans="1:10" x14ac:dyDescent="0.25">
      <c r="A15" s="1045">
        <v>5</v>
      </c>
      <c r="B15" s="457" t="s">
        <v>492</v>
      </c>
      <c r="C15" s="90"/>
      <c r="D15" s="335"/>
      <c r="E15" s="335"/>
      <c r="F15" s="335"/>
      <c r="G15" s="335"/>
      <c r="H15" s="334">
        <f t="shared" si="0"/>
        <v>0</v>
      </c>
      <c r="I15" s="1077">
        <f t="shared" si="1"/>
        <v>0</v>
      </c>
      <c r="J15" s="520"/>
    </row>
    <row r="16" spans="1:10" x14ac:dyDescent="0.25">
      <c r="A16" s="1045">
        <v>6</v>
      </c>
      <c r="B16" s="802" t="s">
        <v>742</v>
      </c>
      <c r="C16" s="562"/>
      <c r="D16" s="335"/>
      <c r="E16" s="335"/>
      <c r="F16" s="335"/>
      <c r="G16" s="335"/>
      <c r="H16" s="334">
        <f t="shared" si="0"/>
        <v>0</v>
      </c>
      <c r="I16" s="1077">
        <f t="shared" si="1"/>
        <v>0</v>
      </c>
      <c r="J16" s="520"/>
    </row>
    <row r="17" spans="1:10" x14ac:dyDescent="0.25">
      <c r="A17" s="1045">
        <v>7</v>
      </c>
      <c r="B17" s="457" t="s">
        <v>493</v>
      </c>
      <c r="C17" s="90"/>
      <c r="D17" s="335"/>
      <c r="E17" s="335"/>
      <c r="F17" s="335"/>
      <c r="G17" s="335"/>
      <c r="H17" s="334">
        <f t="shared" si="0"/>
        <v>0</v>
      </c>
      <c r="I17" s="1077">
        <f t="shared" si="1"/>
        <v>0</v>
      </c>
      <c r="J17" s="520"/>
    </row>
    <row r="18" spans="1:10" x14ac:dyDescent="0.25">
      <c r="A18" s="1045">
        <v>8</v>
      </c>
      <c r="B18" s="457" t="s">
        <v>494</v>
      </c>
      <c r="C18" s="90"/>
      <c r="D18" s="335"/>
      <c r="E18" s="335"/>
      <c r="F18" s="335"/>
      <c r="G18" s="335"/>
      <c r="H18" s="334">
        <f t="shared" si="0"/>
        <v>0</v>
      </c>
      <c r="I18" s="1077">
        <f t="shared" si="1"/>
        <v>0</v>
      </c>
      <c r="J18" s="520"/>
    </row>
    <row r="19" spans="1:10" x14ac:dyDescent="0.25">
      <c r="A19" s="1045">
        <v>9</v>
      </c>
      <c r="B19" s="457" t="s">
        <v>495</v>
      </c>
      <c r="C19" s="90"/>
      <c r="D19" s="335"/>
      <c r="E19" s="335"/>
      <c r="F19" s="335"/>
      <c r="G19" s="335"/>
      <c r="H19" s="334">
        <f t="shared" si="0"/>
        <v>0</v>
      </c>
      <c r="I19" s="1077">
        <f t="shared" si="1"/>
        <v>0</v>
      </c>
      <c r="J19" s="520"/>
    </row>
    <row r="20" spans="1:10" x14ac:dyDescent="0.25">
      <c r="A20" s="1045">
        <v>10</v>
      </c>
      <c r="B20" s="457" t="s">
        <v>496</v>
      </c>
      <c r="C20" s="90"/>
      <c r="D20" s="335"/>
      <c r="E20" s="335"/>
      <c r="F20" s="335"/>
      <c r="G20" s="335"/>
      <c r="H20" s="334">
        <f t="shared" si="0"/>
        <v>0</v>
      </c>
      <c r="I20" s="1077">
        <f t="shared" si="1"/>
        <v>0</v>
      </c>
      <c r="J20" s="520"/>
    </row>
    <row r="21" spans="1:10" x14ac:dyDescent="0.25">
      <c r="A21" s="1045">
        <v>11</v>
      </c>
      <c r="B21" s="457" t="s">
        <v>497</v>
      </c>
      <c r="C21" s="90"/>
      <c r="D21" s="335"/>
      <c r="E21" s="335"/>
      <c r="F21" s="335"/>
      <c r="G21" s="335"/>
      <c r="H21" s="334">
        <f t="shared" si="0"/>
        <v>0</v>
      </c>
      <c r="I21" s="1077">
        <f t="shared" si="1"/>
        <v>0</v>
      </c>
      <c r="J21" s="520"/>
    </row>
    <row r="22" spans="1:10" x14ac:dyDescent="0.25">
      <c r="A22" s="1045">
        <v>12</v>
      </c>
      <c r="B22" s="457" t="s">
        <v>498</v>
      </c>
      <c r="C22" s="90"/>
      <c r="D22" s="335"/>
      <c r="E22" s="335"/>
      <c r="F22" s="335"/>
      <c r="G22" s="335"/>
      <c r="H22" s="334">
        <f t="shared" si="0"/>
        <v>0</v>
      </c>
      <c r="I22" s="1077">
        <f t="shared" si="1"/>
        <v>0</v>
      </c>
      <c r="J22" s="520"/>
    </row>
    <row r="23" spans="1:10" x14ac:dyDescent="0.25">
      <c r="A23" s="1045">
        <v>13</v>
      </c>
      <c r="B23" s="457" t="s">
        <v>499</v>
      </c>
      <c r="C23" s="90"/>
      <c r="D23" s="335"/>
      <c r="E23" s="335"/>
      <c r="F23" s="335"/>
      <c r="G23" s="335"/>
      <c r="H23" s="334">
        <f t="shared" si="0"/>
        <v>0</v>
      </c>
      <c r="I23" s="1077">
        <f t="shared" si="1"/>
        <v>0</v>
      </c>
      <c r="J23" s="520"/>
    </row>
    <row r="24" spans="1:10" x14ac:dyDescent="0.25">
      <c r="A24" s="1045">
        <v>14</v>
      </c>
      <c r="B24" s="457" t="s">
        <v>500</v>
      </c>
      <c r="C24" s="90"/>
      <c r="D24" s="335"/>
      <c r="E24" s="335"/>
      <c r="F24" s="335"/>
      <c r="G24" s="335"/>
      <c r="H24" s="334">
        <f t="shared" si="0"/>
        <v>0</v>
      </c>
      <c r="I24" s="1077">
        <f t="shared" si="1"/>
        <v>0</v>
      </c>
      <c r="J24" s="520"/>
    </row>
    <row r="25" spans="1:10" x14ac:dyDescent="0.25">
      <c r="A25" s="1045">
        <v>15</v>
      </c>
      <c r="B25" s="457" t="s">
        <v>501</v>
      </c>
      <c r="C25" s="90"/>
      <c r="D25" s="335"/>
      <c r="E25" s="335"/>
      <c r="F25" s="335"/>
      <c r="G25" s="335"/>
      <c r="H25" s="334">
        <f t="shared" si="0"/>
        <v>0</v>
      </c>
      <c r="I25" s="1077">
        <f t="shared" si="1"/>
        <v>0</v>
      </c>
      <c r="J25" s="520"/>
    </row>
    <row r="26" spans="1:10" x14ac:dyDescent="0.25">
      <c r="A26" s="1045">
        <v>16</v>
      </c>
      <c r="B26" s="802" t="s">
        <v>743</v>
      </c>
      <c r="C26" s="562"/>
      <c r="D26" s="335"/>
      <c r="E26" s="335"/>
      <c r="F26" s="335"/>
      <c r="G26" s="335"/>
      <c r="H26" s="334">
        <f t="shared" si="0"/>
        <v>0</v>
      </c>
      <c r="I26" s="1077">
        <f t="shared" si="1"/>
        <v>0</v>
      </c>
      <c r="J26" s="520"/>
    </row>
    <row r="27" spans="1:10" x14ac:dyDescent="0.25">
      <c r="A27" s="1045">
        <v>17</v>
      </c>
      <c r="B27" s="457" t="s">
        <v>502</v>
      </c>
      <c r="C27" s="90"/>
      <c r="D27" s="335"/>
      <c r="E27" s="335"/>
      <c r="F27" s="335"/>
      <c r="G27" s="335"/>
      <c r="H27" s="334">
        <f t="shared" si="0"/>
        <v>0</v>
      </c>
      <c r="I27" s="1077">
        <f t="shared" si="1"/>
        <v>0</v>
      </c>
      <c r="J27" s="520"/>
    </row>
    <row r="28" spans="1:10" x14ac:dyDescent="0.25">
      <c r="A28" s="1045">
        <v>18</v>
      </c>
      <c r="B28" s="457" t="s">
        <v>819</v>
      </c>
      <c r="C28" s="705" t="str">
        <f>'5'!C30</f>
        <v>(Specify here)</v>
      </c>
      <c r="D28" s="335"/>
      <c r="E28" s="335"/>
      <c r="F28" s="335"/>
      <c r="G28" s="335"/>
      <c r="H28" s="334">
        <f t="shared" si="0"/>
        <v>0</v>
      </c>
      <c r="I28" s="1077">
        <f t="shared" si="1"/>
        <v>0</v>
      </c>
      <c r="J28" s="520"/>
    </row>
    <row r="29" spans="1:10" x14ac:dyDescent="0.25">
      <c r="A29" s="1045">
        <v>19</v>
      </c>
      <c r="B29" s="457" t="s">
        <v>503</v>
      </c>
      <c r="C29" s="373"/>
      <c r="D29" s="335"/>
      <c r="E29" s="335"/>
      <c r="F29" s="335"/>
      <c r="G29" s="335"/>
      <c r="H29" s="334">
        <f t="shared" si="0"/>
        <v>0</v>
      </c>
      <c r="I29" s="1077">
        <f t="shared" si="1"/>
        <v>0</v>
      </c>
      <c r="J29" s="520"/>
    </row>
    <row r="30" spans="1:10" x14ac:dyDescent="0.25">
      <c r="A30" s="1045">
        <v>20</v>
      </c>
      <c r="B30" s="457" t="s">
        <v>504</v>
      </c>
      <c r="C30" s="90"/>
      <c r="D30" s="335"/>
      <c r="E30" s="335"/>
      <c r="F30" s="335"/>
      <c r="G30" s="335"/>
      <c r="H30" s="334">
        <f t="shared" si="0"/>
        <v>0</v>
      </c>
      <c r="I30" s="1077">
        <f t="shared" si="1"/>
        <v>0</v>
      </c>
      <c r="J30" s="520"/>
    </row>
    <row r="31" spans="1:10" x14ac:dyDescent="0.25">
      <c r="A31" s="1045">
        <v>21</v>
      </c>
      <c r="B31" s="457" t="s">
        <v>505</v>
      </c>
      <c r="C31" s="90"/>
      <c r="D31" s="335"/>
      <c r="E31" s="335"/>
      <c r="F31" s="335"/>
      <c r="G31" s="335"/>
      <c r="H31" s="334">
        <f t="shared" si="0"/>
        <v>0</v>
      </c>
      <c r="I31" s="1077">
        <f t="shared" si="1"/>
        <v>0</v>
      </c>
      <c r="J31" s="520"/>
    </row>
    <row r="32" spans="1:10" x14ac:dyDescent="0.25">
      <c r="A32" s="1045">
        <v>22</v>
      </c>
      <c r="B32" s="457" t="s">
        <v>506</v>
      </c>
      <c r="C32" s="90"/>
      <c r="D32" s="335"/>
      <c r="E32" s="335"/>
      <c r="F32" s="335"/>
      <c r="G32" s="335"/>
      <c r="H32" s="334">
        <f t="shared" si="0"/>
        <v>0</v>
      </c>
      <c r="I32" s="1077">
        <f t="shared" si="1"/>
        <v>0</v>
      </c>
      <c r="J32" s="520"/>
    </row>
    <row r="33" spans="1:10" x14ac:dyDescent="0.25">
      <c r="A33" s="1078">
        <v>23</v>
      </c>
      <c r="B33" s="1079" t="s">
        <v>818</v>
      </c>
      <c r="C33" s="705" t="str">
        <f>'5'!C35</f>
        <v>(Specify here)</v>
      </c>
      <c r="D33" s="1080"/>
      <c r="E33" s="1080"/>
      <c r="F33" s="1080"/>
      <c r="G33" s="1080"/>
      <c r="H33" s="1081">
        <f t="shared" si="0"/>
        <v>0</v>
      </c>
      <c r="I33" s="1082">
        <f t="shared" si="1"/>
        <v>0</v>
      </c>
      <c r="J33" s="520"/>
    </row>
    <row r="34" spans="1:10" x14ac:dyDescent="0.25">
      <c r="A34" s="829" t="s">
        <v>419</v>
      </c>
      <c r="B34" s="829"/>
      <c r="C34" s="1263"/>
      <c r="D34" s="1264"/>
      <c r="E34" s="1264"/>
      <c r="F34" s="1264"/>
      <c r="G34" s="1264"/>
      <c r="H34" s="1265"/>
      <c r="I34" s="1265"/>
      <c r="J34" s="520"/>
    </row>
    <row r="35" spans="1:10" x14ac:dyDescent="0.25">
      <c r="A35" s="829" t="s">
        <v>960</v>
      </c>
      <c r="B35" s="829"/>
      <c r="C35" s="1263"/>
      <c r="D35" s="1264"/>
      <c r="E35" s="1264"/>
      <c r="F35" s="1264"/>
      <c r="G35" s="1264"/>
      <c r="H35" s="1265"/>
      <c r="I35" s="1265"/>
      <c r="J35" s="520"/>
    </row>
    <row r="36" spans="1:10" x14ac:dyDescent="0.25">
      <c r="A36" s="803" t="s">
        <v>422</v>
      </c>
      <c r="B36" s="804"/>
      <c r="C36" s="520"/>
      <c r="D36" s="521"/>
      <c r="E36" s="521"/>
      <c r="F36" s="521"/>
      <c r="G36" s="521"/>
      <c r="H36" s="521"/>
      <c r="I36" s="521"/>
      <c r="J36" s="144"/>
    </row>
    <row r="37" spans="1:10" x14ac:dyDescent="0.25">
      <c r="A37" s="803"/>
      <c r="B37" s="804"/>
      <c r="C37" s="520"/>
      <c r="D37" s="521"/>
      <c r="E37" s="521"/>
      <c r="F37" s="521"/>
      <c r="G37" s="521"/>
      <c r="H37" s="521"/>
      <c r="I37" s="521"/>
      <c r="J37" s="144"/>
    </row>
    <row r="38" spans="1:10" ht="15.6" x14ac:dyDescent="0.3">
      <c r="A38" s="793" t="s">
        <v>930</v>
      </c>
      <c r="B38" s="794"/>
      <c r="C38" s="517"/>
      <c r="D38" s="517"/>
      <c r="E38" s="517"/>
      <c r="F38" s="517"/>
      <c r="G38" s="517"/>
      <c r="H38" s="517"/>
      <c r="I38" s="515" t="s">
        <v>651</v>
      </c>
      <c r="J38" s="144"/>
    </row>
    <row r="39" spans="1:10" x14ac:dyDescent="0.25">
      <c r="A39" s="795"/>
      <c r="B39" s="795"/>
      <c r="C39" s="144"/>
      <c r="D39" s="144"/>
      <c r="E39" s="144"/>
      <c r="F39" s="144"/>
      <c r="G39" s="144"/>
      <c r="H39" s="144"/>
      <c r="I39" s="516" t="s">
        <v>659</v>
      </c>
      <c r="J39" s="144"/>
    </row>
    <row r="40" spans="1:10" x14ac:dyDescent="0.25">
      <c r="A40" s="795"/>
      <c r="B40" s="795"/>
      <c r="C40" s="144"/>
      <c r="D40" s="144"/>
      <c r="E40" s="144"/>
      <c r="F40" s="144"/>
      <c r="G40" s="144"/>
      <c r="H40" s="144"/>
      <c r="I40" s="144"/>
      <c r="J40" s="144"/>
    </row>
    <row r="41" spans="1:10" x14ac:dyDescent="0.25">
      <c r="B41" s="805"/>
      <c r="C41" s="146"/>
      <c r="D41" s="146"/>
      <c r="E41" s="146"/>
      <c r="F41" s="146"/>
      <c r="G41" s="146"/>
      <c r="H41" s="146"/>
      <c r="I41" s="146"/>
      <c r="J41" s="144"/>
    </row>
    <row r="42" spans="1:10" x14ac:dyDescent="0.25">
      <c r="A42" s="796" t="s">
        <v>363</v>
      </c>
      <c r="B42" s="797"/>
      <c r="C42" s="519"/>
      <c r="D42" s="516" t="s">
        <v>451</v>
      </c>
      <c r="E42" s="519"/>
      <c r="F42" s="519"/>
      <c r="G42" s="519"/>
      <c r="H42" s="516" t="s">
        <v>365</v>
      </c>
      <c r="I42" s="144"/>
      <c r="J42" s="144"/>
    </row>
    <row r="43" spans="1:10" x14ac:dyDescent="0.25">
      <c r="B43" s="795"/>
      <c r="C43" s="144" t="str">
        <f>'1_1A'!$B$7</f>
        <v>Enter Hospital Name Here</v>
      </c>
      <c r="E43" s="144" t="str">
        <f>'1_1A'!$H$7</f>
        <v>Enter Provider Number Here</v>
      </c>
      <c r="F43" s="144"/>
      <c r="I43" s="518" t="str">
        <f>'1_1A'!$P$7</f>
        <v>Enter FYE Here</v>
      </c>
      <c r="J43" s="144"/>
    </row>
    <row r="44" spans="1:10" x14ac:dyDescent="0.25">
      <c r="A44" s="795"/>
      <c r="B44" s="795"/>
      <c r="C44" s="144"/>
      <c r="D44" s="149"/>
      <c r="E44" s="149"/>
      <c r="F44" s="149"/>
      <c r="G44" s="149"/>
      <c r="H44" s="149"/>
      <c r="I44" s="149"/>
      <c r="J44" s="144"/>
    </row>
    <row r="45" spans="1:10" x14ac:dyDescent="0.25">
      <c r="A45" s="1065"/>
      <c r="B45" s="1066"/>
      <c r="C45" s="1067"/>
      <c r="D45" s="1084"/>
      <c r="E45" s="1084"/>
      <c r="F45" s="1085" t="s">
        <v>653</v>
      </c>
      <c r="G45" s="1086"/>
      <c r="H45" s="1086"/>
      <c r="I45" s="1087" t="s">
        <v>379</v>
      </c>
      <c r="J45" s="520"/>
    </row>
    <row r="46" spans="1:10" x14ac:dyDescent="0.25">
      <c r="A46" s="1072"/>
      <c r="B46" s="798"/>
      <c r="C46" s="520"/>
      <c r="D46" s="151" t="s">
        <v>654</v>
      </c>
      <c r="E46" s="151" t="s">
        <v>367</v>
      </c>
      <c r="F46" s="150" t="s">
        <v>367</v>
      </c>
      <c r="G46" s="150" t="s">
        <v>367</v>
      </c>
      <c r="H46" s="150" t="s">
        <v>379</v>
      </c>
      <c r="I46" s="1088" t="s">
        <v>654</v>
      </c>
      <c r="J46" s="520"/>
    </row>
    <row r="47" spans="1:10" x14ac:dyDescent="0.25">
      <c r="A47" s="1072"/>
      <c r="B47" s="799" t="s">
        <v>637</v>
      </c>
      <c r="C47" s="1074"/>
      <c r="D47" s="151" t="s">
        <v>617</v>
      </c>
      <c r="E47" s="151" t="s">
        <v>655</v>
      </c>
      <c r="F47" s="151" t="s">
        <v>656</v>
      </c>
      <c r="G47" s="151" t="s">
        <v>377</v>
      </c>
      <c r="H47" s="151" t="s">
        <v>657</v>
      </c>
      <c r="I47" s="1088" t="s">
        <v>658</v>
      </c>
      <c r="J47" s="520"/>
    </row>
    <row r="48" spans="1:10" x14ac:dyDescent="0.25">
      <c r="A48" s="1072"/>
      <c r="B48" s="798"/>
      <c r="C48" s="520"/>
      <c r="D48" s="151" t="s">
        <v>384</v>
      </c>
      <c r="E48" s="151" t="s">
        <v>385</v>
      </c>
      <c r="F48" s="151" t="s">
        <v>386</v>
      </c>
      <c r="G48" s="151" t="s">
        <v>387</v>
      </c>
      <c r="H48" s="151" t="s">
        <v>388</v>
      </c>
      <c r="I48" s="1088" t="s">
        <v>389</v>
      </c>
      <c r="J48" s="520"/>
    </row>
    <row r="49" spans="1:10" x14ac:dyDescent="0.25">
      <c r="A49" s="1089"/>
      <c r="B49" s="806" t="s">
        <v>508</v>
      </c>
      <c r="C49" s="593"/>
      <c r="D49" s="601"/>
      <c r="E49" s="601"/>
      <c r="F49" s="601"/>
      <c r="G49" s="601"/>
      <c r="H49" s="601"/>
      <c r="I49" s="1076"/>
      <c r="J49" s="520"/>
    </row>
    <row r="50" spans="1:10" x14ac:dyDescent="0.25">
      <c r="A50" s="1090">
        <v>30</v>
      </c>
      <c r="B50" s="808" t="s">
        <v>744</v>
      </c>
      <c r="C50" s="558"/>
      <c r="D50" s="335"/>
      <c r="E50" s="335"/>
      <c r="F50" s="335"/>
      <c r="G50" s="335"/>
      <c r="H50" s="334">
        <f t="shared" ref="H50:H57" si="2">F50+G50</f>
        <v>0</v>
      </c>
      <c r="I50" s="1077">
        <f t="shared" ref="I50:I57" si="3">H50+E50+D50</f>
        <v>0</v>
      </c>
      <c r="J50" s="520"/>
    </row>
    <row r="51" spans="1:10" s="421" customFormat="1" x14ac:dyDescent="0.25">
      <c r="A51" s="1090">
        <v>31</v>
      </c>
      <c r="B51" s="807" t="s">
        <v>405</v>
      </c>
      <c r="C51" s="553"/>
      <c r="D51" s="513"/>
      <c r="E51" s="513"/>
      <c r="F51" s="513"/>
      <c r="G51" s="513"/>
      <c r="H51" s="514">
        <f t="shared" si="2"/>
        <v>0</v>
      </c>
      <c r="I51" s="1091">
        <f t="shared" si="3"/>
        <v>0</v>
      </c>
      <c r="J51" s="1083"/>
    </row>
    <row r="52" spans="1:10" s="421" customFormat="1" x14ac:dyDescent="0.25">
      <c r="A52" s="1090"/>
      <c r="B52" s="807" t="s">
        <v>406</v>
      </c>
      <c r="C52" s="553"/>
      <c r="D52" s="513"/>
      <c r="E52" s="513"/>
      <c r="F52" s="513"/>
      <c r="G52" s="513"/>
      <c r="H52" s="514">
        <f t="shared" si="2"/>
        <v>0</v>
      </c>
      <c r="I52" s="1091">
        <f t="shared" si="3"/>
        <v>0</v>
      </c>
      <c r="J52" s="1083"/>
    </row>
    <row r="53" spans="1:10" s="421" customFormat="1" x14ac:dyDescent="0.25">
      <c r="A53" s="1090"/>
      <c r="B53" s="807" t="s">
        <v>407</v>
      </c>
      <c r="C53" s="553"/>
      <c r="D53" s="513"/>
      <c r="E53" s="513"/>
      <c r="F53" s="513"/>
      <c r="G53" s="513"/>
      <c r="H53" s="514">
        <f t="shared" si="2"/>
        <v>0</v>
      </c>
      <c r="I53" s="1091">
        <f t="shared" si="3"/>
        <v>0</v>
      </c>
      <c r="J53" s="1083"/>
    </row>
    <row r="54" spans="1:10" x14ac:dyDescent="0.25">
      <c r="A54" s="1090">
        <v>32</v>
      </c>
      <c r="B54" s="807" t="s">
        <v>408</v>
      </c>
      <c r="C54" s="553"/>
      <c r="D54" s="335"/>
      <c r="E54" s="335"/>
      <c r="F54" s="335"/>
      <c r="G54" s="335"/>
      <c r="H54" s="334">
        <f t="shared" si="2"/>
        <v>0</v>
      </c>
      <c r="I54" s="1077">
        <f t="shared" si="3"/>
        <v>0</v>
      </c>
      <c r="J54" s="520"/>
    </row>
    <row r="55" spans="1:10" x14ac:dyDescent="0.25">
      <c r="A55" s="1090">
        <v>33</v>
      </c>
      <c r="B55" s="807" t="s">
        <v>409</v>
      </c>
      <c r="C55" s="553"/>
      <c r="D55" s="335"/>
      <c r="E55" s="335"/>
      <c r="F55" s="335"/>
      <c r="G55" s="335"/>
      <c r="H55" s="334">
        <f t="shared" si="2"/>
        <v>0</v>
      </c>
      <c r="I55" s="1077">
        <f t="shared" si="3"/>
        <v>0</v>
      </c>
      <c r="J55" s="520"/>
    </row>
    <row r="56" spans="1:10" x14ac:dyDescent="0.25">
      <c r="A56" s="1090">
        <v>34</v>
      </c>
      <c r="B56" s="807" t="s">
        <v>410</v>
      </c>
      <c r="C56" s="553"/>
      <c r="D56" s="335"/>
      <c r="E56" s="335"/>
      <c r="F56" s="335"/>
      <c r="G56" s="335"/>
      <c r="H56" s="334">
        <f t="shared" si="2"/>
        <v>0</v>
      </c>
      <c r="I56" s="1077">
        <f t="shared" si="3"/>
        <v>0</v>
      </c>
      <c r="J56" s="520"/>
    </row>
    <row r="57" spans="1:10" x14ac:dyDescent="0.25">
      <c r="A57" s="1090">
        <v>35</v>
      </c>
      <c r="B57" s="1092" t="s">
        <v>822</v>
      </c>
      <c r="C57" s="705" t="str">
        <f>'5'!C61</f>
        <v>(Specify here)</v>
      </c>
      <c r="D57" s="335"/>
      <c r="E57" s="335"/>
      <c r="F57" s="335"/>
      <c r="G57" s="335"/>
      <c r="H57" s="334">
        <f t="shared" si="2"/>
        <v>0</v>
      </c>
      <c r="I57" s="1077">
        <f t="shared" si="3"/>
        <v>0</v>
      </c>
      <c r="J57" s="520"/>
    </row>
    <row r="58" spans="1:10" x14ac:dyDescent="0.25">
      <c r="A58" s="1093"/>
      <c r="B58" s="806" t="s">
        <v>804</v>
      </c>
      <c r="C58" s="593"/>
      <c r="D58" s="601">
        <f t="shared" ref="D58:I58" si="4">SUM(D50:D57)</f>
        <v>0</v>
      </c>
      <c r="E58" s="601">
        <f t="shared" si="4"/>
        <v>0</v>
      </c>
      <c r="F58" s="601">
        <f t="shared" si="4"/>
        <v>0</v>
      </c>
      <c r="G58" s="601">
        <f t="shared" si="4"/>
        <v>0</v>
      </c>
      <c r="H58" s="601">
        <f t="shared" si="4"/>
        <v>0</v>
      </c>
      <c r="I58" s="1076">
        <f t="shared" si="4"/>
        <v>0</v>
      </c>
      <c r="J58" s="520"/>
    </row>
    <row r="59" spans="1:10" x14ac:dyDescent="0.25">
      <c r="A59" s="1094"/>
      <c r="B59" s="812" t="s">
        <v>748</v>
      </c>
      <c r="C59" s="596"/>
      <c r="D59" s="601"/>
      <c r="E59" s="601"/>
      <c r="F59" s="601"/>
      <c r="G59" s="601"/>
      <c r="H59" s="601"/>
      <c r="I59" s="1076"/>
      <c r="J59" s="520"/>
    </row>
    <row r="60" spans="1:10" x14ac:dyDescent="0.25">
      <c r="A60" s="1095">
        <v>40</v>
      </c>
      <c r="B60" s="338" t="s">
        <v>922</v>
      </c>
      <c r="C60" s="546"/>
      <c r="D60" s="335"/>
      <c r="E60" s="335"/>
      <c r="F60" s="335"/>
      <c r="G60" s="335"/>
      <c r="H60" s="334">
        <f t="shared" ref="H60:H67" si="5">F60+G60</f>
        <v>0</v>
      </c>
      <c r="I60" s="1077">
        <f t="shared" ref="I60:I67" si="6">H60+E60+D60</f>
        <v>0</v>
      </c>
      <c r="J60" s="520"/>
    </row>
    <row r="61" spans="1:10" x14ac:dyDescent="0.25">
      <c r="A61" s="1095">
        <v>41</v>
      </c>
      <c r="B61" s="338" t="s">
        <v>923</v>
      </c>
      <c r="C61" s="546"/>
      <c r="D61" s="335"/>
      <c r="E61" s="335"/>
      <c r="F61" s="335"/>
      <c r="G61" s="335"/>
      <c r="H61" s="334">
        <f t="shared" si="5"/>
        <v>0</v>
      </c>
      <c r="I61" s="1077">
        <f t="shared" si="6"/>
        <v>0</v>
      </c>
      <c r="J61" s="520"/>
    </row>
    <row r="62" spans="1:10" x14ac:dyDescent="0.25">
      <c r="A62" s="1045">
        <v>42</v>
      </c>
      <c r="B62" s="457" t="s">
        <v>924</v>
      </c>
      <c r="C62" s="705" t="str">
        <f>'5'!C66</f>
        <v>(Specify here)</v>
      </c>
      <c r="D62" s="1250"/>
      <c r="E62" s="335"/>
      <c r="F62" s="335"/>
      <c r="G62" s="335"/>
      <c r="H62" s="334">
        <f t="shared" si="5"/>
        <v>0</v>
      </c>
      <c r="I62" s="1077">
        <f t="shared" si="6"/>
        <v>0</v>
      </c>
      <c r="J62" s="520"/>
    </row>
    <row r="63" spans="1:10" x14ac:dyDescent="0.25">
      <c r="A63" s="1095">
        <v>43</v>
      </c>
      <c r="B63" s="338" t="s">
        <v>416</v>
      </c>
      <c r="C63" s="550"/>
      <c r="D63" s="335"/>
      <c r="E63" s="335"/>
      <c r="F63" s="335"/>
      <c r="G63" s="335"/>
      <c r="H63" s="334">
        <f t="shared" si="5"/>
        <v>0</v>
      </c>
      <c r="I63" s="1077">
        <f t="shared" si="6"/>
        <v>0</v>
      </c>
      <c r="J63" s="520"/>
    </row>
    <row r="64" spans="1:10" x14ac:dyDescent="0.25">
      <c r="A64" s="1045">
        <v>44</v>
      </c>
      <c r="B64" s="238" t="s">
        <v>925</v>
      </c>
      <c r="C64" s="545"/>
      <c r="D64" s="335"/>
      <c r="E64" s="335"/>
      <c r="F64" s="335"/>
      <c r="G64" s="335"/>
      <c r="H64" s="334">
        <f t="shared" si="5"/>
        <v>0</v>
      </c>
      <c r="I64" s="1077">
        <f t="shared" si="6"/>
        <v>0</v>
      </c>
      <c r="J64" s="520"/>
    </row>
    <row r="65" spans="1:10" x14ac:dyDescent="0.25">
      <c r="A65" s="1045"/>
      <c r="B65" s="17" t="s">
        <v>778</v>
      </c>
      <c r="C65" s="545"/>
      <c r="D65" s="335"/>
      <c r="E65" s="335"/>
      <c r="F65" s="335"/>
      <c r="G65" s="335"/>
      <c r="H65" s="334">
        <f>F65+G65</f>
        <v>0</v>
      </c>
      <c r="I65" s="1077">
        <f>H65+E65+D65</f>
        <v>0</v>
      </c>
      <c r="J65" s="520"/>
    </row>
    <row r="66" spans="1:10" x14ac:dyDescent="0.25">
      <c r="A66" s="1095">
        <v>45</v>
      </c>
      <c r="B66" s="87" t="s">
        <v>926</v>
      </c>
      <c r="C66" s="547"/>
      <c r="D66" s="335"/>
      <c r="E66" s="335"/>
      <c r="F66" s="335"/>
      <c r="G66" s="335"/>
      <c r="H66" s="334">
        <f>F66+G66</f>
        <v>0</v>
      </c>
      <c r="I66" s="1077">
        <f>H66+E66+D66</f>
        <v>0</v>
      </c>
      <c r="J66" s="520"/>
    </row>
    <row r="67" spans="1:10" x14ac:dyDescent="0.25">
      <c r="A67" s="1078">
        <v>46</v>
      </c>
      <c r="B67" s="1191" t="s">
        <v>417</v>
      </c>
      <c r="C67" s="705" t="str">
        <f>'5'!C71</f>
        <v>(Specify here)</v>
      </c>
      <c r="D67" s="1251"/>
      <c r="E67" s="1080"/>
      <c r="F67" s="1080"/>
      <c r="G67" s="1080"/>
      <c r="H67" s="1081">
        <f t="shared" si="5"/>
        <v>0</v>
      </c>
      <c r="I67" s="1082">
        <f t="shared" si="6"/>
        <v>0</v>
      </c>
      <c r="J67" s="520"/>
    </row>
    <row r="68" spans="1:10" x14ac:dyDescent="0.25">
      <c r="A68" s="829" t="s">
        <v>419</v>
      </c>
      <c r="B68" s="373"/>
      <c r="C68" s="1263"/>
      <c r="D68" s="1264"/>
      <c r="E68" s="1264"/>
      <c r="F68" s="1264"/>
      <c r="G68" s="1264"/>
      <c r="H68" s="1265"/>
      <c r="I68" s="1265"/>
      <c r="J68" s="520"/>
    </row>
    <row r="69" spans="1:10" x14ac:dyDescent="0.25">
      <c r="A69" s="829" t="s">
        <v>960</v>
      </c>
      <c r="B69" s="1252"/>
      <c r="C69" s="1083"/>
      <c r="D69" s="1253"/>
      <c r="E69" s="1253"/>
      <c r="F69" s="1253"/>
      <c r="G69" s="521"/>
      <c r="H69" s="521"/>
      <c r="I69" s="521"/>
      <c r="J69" s="144"/>
    </row>
    <row r="70" spans="1:10" x14ac:dyDescent="0.25">
      <c r="A70" s="803" t="s">
        <v>422</v>
      </c>
      <c r="B70" s="795"/>
      <c r="C70" s="144"/>
      <c r="D70" s="149"/>
      <c r="E70" s="149"/>
      <c r="F70" s="149"/>
      <c r="G70" s="149"/>
      <c r="H70" s="149"/>
      <c r="I70" s="149"/>
      <c r="J70" s="144"/>
    </row>
    <row r="71" spans="1:10" ht="15.6" x14ac:dyDescent="0.3">
      <c r="A71" s="793" t="s">
        <v>930</v>
      </c>
      <c r="B71" s="794"/>
      <c r="C71" s="517"/>
      <c r="D71" s="517"/>
      <c r="E71" s="517"/>
      <c r="F71" s="517"/>
      <c r="G71" s="517"/>
      <c r="H71" s="517"/>
      <c r="I71" s="515" t="s">
        <v>651</v>
      </c>
      <c r="J71" s="144"/>
    </row>
    <row r="72" spans="1:10" x14ac:dyDescent="0.25">
      <c r="A72" s="795"/>
      <c r="B72" s="795"/>
      <c r="C72" s="144"/>
      <c r="D72" s="144"/>
      <c r="E72" s="144"/>
      <c r="F72" s="144"/>
      <c r="G72" s="144"/>
      <c r="H72" s="144"/>
      <c r="I72" s="516" t="s">
        <v>660</v>
      </c>
      <c r="J72" s="144"/>
    </row>
    <row r="73" spans="1:10" x14ac:dyDescent="0.25">
      <c r="B73" s="805"/>
      <c r="C73" s="146"/>
      <c r="D73" s="146"/>
      <c r="E73" s="146"/>
      <c r="F73" s="146"/>
      <c r="G73" s="146"/>
      <c r="H73" s="146"/>
      <c r="I73" s="146"/>
      <c r="J73" s="144"/>
    </row>
    <row r="74" spans="1:10" x14ac:dyDescent="0.25">
      <c r="A74" s="796" t="s">
        <v>363</v>
      </c>
      <c r="B74" s="797"/>
      <c r="C74" s="519"/>
      <c r="D74" s="516" t="s">
        <v>451</v>
      </c>
      <c r="E74" s="519"/>
      <c r="F74" s="519"/>
      <c r="G74" s="519"/>
      <c r="H74" s="516" t="s">
        <v>365</v>
      </c>
      <c r="I74" s="144"/>
      <c r="J74" s="144"/>
    </row>
    <row r="75" spans="1:10" x14ac:dyDescent="0.25">
      <c r="B75" s="795" t="str">
        <f>'1_1A'!$B$7</f>
        <v>Enter Hospital Name Here</v>
      </c>
      <c r="E75" s="144" t="str">
        <f>'1_1A'!$H$7</f>
        <v>Enter Provider Number Here</v>
      </c>
      <c r="F75" s="144"/>
      <c r="I75" s="518" t="str">
        <f>'1_1A'!$P$7</f>
        <v>Enter FYE Here</v>
      </c>
      <c r="J75" s="144"/>
    </row>
    <row r="76" spans="1:10" x14ac:dyDescent="0.25">
      <c r="A76" s="1065"/>
      <c r="B76" s="1066"/>
      <c r="C76" s="1067"/>
      <c r="D76" s="1084"/>
      <c r="E76" s="1084"/>
      <c r="F76" s="1085" t="s">
        <v>653</v>
      </c>
      <c r="G76" s="1086"/>
      <c r="H76" s="1086"/>
      <c r="I76" s="1087" t="s">
        <v>379</v>
      </c>
      <c r="J76" s="520"/>
    </row>
    <row r="77" spans="1:10" x14ac:dyDescent="0.25">
      <c r="A77" s="1072"/>
      <c r="B77" s="798"/>
      <c r="C77" s="520"/>
      <c r="D77" s="151" t="s">
        <v>654</v>
      </c>
      <c r="E77" s="151" t="s">
        <v>367</v>
      </c>
      <c r="F77" s="150" t="s">
        <v>367</v>
      </c>
      <c r="G77" s="150" t="s">
        <v>367</v>
      </c>
      <c r="H77" s="150" t="s">
        <v>379</v>
      </c>
      <c r="I77" s="1088" t="s">
        <v>654</v>
      </c>
      <c r="J77" s="520"/>
    </row>
    <row r="78" spans="1:10" x14ac:dyDescent="0.25">
      <c r="A78" s="1072"/>
      <c r="B78" s="799" t="s">
        <v>637</v>
      </c>
      <c r="C78" s="1074"/>
      <c r="D78" s="151" t="s">
        <v>617</v>
      </c>
      <c r="E78" s="151" t="s">
        <v>655</v>
      </c>
      <c r="F78" s="151" t="s">
        <v>656</v>
      </c>
      <c r="G78" s="151" t="s">
        <v>377</v>
      </c>
      <c r="H78" s="151" t="s">
        <v>657</v>
      </c>
      <c r="I78" s="1088" t="s">
        <v>658</v>
      </c>
      <c r="J78" s="520"/>
    </row>
    <row r="79" spans="1:10" x14ac:dyDescent="0.25">
      <c r="A79" s="1072"/>
      <c r="B79" s="798"/>
      <c r="C79" s="520"/>
      <c r="D79" s="151" t="s">
        <v>384</v>
      </c>
      <c r="E79" s="151" t="s">
        <v>385</v>
      </c>
      <c r="F79" s="151" t="s">
        <v>386</v>
      </c>
      <c r="G79" s="151" t="s">
        <v>387</v>
      </c>
      <c r="H79" s="151" t="s">
        <v>388</v>
      </c>
      <c r="I79" s="1088" t="s">
        <v>389</v>
      </c>
      <c r="J79" s="520"/>
    </row>
    <row r="80" spans="1:10" x14ac:dyDescent="0.25">
      <c r="A80" s="1075"/>
      <c r="B80" s="801" t="s">
        <v>511</v>
      </c>
      <c r="C80" s="587"/>
      <c r="D80" s="601"/>
      <c r="E80" s="601"/>
      <c r="F80" s="601"/>
      <c r="G80" s="601"/>
      <c r="H80" s="601"/>
      <c r="I80" s="1076"/>
      <c r="J80" s="520"/>
    </row>
    <row r="81" spans="1:10" x14ac:dyDescent="0.25">
      <c r="A81" s="1045">
        <v>50</v>
      </c>
      <c r="B81" s="815" t="s">
        <v>749</v>
      </c>
      <c r="C81" s="547"/>
      <c r="D81" s="335"/>
      <c r="E81" s="335"/>
      <c r="F81" s="335"/>
      <c r="G81" s="335"/>
      <c r="H81" s="334">
        <f t="shared" ref="H81:H110" si="7">F81+G81</f>
        <v>0</v>
      </c>
      <c r="I81" s="1077">
        <f t="shared" ref="I81:I112" si="8">H81+E81+D81</f>
        <v>0</v>
      </c>
      <c r="J81" s="520"/>
    </row>
    <row r="82" spans="1:10" x14ac:dyDescent="0.25">
      <c r="A82" s="1045">
        <v>51</v>
      </c>
      <c r="B82" s="815" t="s">
        <v>750</v>
      </c>
      <c r="C82" s="547"/>
      <c r="D82" s="335"/>
      <c r="E82" s="335"/>
      <c r="F82" s="335"/>
      <c r="G82" s="335"/>
      <c r="H82" s="334">
        <f t="shared" si="7"/>
        <v>0</v>
      </c>
      <c r="I82" s="1077">
        <f t="shared" si="8"/>
        <v>0</v>
      </c>
      <c r="J82" s="520"/>
    </row>
    <row r="83" spans="1:10" x14ac:dyDescent="0.25">
      <c r="A83" s="1095">
        <v>52</v>
      </c>
      <c r="B83" s="457" t="s">
        <v>512</v>
      </c>
      <c r="C83" s="548"/>
      <c r="D83" s="335"/>
      <c r="E83" s="335"/>
      <c r="F83" s="335"/>
      <c r="G83" s="335"/>
      <c r="H83" s="334">
        <f t="shared" si="7"/>
        <v>0</v>
      </c>
      <c r="I83" s="1077">
        <f t="shared" si="8"/>
        <v>0</v>
      </c>
      <c r="J83" s="520"/>
    </row>
    <row r="84" spans="1:10" x14ac:dyDescent="0.25">
      <c r="A84" s="1045">
        <f>A83+1</f>
        <v>53</v>
      </c>
      <c r="B84" s="457" t="s">
        <v>513</v>
      </c>
      <c r="C84" s="548"/>
      <c r="D84" s="335"/>
      <c r="E84" s="335"/>
      <c r="F84" s="335"/>
      <c r="G84" s="335"/>
      <c r="H84" s="334">
        <f t="shared" si="7"/>
        <v>0</v>
      </c>
      <c r="I84" s="1077">
        <f t="shared" si="8"/>
        <v>0</v>
      </c>
      <c r="J84" s="520"/>
    </row>
    <row r="85" spans="1:10" x14ac:dyDescent="0.25">
      <c r="A85" s="1045">
        <f t="shared" ref="A85:A107" si="9">A84+1</f>
        <v>54</v>
      </c>
      <c r="B85" s="457" t="s">
        <v>514</v>
      </c>
      <c r="C85" s="548"/>
      <c r="D85" s="335"/>
      <c r="E85" s="335"/>
      <c r="F85" s="335"/>
      <c r="G85" s="335"/>
      <c r="H85" s="334">
        <f t="shared" si="7"/>
        <v>0</v>
      </c>
      <c r="I85" s="1077">
        <f t="shared" si="8"/>
        <v>0</v>
      </c>
      <c r="J85" s="520"/>
    </row>
    <row r="86" spans="1:10" x14ac:dyDescent="0.25">
      <c r="A86" s="1045">
        <f t="shared" si="9"/>
        <v>55</v>
      </c>
      <c r="B86" s="457" t="s">
        <v>515</v>
      </c>
      <c r="C86" s="548"/>
      <c r="D86" s="335"/>
      <c r="E86" s="335"/>
      <c r="F86" s="335"/>
      <c r="G86" s="335"/>
      <c r="H86" s="334">
        <f t="shared" si="7"/>
        <v>0</v>
      </c>
      <c r="I86" s="1077">
        <f t="shared" si="8"/>
        <v>0</v>
      </c>
      <c r="J86" s="520"/>
    </row>
    <row r="87" spans="1:10" x14ac:dyDescent="0.25">
      <c r="A87" s="1045">
        <f t="shared" si="9"/>
        <v>56</v>
      </c>
      <c r="B87" s="815" t="s">
        <v>751</v>
      </c>
      <c r="C87" s="547"/>
      <c r="D87" s="335"/>
      <c r="E87" s="335"/>
      <c r="F87" s="335"/>
      <c r="G87" s="335"/>
      <c r="H87" s="334">
        <f t="shared" si="7"/>
        <v>0</v>
      </c>
      <c r="I87" s="1077">
        <f t="shared" si="8"/>
        <v>0</v>
      </c>
      <c r="J87" s="520"/>
    </row>
    <row r="88" spans="1:10" x14ac:dyDescent="0.25">
      <c r="A88" s="1045">
        <f t="shared" si="9"/>
        <v>57</v>
      </c>
      <c r="B88" s="815" t="s">
        <v>768</v>
      </c>
      <c r="C88" s="547"/>
      <c r="D88" s="335"/>
      <c r="E88" s="335"/>
      <c r="F88" s="335"/>
      <c r="G88" s="335"/>
      <c r="H88" s="334">
        <f t="shared" si="7"/>
        <v>0</v>
      </c>
      <c r="I88" s="1077">
        <f t="shared" si="8"/>
        <v>0</v>
      </c>
      <c r="J88" s="520"/>
    </row>
    <row r="89" spans="1:10" x14ac:dyDescent="0.25">
      <c r="A89" s="1045">
        <f t="shared" si="9"/>
        <v>58</v>
      </c>
      <c r="B89" s="815" t="s">
        <v>752</v>
      </c>
      <c r="C89" s="547"/>
      <c r="D89" s="335"/>
      <c r="E89" s="335"/>
      <c r="F89" s="335"/>
      <c r="G89" s="335"/>
      <c r="H89" s="334">
        <f t="shared" si="7"/>
        <v>0</v>
      </c>
      <c r="I89" s="1077">
        <f t="shared" si="8"/>
        <v>0</v>
      </c>
      <c r="J89" s="520"/>
    </row>
    <row r="90" spans="1:10" x14ac:dyDescent="0.25">
      <c r="A90" s="1045">
        <f t="shared" si="9"/>
        <v>59</v>
      </c>
      <c r="B90" s="815" t="s">
        <v>769</v>
      </c>
      <c r="C90" s="547"/>
      <c r="D90" s="335"/>
      <c r="E90" s="335"/>
      <c r="F90" s="335"/>
      <c r="G90" s="335"/>
      <c r="H90" s="334">
        <f t="shared" si="7"/>
        <v>0</v>
      </c>
      <c r="I90" s="1077">
        <f t="shared" si="8"/>
        <v>0</v>
      </c>
      <c r="J90" s="520"/>
    </row>
    <row r="91" spans="1:10" x14ac:dyDescent="0.25">
      <c r="A91" s="1045">
        <f t="shared" si="9"/>
        <v>60</v>
      </c>
      <c r="B91" s="815" t="s">
        <v>516</v>
      </c>
      <c r="C91" s="547"/>
      <c r="D91" s="335"/>
      <c r="E91" s="335"/>
      <c r="F91" s="335"/>
      <c r="G91" s="335"/>
      <c r="H91" s="334">
        <f t="shared" si="7"/>
        <v>0</v>
      </c>
      <c r="I91" s="1077">
        <f t="shared" si="8"/>
        <v>0</v>
      </c>
      <c r="J91" s="520"/>
    </row>
    <row r="92" spans="1:10" x14ac:dyDescent="0.25">
      <c r="A92" s="1045">
        <f t="shared" si="9"/>
        <v>61</v>
      </c>
      <c r="B92" s="457" t="s">
        <v>517</v>
      </c>
      <c r="C92" s="548"/>
      <c r="D92" s="335"/>
      <c r="E92" s="335"/>
      <c r="F92" s="335"/>
      <c r="G92" s="335"/>
      <c r="H92" s="334">
        <f t="shared" si="7"/>
        <v>0</v>
      </c>
      <c r="I92" s="1077">
        <f t="shared" si="8"/>
        <v>0</v>
      </c>
      <c r="J92" s="520"/>
    </row>
    <row r="93" spans="1:10" x14ac:dyDescent="0.25">
      <c r="A93" s="1045">
        <f t="shared" si="9"/>
        <v>62</v>
      </c>
      <c r="B93" s="457" t="s">
        <v>518</v>
      </c>
      <c r="C93" s="548"/>
      <c r="D93" s="335"/>
      <c r="E93" s="335"/>
      <c r="F93" s="335"/>
      <c r="G93" s="335"/>
      <c r="H93" s="334">
        <f t="shared" si="7"/>
        <v>0</v>
      </c>
      <c r="I93" s="1077">
        <f t="shared" si="8"/>
        <v>0</v>
      </c>
      <c r="J93" s="520"/>
    </row>
    <row r="94" spans="1:10" x14ac:dyDescent="0.25">
      <c r="A94" s="1045">
        <f t="shared" si="9"/>
        <v>63</v>
      </c>
      <c r="B94" s="815" t="s">
        <v>753</v>
      </c>
      <c r="C94" s="547"/>
      <c r="D94" s="335"/>
      <c r="E94" s="335"/>
      <c r="F94" s="335"/>
      <c r="G94" s="335"/>
      <c r="H94" s="334">
        <f t="shared" si="7"/>
        <v>0</v>
      </c>
      <c r="I94" s="1077">
        <f t="shared" si="8"/>
        <v>0</v>
      </c>
      <c r="J94" s="520"/>
    </row>
    <row r="95" spans="1:10" x14ac:dyDescent="0.25">
      <c r="A95" s="1045">
        <f t="shared" si="9"/>
        <v>64</v>
      </c>
      <c r="B95" s="457" t="s">
        <v>519</v>
      </c>
      <c r="C95" s="548"/>
      <c r="D95" s="335"/>
      <c r="E95" s="335"/>
      <c r="F95" s="335"/>
      <c r="G95" s="335"/>
      <c r="H95" s="334">
        <f t="shared" si="7"/>
        <v>0</v>
      </c>
      <c r="I95" s="1077">
        <f t="shared" si="8"/>
        <v>0</v>
      </c>
      <c r="J95" s="520"/>
    </row>
    <row r="96" spans="1:10" x14ac:dyDescent="0.25">
      <c r="A96" s="1045">
        <f t="shared" si="9"/>
        <v>65</v>
      </c>
      <c r="B96" s="457" t="s">
        <v>788</v>
      </c>
      <c r="C96" s="548"/>
      <c r="D96" s="335"/>
      <c r="E96" s="335"/>
      <c r="F96" s="335"/>
      <c r="G96" s="335"/>
      <c r="H96" s="334">
        <f t="shared" si="7"/>
        <v>0</v>
      </c>
      <c r="I96" s="1077">
        <f t="shared" si="8"/>
        <v>0</v>
      </c>
      <c r="J96" s="520"/>
    </row>
    <row r="97" spans="1:10" x14ac:dyDescent="0.25">
      <c r="A97" s="1045">
        <f t="shared" si="9"/>
        <v>66</v>
      </c>
      <c r="B97" s="457" t="s">
        <v>520</v>
      </c>
      <c r="C97" s="548"/>
      <c r="D97" s="335"/>
      <c r="E97" s="335"/>
      <c r="F97" s="335"/>
      <c r="G97" s="335"/>
      <c r="H97" s="334">
        <f t="shared" si="7"/>
        <v>0</v>
      </c>
      <c r="I97" s="1077">
        <f t="shared" si="8"/>
        <v>0</v>
      </c>
      <c r="J97" s="520"/>
    </row>
    <row r="98" spans="1:10" x14ac:dyDescent="0.25">
      <c r="A98" s="1045">
        <f t="shared" si="9"/>
        <v>67</v>
      </c>
      <c r="B98" s="457" t="s">
        <v>521</v>
      </c>
      <c r="C98" s="548"/>
      <c r="D98" s="335"/>
      <c r="E98" s="335"/>
      <c r="F98" s="335"/>
      <c r="G98" s="335"/>
      <c r="H98" s="334">
        <f t="shared" si="7"/>
        <v>0</v>
      </c>
      <c r="I98" s="1077">
        <f t="shared" si="8"/>
        <v>0</v>
      </c>
      <c r="J98" s="520"/>
    </row>
    <row r="99" spans="1:10" x14ac:dyDescent="0.25">
      <c r="A99" s="1045">
        <f t="shared" si="9"/>
        <v>68</v>
      </c>
      <c r="B99" s="815" t="s">
        <v>754</v>
      </c>
      <c r="C99" s="547"/>
      <c r="D99" s="335"/>
      <c r="E99" s="335"/>
      <c r="F99" s="335"/>
      <c r="G99" s="335"/>
      <c r="H99" s="334">
        <f t="shared" si="7"/>
        <v>0</v>
      </c>
      <c r="I99" s="1077">
        <f t="shared" si="8"/>
        <v>0</v>
      </c>
      <c r="J99" s="520"/>
    </row>
    <row r="100" spans="1:10" x14ac:dyDescent="0.25">
      <c r="A100" s="1045">
        <f t="shared" si="9"/>
        <v>69</v>
      </c>
      <c r="B100" s="457" t="s">
        <v>522</v>
      </c>
      <c r="C100" s="548"/>
      <c r="D100" s="335"/>
      <c r="E100" s="335"/>
      <c r="F100" s="335"/>
      <c r="G100" s="335"/>
      <c r="H100" s="334">
        <f t="shared" si="7"/>
        <v>0</v>
      </c>
      <c r="I100" s="1077">
        <f t="shared" si="8"/>
        <v>0</v>
      </c>
      <c r="J100" s="520"/>
    </row>
    <row r="101" spans="1:10" x14ac:dyDescent="0.25">
      <c r="A101" s="1045">
        <f t="shared" si="9"/>
        <v>70</v>
      </c>
      <c r="B101" s="457" t="s">
        <v>523</v>
      </c>
      <c r="C101" s="548"/>
      <c r="D101" s="335"/>
      <c r="E101" s="335"/>
      <c r="F101" s="335"/>
      <c r="G101" s="335"/>
      <c r="H101" s="334">
        <f t="shared" si="7"/>
        <v>0</v>
      </c>
      <c r="I101" s="1077">
        <f t="shared" si="8"/>
        <v>0</v>
      </c>
      <c r="J101" s="520"/>
    </row>
    <row r="102" spans="1:10" x14ac:dyDescent="0.25">
      <c r="A102" s="1045">
        <f t="shared" si="9"/>
        <v>71</v>
      </c>
      <c r="B102" s="457" t="s">
        <v>524</v>
      </c>
      <c r="C102" s="548"/>
      <c r="D102" s="335"/>
      <c r="E102" s="335"/>
      <c r="F102" s="335"/>
      <c r="G102" s="335"/>
      <c r="H102" s="334">
        <f t="shared" si="7"/>
        <v>0</v>
      </c>
      <c r="I102" s="1077">
        <f t="shared" si="8"/>
        <v>0</v>
      </c>
      <c r="J102" s="520"/>
    </row>
    <row r="103" spans="1:10" x14ac:dyDescent="0.25">
      <c r="A103" s="1045">
        <f t="shared" si="9"/>
        <v>72</v>
      </c>
      <c r="B103" s="815" t="s">
        <v>755</v>
      </c>
      <c r="C103" s="547"/>
      <c r="D103" s="335"/>
      <c r="E103" s="335"/>
      <c r="F103" s="335"/>
      <c r="G103" s="335"/>
      <c r="H103" s="334">
        <f t="shared" si="7"/>
        <v>0</v>
      </c>
      <c r="I103" s="1077">
        <f t="shared" si="8"/>
        <v>0</v>
      </c>
      <c r="J103" s="520"/>
    </row>
    <row r="104" spans="1:10" x14ac:dyDescent="0.25">
      <c r="A104" s="1045">
        <f t="shared" si="9"/>
        <v>73</v>
      </c>
      <c r="B104" s="457" t="s">
        <v>525</v>
      </c>
      <c r="C104" s="548"/>
      <c r="D104" s="335"/>
      <c r="E104" s="335"/>
      <c r="F104" s="335"/>
      <c r="G104" s="335"/>
      <c r="H104" s="334">
        <f t="shared" si="7"/>
        <v>0</v>
      </c>
      <c r="I104" s="1077">
        <f t="shared" si="8"/>
        <v>0</v>
      </c>
      <c r="J104" s="520"/>
    </row>
    <row r="105" spans="1:10" x14ac:dyDescent="0.25">
      <c r="A105" s="1045">
        <f t="shared" si="9"/>
        <v>74</v>
      </c>
      <c r="B105" s="457" t="s">
        <v>469</v>
      </c>
      <c r="C105" s="548"/>
      <c r="D105" s="335"/>
      <c r="E105" s="335"/>
      <c r="F105" s="335"/>
      <c r="G105" s="335"/>
      <c r="H105" s="334">
        <f t="shared" si="7"/>
        <v>0</v>
      </c>
      <c r="I105" s="1077">
        <f t="shared" si="8"/>
        <v>0</v>
      </c>
      <c r="J105" s="520"/>
    </row>
    <row r="106" spans="1:10" x14ac:dyDescent="0.25">
      <c r="A106" s="1045">
        <f t="shared" si="9"/>
        <v>75</v>
      </c>
      <c r="B106" s="457" t="s">
        <v>625</v>
      </c>
      <c r="C106" s="548"/>
      <c r="D106" s="335"/>
      <c r="E106" s="335"/>
      <c r="F106" s="335"/>
      <c r="G106" s="335"/>
      <c r="H106" s="334">
        <f t="shared" si="7"/>
        <v>0</v>
      </c>
      <c r="I106" s="1077">
        <f t="shared" si="8"/>
        <v>0</v>
      </c>
      <c r="J106" s="520"/>
    </row>
    <row r="107" spans="1:10" x14ac:dyDescent="0.25">
      <c r="A107" s="1045">
        <f t="shared" si="9"/>
        <v>76</v>
      </c>
      <c r="B107" s="457" t="s">
        <v>812</v>
      </c>
      <c r="C107" s="607"/>
      <c r="D107" s="335"/>
      <c r="E107" s="335"/>
      <c r="F107" s="335"/>
      <c r="G107" s="335"/>
      <c r="H107" s="609"/>
      <c r="I107" s="1096"/>
      <c r="J107" s="520"/>
    </row>
    <row r="108" spans="1:10" x14ac:dyDescent="0.25">
      <c r="A108" s="1097" t="s">
        <v>367</v>
      </c>
      <c r="B108" s="815" t="s">
        <v>807</v>
      </c>
      <c r="C108" s="705" t="str">
        <f>'5'!C117</f>
        <v>(Specify here)</v>
      </c>
      <c r="D108" s="335"/>
      <c r="E108" s="335"/>
      <c r="F108" s="335"/>
      <c r="G108" s="335"/>
      <c r="H108" s="334">
        <f t="shared" si="7"/>
        <v>0</v>
      </c>
      <c r="I108" s="1077">
        <f t="shared" si="8"/>
        <v>0</v>
      </c>
      <c r="J108" s="520"/>
    </row>
    <row r="109" spans="1:10" x14ac:dyDescent="0.25">
      <c r="A109" s="1095"/>
      <c r="B109" s="815" t="s">
        <v>808</v>
      </c>
      <c r="C109" s="705" t="str">
        <f>'5'!C118</f>
        <v>(Specify here)</v>
      </c>
      <c r="D109" s="335"/>
      <c r="E109" s="335"/>
      <c r="F109" s="335"/>
      <c r="G109" s="335"/>
      <c r="H109" s="334">
        <f t="shared" si="7"/>
        <v>0</v>
      </c>
      <c r="I109" s="1077">
        <f t="shared" si="8"/>
        <v>0</v>
      </c>
      <c r="J109" s="520"/>
    </row>
    <row r="110" spans="1:10" x14ac:dyDescent="0.25">
      <c r="A110" s="1095"/>
      <c r="B110" s="815" t="s">
        <v>809</v>
      </c>
      <c r="C110" s="705" t="str">
        <f>'5'!C119</f>
        <v>(Specify here)</v>
      </c>
      <c r="D110" s="335"/>
      <c r="E110" s="335"/>
      <c r="F110" s="335"/>
      <c r="G110" s="335"/>
      <c r="H110" s="334">
        <f t="shared" si="7"/>
        <v>0</v>
      </c>
      <c r="I110" s="1077">
        <f t="shared" si="8"/>
        <v>0</v>
      </c>
      <c r="J110" s="520"/>
    </row>
    <row r="111" spans="1:10" x14ac:dyDescent="0.25">
      <c r="A111" s="1095"/>
      <c r="B111" s="457" t="s">
        <v>810</v>
      </c>
      <c r="C111" s="705" t="str">
        <f>'5'!C120</f>
        <v>(Specify here)</v>
      </c>
      <c r="D111" s="335"/>
      <c r="E111" s="335"/>
      <c r="F111" s="335"/>
      <c r="G111" s="335"/>
      <c r="H111" s="334">
        <f>F111+G111</f>
        <v>0</v>
      </c>
      <c r="I111" s="342">
        <f t="shared" si="8"/>
        <v>0</v>
      </c>
      <c r="J111" s="144"/>
    </row>
    <row r="112" spans="1:10" x14ac:dyDescent="0.25">
      <c r="A112" s="817"/>
      <c r="B112" s="818" t="s">
        <v>811</v>
      </c>
      <c r="C112" s="705" t="str">
        <f>'5'!C121</f>
        <v>(Specify here)</v>
      </c>
      <c r="D112" s="1080"/>
      <c r="E112" s="1080"/>
      <c r="F112" s="1080"/>
      <c r="G112" s="1080"/>
      <c r="H112" s="1081">
        <f>F112+G112</f>
        <v>0</v>
      </c>
      <c r="I112" s="342">
        <f t="shared" si="8"/>
        <v>0</v>
      </c>
      <c r="J112" s="144"/>
    </row>
    <row r="113" spans="1:10" x14ac:dyDescent="0.25">
      <c r="A113" s="829" t="s">
        <v>419</v>
      </c>
      <c r="B113" s="829"/>
      <c r="C113" s="1263"/>
      <c r="D113" s="1264"/>
      <c r="E113" s="1264"/>
      <c r="F113" s="1264"/>
      <c r="G113" s="1264"/>
      <c r="H113" s="1265"/>
      <c r="I113" s="1265"/>
      <c r="J113" s="144"/>
    </row>
    <row r="114" spans="1:10" x14ac:dyDescent="0.25">
      <c r="A114" s="829" t="s">
        <v>960</v>
      </c>
      <c r="B114" s="829"/>
      <c r="C114" s="1263"/>
      <c r="D114" s="1264"/>
      <c r="E114" s="1264"/>
      <c r="F114" s="1264"/>
      <c r="G114" s="1264"/>
      <c r="H114" s="1265"/>
      <c r="I114" s="1265"/>
      <c r="J114" s="144"/>
    </row>
    <row r="115" spans="1:10" x14ac:dyDescent="0.25">
      <c r="A115" s="803" t="s">
        <v>422</v>
      </c>
      <c r="B115" s="795"/>
      <c r="C115" s="144"/>
      <c r="D115" s="149"/>
      <c r="E115" s="149"/>
      <c r="F115" s="149"/>
      <c r="G115" s="149"/>
      <c r="H115" s="149"/>
      <c r="I115" s="149"/>
      <c r="J115" s="144"/>
    </row>
    <row r="116" spans="1:10" x14ac:dyDescent="0.25">
      <c r="A116" s="803"/>
      <c r="B116" s="795"/>
      <c r="C116" s="144"/>
      <c r="D116" s="149"/>
      <c r="E116" s="149"/>
      <c r="F116" s="149"/>
      <c r="G116" s="149"/>
      <c r="H116" s="149"/>
      <c r="I116" s="149"/>
      <c r="J116" s="144"/>
    </row>
    <row r="117" spans="1:10" ht="15.6" x14ac:dyDescent="0.3">
      <c r="A117" s="793" t="s">
        <v>930</v>
      </c>
      <c r="B117" s="794"/>
      <c r="C117" s="517"/>
      <c r="D117" s="517"/>
      <c r="E117" s="517"/>
      <c r="F117" s="517"/>
      <c r="G117" s="517"/>
      <c r="H117" s="517"/>
      <c r="I117" s="515" t="s">
        <v>651</v>
      </c>
      <c r="J117" s="144"/>
    </row>
    <row r="118" spans="1:10" x14ac:dyDescent="0.25">
      <c r="A118" s="795"/>
      <c r="B118" s="795"/>
      <c r="C118" s="144"/>
      <c r="D118" s="144"/>
      <c r="E118" s="144"/>
      <c r="F118" s="144"/>
      <c r="G118" s="144"/>
      <c r="H118" s="144"/>
      <c r="I118" s="516" t="s">
        <v>661</v>
      </c>
      <c r="J118" s="144"/>
    </row>
    <row r="119" spans="1:10" x14ac:dyDescent="0.25">
      <c r="A119" s="795"/>
      <c r="B119" s="795"/>
      <c r="C119" s="144"/>
      <c r="D119" s="144"/>
      <c r="E119" s="144"/>
      <c r="F119" s="144"/>
      <c r="G119" s="144"/>
      <c r="H119" s="144"/>
      <c r="I119" s="144"/>
      <c r="J119" s="144"/>
    </row>
    <row r="120" spans="1:10" x14ac:dyDescent="0.25">
      <c r="B120" s="805"/>
      <c r="C120" s="146"/>
      <c r="D120" s="146"/>
      <c r="E120" s="146"/>
      <c r="F120" s="146"/>
      <c r="G120" s="146"/>
      <c r="H120" s="146"/>
      <c r="I120" s="146"/>
      <c r="J120" s="144"/>
    </row>
    <row r="121" spans="1:10" x14ac:dyDescent="0.25">
      <c r="A121" s="796" t="s">
        <v>363</v>
      </c>
      <c r="B121" s="797"/>
      <c r="C121" s="519"/>
      <c r="D121" s="516" t="s">
        <v>451</v>
      </c>
      <c r="E121" s="519"/>
      <c r="F121" s="519"/>
      <c r="G121" s="519"/>
      <c r="H121" s="516" t="s">
        <v>365</v>
      </c>
      <c r="I121" s="144"/>
      <c r="J121" s="144"/>
    </row>
    <row r="122" spans="1:10" x14ac:dyDescent="0.25">
      <c r="B122" s="795" t="str">
        <f>'1_1A'!$B$7</f>
        <v>Enter Hospital Name Here</v>
      </c>
      <c r="E122" s="144" t="str">
        <f>'1_1A'!$H$7</f>
        <v>Enter Provider Number Here</v>
      </c>
      <c r="F122" s="144"/>
      <c r="I122" s="518" t="str">
        <f>'1_1A'!$P$7</f>
        <v>Enter FYE Here</v>
      </c>
      <c r="J122" s="144"/>
    </row>
    <row r="123" spans="1:10" x14ac:dyDescent="0.25">
      <c r="A123" s="795"/>
      <c r="B123" s="795"/>
      <c r="C123" s="144"/>
      <c r="D123" s="149"/>
      <c r="E123" s="149"/>
      <c r="F123" s="149"/>
      <c r="G123" s="149"/>
      <c r="H123" s="149"/>
      <c r="I123" s="149"/>
      <c r="J123" s="144"/>
    </row>
    <row r="124" spans="1:10" x14ac:dyDescent="0.25">
      <c r="A124" s="1065"/>
      <c r="B124" s="1066"/>
      <c r="C124" s="1067"/>
      <c r="D124" s="1084"/>
      <c r="E124" s="1084"/>
      <c r="F124" s="1085" t="s">
        <v>653</v>
      </c>
      <c r="G124" s="1086"/>
      <c r="H124" s="1086"/>
      <c r="I124" s="1087" t="s">
        <v>379</v>
      </c>
      <c r="J124" s="520"/>
    </row>
    <row r="125" spans="1:10" x14ac:dyDescent="0.25">
      <c r="A125" s="1072"/>
      <c r="B125" s="798"/>
      <c r="C125" s="520"/>
      <c r="D125" s="151" t="s">
        <v>654</v>
      </c>
      <c r="E125" s="151" t="s">
        <v>367</v>
      </c>
      <c r="F125" s="150" t="s">
        <v>367</v>
      </c>
      <c r="G125" s="150" t="s">
        <v>367</v>
      </c>
      <c r="H125" s="150" t="s">
        <v>379</v>
      </c>
      <c r="I125" s="1088" t="s">
        <v>654</v>
      </c>
      <c r="J125" s="520"/>
    </row>
    <row r="126" spans="1:10" x14ac:dyDescent="0.25">
      <c r="A126" s="1072"/>
      <c r="B126" s="799" t="s">
        <v>637</v>
      </c>
      <c r="C126" s="1074"/>
      <c r="D126" s="151" t="s">
        <v>617</v>
      </c>
      <c r="E126" s="151" t="s">
        <v>655</v>
      </c>
      <c r="F126" s="151" t="s">
        <v>656</v>
      </c>
      <c r="G126" s="151" t="s">
        <v>377</v>
      </c>
      <c r="H126" s="151" t="s">
        <v>657</v>
      </c>
      <c r="I126" s="1088" t="s">
        <v>658</v>
      </c>
      <c r="J126" s="520"/>
    </row>
    <row r="127" spans="1:10" x14ac:dyDescent="0.25">
      <c r="A127" s="1072"/>
      <c r="B127" s="798"/>
      <c r="C127" s="520"/>
      <c r="D127" s="151" t="s">
        <v>384</v>
      </c>
      <c r="E127" s="151" t="s">
        <v>385</v>
      </c>
      <c r="F127" s="151" t="s">
        <v>386</v>
      </c>
      <c r="G127" s="151" t="s">
        <v>387</v>
      </c>
      <c r="H127" s="151" t="s">
        <v>388</v>
      </c>
      <c r="I127" s="1088" t="s">
        <v>389</v>
      </c>
      <c r="J127" s="520"/>
    </row>
    <row r="128" spans="1:10" x14ac:dyDescent="0.25">
      <c r="A128" s="1075"/>
      <c r="B128" s="801" t="s">
        <v>528</v>
      </c>
      <c r="C128" s="587"/>
      <c r="D128" s="601"/>
      <c r="E128" s="601"/>
      <c r="F128" s="601"/>
      <c r="G128" s="601"/>
      <c r="H128" s="601"/>
      <c r="I128" s="1076"/>
      <c r="J128" s="520"/>
    </row>
    <row r="129" spans="1:10" x14ac:dyDescent="0.25">
      <c r="A129" s="1045">
        <v>88</v>
      </c>
      <c r="B129" s="87" t="s">
        <v>864</v>
      </c>
      <c r="C129" s="705" t="str">
        <f>'5'!C140</f>
        <v>(Specify here)</v>
      </c>
      <c r="D129" s="336"/>
      <c r="E129" s="335"/>
      <c r="F129" s="335"/>
      <c r="G129" s="335"/>
      <c r="H129" s="334">
        <f t="shared" ref="H129:H134" si="10">F129+G129</f>
        <v>0</v>
      </c>
      <c r="I129" s="1077">
        <f t="shared" ref="I129:I134" si="11">H129+E129+D129</f>
        <v>0</v>
      </c>
      <c r="J129" s="520"/>
    </row>
    <row r="130" spans="1:10" x14ac:dyDescent="0.25">
      <c r="A130" s="1045">
        <f>A129+1</f>
        <v>89</v>
      </c>
      <c r="B130" s="858" t="s">
        <v>757</v>
      </c>
      <c r="C130" s="705" t="str">
        <f>'5'!C141</f>
        <v>(Specify here)</v>
      </c>
      <c r="D130" s="336"/>
      <c r="E130" s="335"/>
      <c r="F130" s="335"/>
      <c r="G130" s="335"/>
      <c r="H130" s="334">
        <f t="shared" si="10"/>
        <v>0</v>
      </c>
      <c r="I130" s="1077">
        <f t="shared" si="11"/>
        <v>0</v>
      </c>
      <c r="J130" s="520"/>
    </row>
    <row r="131" spans="1:10" x14ac:dyDescent="0.25">
      <c r="A131" s="1045">
        <f>A130+1</f>
        <v>90</v>
      </c>
      <c r="B131" s="87" t="s">
        <v>529</v>
      </c>
      <c r="C131" s="705" t="str">
        <f>'5'!C142</f>
        <v>(Specify here)</v>
      </c>
      <c r="D131" s="335"/>
      <c r="E131" s="335"/>
      <c r="F131" s="335"/>
      <c r="G131" s="335"/>
      <c r="H131" s="334">
        <f t="shared" si="10"/>
        <v>0</v>
      </c>
      <c r="I131" s="1077">
        <f t="shared" si="11"/>
        <v>0</v>
      </c>
      <c r="J131" s="520"/>
    </row>
    <row r="132" spans="1:10" x14ac:dyDescent="0.25">
      <c r="A132" s="1045">
        <f>A131+1</f>
        <v>91</v>
      </c>
      <c r="B132" s="457" t="s">
        <v>530</v>
      </c>
      <c r="C132" s="548"/>
      <c r="D132" s="335"/>
      <c r="E132" s="335"/>
      <c r="F132" s="335"/>
      <c r="G132" s="335"/>
      <c r="H132" s="334">
        <f t="shared" si="10"/>
        <v>0</v>
      </c>
      <c r="I132" s="1077">
        <f t="shared" si="11"/>
        <v>0</v>
      </c>
      <c r="J132" s="520"/>
    </row>
    <row r="133" spans="1:10" x14ac:dyDescent="0.25">
      <c r="A133" s="1045">
        <f>A132+1</f>
        <v>92</v>
      </c>
      <c r="B133" s="457" t="s">
        <v>471</v>
      </c>
      <c r="C133" s="1044"/>
      <c r="D133" s="335"/>
      <c r="E133" s="335"/>
      <c r="F133" s="335"/>
      <c r="G133" s="335"/>
      <c r="H133" s="334">
        <f t="shared" si="10"/>
        <v>0</v>
      </c>
      <c r="I133" s="1077">
        <f t="shared" si="11"/>
        <v>0</v>
      </c>
      <c r="J133" s="520"/>
    </row>
    <row r="134" spans="1:10" x14ac:dyDescent="0.25">
      <c r="A134" s="1045">
        <f>A133+1</f>
        <v>93</v>
      </c>
      <c r="B134" s="815" t="s">
        <v>813</v>
      </c>
      <c r="C134" s="705" t="str">
        <f>'5'!C145</f>
        <v>(Specify here)</v>
      </c>
      <c r="D134" s="335"/>
      <c r="E134" s="335"/>
      <c r="F134" s="335"/>
      <c r="G134" s="335"/>
      <c r="H134" s="334">
        <f t="shared" si="10"/>
        <v>0</v>
      </c>
      <c r="I134" s="1077">
        <f t="shared" si="11"/>
        <v>0</v>
      </c>
      <c r="J134" s="520"/>
    </row>
    <row r="135" spans="1:10" x14ac:dyDescent="0.25">
      <c r="A135" s="1097" t="s">
        <v>367</v>
      </c>
      <c r="B135" s="815" t="s">
        <v>814</v>
      </c>
      <c r="C135" s="705" t="str">
        <f>'5'!C146</f>
        <v>(Specify here)</v>
      </c>
      <c r="D135" s="335"/>
      <c r="E135" s="335"/>
      <c r="F135" s="335"/>
      <c r="G135" s="335"/>
      <c r="H135" s="334">
        <f>F135+G135</f>
        <v>0</v>
      </c>
      <c r="I135" s="1077">
        <f>H135+E135+D135</f>
        <v>0</v>
      </c>
      <c r="J135" s="520"/>
    </row>
    <row r="136" spans="1:10" x14ac:dyDescent="0.25">
      <c r="A136" s="1097" t="s">
        <v>367</v>
      </c>
      <c r="B136" s="815" t="s">
        <v>815</v>
      </c>
      <c r="C136" s="705" t="str">
        <f>'5'!C147</f>
        <v>(Specify here)</v>
      </c>
      <c r="D136" s="335"/>
      <c r="E136" s="335"/>
      <c r="F136" s="335"/>
      <c r="G136" s="335"/>
      <c r="H136" s="334">
        <f t="shared" ref="H136:H147" si="12">F136+G136</f>
        <v>0</v>
      </c>
      <c r="I136" s="1077">
        <f t="shared" ref="I136:I147" si="13">H136+E136+D136</f>
        <v>0</v>
      </c>
      <c r="J136" s="520"/>
    </row>
    <row r="137" spans="1:10" x14ac:dyDescent="0.25">
      <c r="A137" s="1097"/>
      <c r="B137" s="457" t="s">
        <v>825</v>
      </c>
      <c r="C137" s="705" t="str">
        <f>'5'!C148</f>
        <v>(Specify here)</v>
      </c>
      <c r="D137" s="335"/>
      <c r="E137" s="335"/>
      <c r="F137" s="335"/>
      <c r="G137" s="335"/>
      <c r="H137" s="334">
        <f>F137+G137</f>
        <v>0</v>
      </c>
      <c r="I137" s="1077">
        <f>H137+E137+D137</f>
        <v>0</v>
      </c>
      <c r="J137" s="520"/>
    </row>
    <row r="138" spans="1:10" x14ac:dyDescent="0.25">
      <c r="A138" s="1097"/>
      <c r="B138" s="457" t="s">
        <v>826</v>
      </c>
      <c r="C138" s="705" t="str">
        <f>'5'!C149</f>
        <v>(Specify here)</v>
      </c>
      <c r="D138" s="335"/>
      <c r="E138" s="335"/>
      <c r="F138" s="335"/>
      <c r="G138" s="335"/>
      <c r="H138" s="334">
        <f>F138+G138</f>
        <v>0</v>
      </c>
      <c r="I138" s="1077">
        <f>H138+E138+D138</f>
        <v>0</v>
      </c>
      <c r="J138" s="520"/>
    </row>
    <row r="139" spans="1:10" x14ac:dyDescent="0.25">
      <c r="A139" s="1075"/>
      <c r="B139" s="801" t="s">
        <v>531</v>
      </c>
      <c r="C139" s="591"/>
      <c r="D139" s="602"/>
      <c r="E139" s="602"/>
      <c r="F139" s="602"/>
      <c r="G139" s="602"/>
      <c r="H139" s="601"/>
      <c r="I139" s="1076"/>
      <c r="J139" s="520"/>
    </row>
    <row r="140" spans="1:10" x14ac:dyDescent="0.25">
      <c r="A140" s="1045">
        <v>94</v>
      </c>
      <c r="B140" s="457" t="s">
        <v>627</v>
      </c>
      <c r="C140" s="548"/>
      <c r="D140" s="335"/>
      <c r="E140" s="335"/>
      <c r="F140" s="335"/>
      <c r="G140" s="335"/>
      <c r="H140" s="334">
        <f t="shared" si="12"/>
        <v>0</v>
      </c>
      <c r="I140" s="1077">
        <f t="shared" si="13"/>
        <v>0</v>
      </c>
      <c r="J140" s="520"/>
    </row>
    <row r="141" spans="1:10" x14ac:dyDescent="0.25">
      <c r="A141" s="1045">
        <f>A140+1</f>
        <v>95</v>
      </c>
      <c r="B141" s="457" t="s">
        <v>532</v>
      </c>
      <c r="C141" s="548"/>
      <c r="D141" s="335"/>
      <c r="E141" s="335"/>
      <c r="F141" s="335"/>
      <c r="G141" s="335"/>
      <c r="H141" s="334">
        <f t="shared" si="12"/>
        <v>0</v>
      </c>
      <c r="I141" s="1077">
        <f t="shared" si="13"/>
        <v>0</v>
      </c>
      <c r="J141" s="520"/>
    </row>
    <row r="142" spans="1:10" x14ac:dyDescent="0.25">
      <c r="A142" s="1045">
        <f t="shared" ref="A142:A147" si="14">A141+1</f>
        <v>96</v>
      </c>
      <c r="B142" s="457" t="s">
        <v>533</v>
      </c>
      <c r="C142" s="548"/>
      <c r="D142" s="335"/>
      <c r="E142" s="335"/>
      <c r="F142" s="335"/>
      <c r="G142" s="335"/>
      <c r="H142" s="334">
        <f t="shared" si="12"/>
        <v>0</v>
      </c>
      <c r="I142" s="1077">
        <f t="shared" si="13"/>
        <v>0</v>
      </c>
      <c r="J142" s="520"/>
    </row>
    <row r="143" spans="1:10" x14ac:dyDescent="0.25">
      <c r="A143" s="1045">
        <f t="shared" si="14"/>
        <v>97</v>
      </c>
      <c r="B143" s="457" t="s">
        <v>534</v>
      </c>
      <c r="C143" s="1044"/>
      <c r="D143" s="335"/>
      <c r="E143" s="335"/>
      <c r="F143" s="335"/>
      <c r="G143" s="335"/>
      <c r="H143" s="334">
        <f t="shared" si="12"/>
        <v>0</v>
      </c>
      <c r="I143" s="1077">
        <f t="shared" si="13"/>
        <v>0</v>
      </c>
      <c r="J143" s="520"/>
    </row>
    <row r="144" spans="1:10" x14ac:dyDescent="0.25">
      <c r="A144" s="1045">
        <f t="shared" si="14"/>
        <v>98</v>
      </c>
      <c r="B144" s="457" t="s">
        <v>816</v>
      </c>
      <c r="C144" s="705" t="str">
        <f>'5'!C155</f>
        <v>(Specify here)</v>
      </c>
      <c r="D144" s="335"/>
      <c r="E144" s="335"/>
      <c r="F144" s="335"/>
      <c r="G144" s="335"/>
      <c r="H144" s="334">
        <f t="shared" si="12"/>
        <v>0</v>
      </c>
      <c r="I144" s="1077">
        <f t="shared" si="13"/>
        <v>0</v>
      </c>
      <c r="J144" s="520"/>
    </row>
    <row r="145" spans="1:10" x14ac:dyDescent="0.25">
      <c r="A145" s="1045">
        <f t="shared" si="14"/>
        <v>99</v>
      </c>
      <c r="B145" s="457" t="s">
        <v>817</v>
      </c>
      <c r="C145" s="705" t="str">
        <f>'5'!C156</f>
        <v>(Specify here)</v>
      </c>
      <c r="D145" s="335"/>
      <c r="E145" s="335"/>
      <c r="F145" s="335"/>
      <c r="G145" s="335"/>
      <c r="H145" s="334">
        <f t="shared" si="12"/>
        <v>0</v>
      </c>
      <c r="I145" s="1077">
        <f t="shared" si="13"/>
        <v>0</v>
      </c>
      <c r="J145" s="520"/>
    </row>
    <row r="146" spans="1:10" x14ac:dyDescent="0.25">
      <c r="A146" s="1045">
        <f t="shared" si="14"/>
        <v>100</v>
      </c>
      <c r="B146" s="457" t="s">
        <v>821</v>
      </c>
      <c r="C146" s="564"/>
      <c r="D146" s="335"/>
      <c r="E146" s="335"/>
      <c r="F146" s="335"/>
      <c r="G146" s="335"/>
      <c r="H146" s="334">
        <f t="shared" si="12"/>
        <v>0</v>
      </c>
      <c r="I146" s="1077">
        <f t="shared" si="13"/>
        <v>0</v>
      </c>
      <c r="J146" s="520"/>
    </row>
    <row r="147" spans="1:10" x14ac:dyDescent="0.25">
      <c r="A147" s="1045">
        <f t="shared" si="14"/>
        <v>101</v>
      </c>
      <c r="B147" s="815" t="s">
        <v>758</v>
      </c>
      <c r="C147" s="547"/>
      <c r="D147" s="336"/>
      <c r="E147" s="335"/>
      <c r="F147" s="335"/>
      <c r="G147" s="335"/>
      <c r="H147" s="334">
        <f t="shared" si="12"/>
        <v>0</v>
      </c>
      <c r="I147" s="1077">
        <f t="shared" si="13"/>
        <v>0</v>
      </c>
      <c r="J147" s="520"/>
    </row>
    <row r="148" spans="1:10" x14ac:dyDescent="0.25">
      <c r="A148" s="1098"/>
      <c r="B148" s="1099" t="s">
        <v>823</v>
      </c>
      <c r="C148" s="1050"/>
      <c r="D148" s="1100">
        <f t="shared" ref="D148:I148" si="15">SUM(D129:D147)+SUM(D81:D112)+SUM(D60:D67)+SUM(D58)+SUM(D10:D33)</f>
        <v>0</v>
      </c>
      <c r="E148" s="1100">
        <f t="shared" si="15"/>
        <v>0</v>
      </c>
      <c r="F148" s="1100">
        <f t="shared" si="15"/>
        <v>0</v>
      </c>
      <c r="G148" s="1100">
        <f t="shared" si="15"/>
        <v>0</v>
      </c>
      <c r="H148" s="1100">
        <f t="shared" si="15"/>
        <v>0</v>
      </c>
      <c r="I148" s="1101">
        <f t="shared" si="15"/>
        <v>0</v>
      </c>
      <c r="J148" s="520"/>
    </row>
    <row r="149" spans="1:10" s="421" customFormat="1" x14ac:dyDescent="0.25">
      <c r="A149" s="829" t="s">
        <v>419</v>
      </c>
      <c r="B149" s="1266"/>
      <c r="C149" s="1267"/>
      <c r="D149" s="1268"/>
      <c r="E149" s="1268"/>
      <c r="F149" s="1268"/>
      <c r="G149" s="1268"/>
      <c r="H149" s="1268"/>
      <c r="I149" s="1268"/>
      <c r="J149" s="1083"/>
    </row>
    <row r="150" spans="1:10" s="421" customFormat="1" x14ac:dyDescent="0.25">
      <c r="A150" s="829" t="s">
        <v>960</v>
      </c>
      <c r="B150" s="1266"/>
      <c r="C150" s="1267"/>
      <c r="D150" s="1268"/>
      <c r="E150" s="1268"/>
      <c r="F150" s="1268"/>
      <c r="G150" s="1268"/>
      <c r="H150" s="1268"/>
      <c r="I150" s="1268"/>
      <c r="J150" s="1083"/>
    </row>
    <row r="151" spans="1:10" x14ac:dyDescent="0.25">
      <c r="A151" s="803" t="s">
        <v>422</v>
      </c>
      <c r="B151" s="804"/>
      <c r="C151" s="520"/>
      <c r="D151" s="521"/>
      <c r="E151" s="521"/>
      <c r="F151" s="521"/>
      <c r="G151" s="521"/>
      <c r="H151" s="521"/>
      <c r="I151" s="521"/>
      <c r="J151" s="144"/>
    </row>
    <row r="152" spans="1:10" x14ac:dyDescent="0.25">
      <c r="A152" s="795"/>
      <c r="B152" s="795"/>
      <c r="C152" s="144"/>
      <c r="D152" s="149"/>
      <c r="E152" s="149"/>
      <c r="F152" s="149"/>
      <c r="G152" s="149"/>
      <c r="H152" s="149"/>
      <c r="I152" s="149"/>
      <c r="J152" s="144"/>
    </row>
    <row r="153" spans="1:10" ht="15.6" x14ac:dyDescent="0.3">
      <c r="A153" s="793" t="s">
        <v>930</v>
      </c>
      <c r="B153" s="794"/>
      <c r="C153" s="517"/>
      <c r="D153" s="517"/>
      <c r="E153" s="517"/>
      <c r="F153" s="517"/>
      <c r="G153" s="517"/>
      <c r="H153" s="517"/>
      <c r="I153" s="515" t="s">
        <v>651</v>
      </c>
      <c r="J153" s="144"/>
    </row>
    <row r="154" spans="1:10" x14ac:dyDescent="0.25">
      <c r="A154" s="795"/>
      <c r="B154" s="795"/>
      <c r="C154" s="144"/>
      <c r="D154" s="144"/>
      <c r="E154" s="144"/>
      <c r="F154" s="144"/>
      <c r="G154" s="144"/>
      <c r="H154" s="144"/>
      <c r="I154" s="516" t="s">
        <v>662</v>
      </c>
      <c r="J154" s="144"/>
    </row>
    <row r="155" spans="1:10" x14ac:dyDescent="0.25">
      <c r="A155" s="795"/>
      <c r="B155" s="795"/>
      <c r="C155" s="144"/>
      <c r="D155" s="144"/>
      <c r="E155" s="144"/>
      <c r="F155" s="144"/>
      <c r="G155" s="144"/>
      <c r="H155" s="144"/>
      <c r="I155" s="144"/>
      <c r="J155" s="144"/>
    </row>
    <row r="156" spans="1:10" x14ac:dyDescent="0.25">
      <c r="B156" s="805"/>
      <c r="C156" s="146"/>
      <c r="D156" s="146"/>
      <c r="E156" s="146"/>
      <c r="F156" s="146"/>
      <c r="G156" s="146"/>
      <c r="H156" s="146"/>
      <c r="I156" s="146"/>
      <c r="J156" s="144"/>
    </row>
    <row r="157" spans="1:10" x14ac:dyDescent="0.25">
      <c r="A157" s="796" t="s">
        <v>363</v>
      </c>
      <c r="B157" s="797"/>
      <c r="C157" s="519"/>
      <c r="D157" s="516" t="s">
        <v>451</v>
      </c>
      <c r="E157" s="519"/>
      <c r="F157" s="519"/>
      <c r="G157" s="519"/>
      <c r="H157" s="516" t="s">
        <v>365</v>
      </c>
      <c r="I157" s="144"/>
      <c r="J157" s="144"/>
    </row>
    <row r="158" spans="1:10" x14ac:dyDescent="0.25">
      <c r="B158" s="795" t="str">
        <f>'1_1A'!$B$7</f>
        <v>Enter Hospital Name Here</v>
      </c>
      <c r="E158" s="144" t="str">
        <f>'1_1A'!$H$7</f>
        <v>Enter Provider Number Here</v>
      </c>
      <c r="F158" s="144"/>
      <c r="I158" s="518" t="str">
        <f>'1_1A'!$P$7</f>
        <v>Enter FYE Here</v>
      </c>
      <c r="J158" s="144"/>
    </row>
    <row r="159" spans="1:10" x14ac:dyDescent="0.25">
      <c r="A159" s="1065"/>
      <c r="B159" s="1066"/>
      <c r="C159" s="1067"/>
      <c r="D159" s="1084"/>
      <c r="E159" s="1084"/>
      <c r="F159" s="1085" t="s">
        <v>653</v>
      </c>
      <c r="G159" s="1086"/>
      <c r="H159" s="1086"/>
      <c r="I159" s="1087" t="s">
        <v>379</v>
      </c>
      <c r="J159" s="520"/>
    </row>
    <row r="160" spans="1:10" x14ac:dyDescent="0.25">
      <c r="A160" s="1072"/>
      <c r="B160" s="798"/>
      <c r="C160" s="520"/>
      <c r="D160" s="151" t="s">
        <v>654</v>
      </c>
      <c r="E160" s="151" t="s">
        <v>367</v>
      </c>
      <c r="F160" s="150" t="s">
        <v>367</v>
      </c>
      <c r="G160" s="150" t="s">
        <v>367</v>
      </c>
      <c r="H160" s="150" t="s">
        <v>379</v>
      </c>
      <c r="I160" s="1088" t="s">
        <v>654</v>
      </c>
      <c r="J160" s="520"/>
    </row>
    <row r="161" spans="1:10" x14ac:dyDescent="0.25">
      <c r="A161" s="1072"/>
      <c r="B161" s="799" t="s">
        <v>637</v>
      </c>
      <c r="C161" s="1074"/>
      <c r="D161" s="151" t="s">
        <v>617</v>
      </c>
      <c r="E161" s="151" t="s">
        <v>655</v>
      </c>
      <c r="F161" s="151" t="s">
        <v>656</v>
      </c>
      <c r="G161" s="151" t="s">
        <v>377</v>
      </c>
      <c r="H161" s="151" t="s">
        <v>657</v>
      </c>
      <c r="I161" s="1088" t="s">
        <v>658</v>
      </c>
      <c r="J161" s="520"/>
    </row>
    <row r="162" spans="1:10" x14ac:dyDescent="0.25">
      <c r="A162" s="1072"/>
      <c r="B162" s="798"/>
      <c r="C162" s="520"/>
      <c r="D162" s="151" t="s">
        <v>384</v>
      </c>
      <c r="E162" s="151" t="s">
        <v>385</v>
      </c>
      <c r="F162" s="151" t="s">
        <v>386</v>
      </c>
      <c r="G162" s="151" t="s">
        <v>387</v>
      </c>
      <c r="H162" s="151" t="s">
        <v>388</v>
      </c>
      <c r="I162" s="1088" t="s">
        <v>389</v>
      </c>
      <c r="J162" s="520"/>
    </row>
    <row r="163" spans="1:10" x14ac:dyDescent="0.25">
      <c r="A163" s="1072"/>
      <c r="B163" s="798"/>
      <c r="C163" s="520"/>
      <c r="D163" s="152"/>
      <c r="E163" s="152"/>
      <c r="F163" s="152"/>
      <c r="G163" s="152"/>
      <c r="H163" s="152"/>
      <c r="I163" s="1102"/>
      <c r="J163" s="520"/>
    </row>
    <row r="164" spans="1:10" x14ac:dyDescent="0.25">
      <c r="A164" s="1089"/>
      <c r="B164" s="806" t="s">
        <v>536</v>
      </c>
      <c r="C164" s="593"/>
      <c r="D164" s="601"/>
      <c r="E164" s="601"/>
      <c r="F164" s="601"/>
      <c r="G164" s="601"/>
      <c r="H164" s="601"/>
      <c r="I164" s="1076"/>
      <c r="J164" s="520"/>
    </row>
    <row r="165" spans="1:10" x14ac:dyDescent="0.25">
      <c r="A165" s="1045">
        <v>105</v>
      </c>
      <c r="B165" s="457" t="s">
        <v>537</v>
      </c>
      <c r="C165" s="548"/>
      <c r="D165" s="335"/>
      <c r="E165" s="335"/>
      <c r="F165" s="335"/>
      <c r="G165" s="335"/>
      <c r="H165" s="334">
        <f t="shared" ref="H165:H176" si="16">F165+G165</f>
        <v>0</v>
      </c>
      <c r="I165" s="1077">
        <f t="shared" ref="I165:I176" si="17">H165+E165+D165</f>
        <v>0</v>
      </c>
      <c r="J165" s="520"/>
    </row>
    <row r="166" spans="1:10" x14ac:dyDescent="0.25">
      <c r="A166" s="1045">
        <f t="shared" ref="A166:A177" si="18">A165+1</f>
        <v>106</v>
      </c>
      <c r="B166" s="457" t="s">
        <v>539</v>
      </c>
      <c r="C166" s="548"/>
      <c r="D166" s="335"/>
      <c r="E166" s="335"/>
      <c r="F166" s="335"/>
      <c r="G166" s="335"/>
      <c r="H166" s="334">
        <f t="shared" si="16"/>
        <v>0</v>
      </c>
      <c r="I166" s="1077">
        <f t="shared" si="17"/>
        <v>0</v>
      </c>
      <c r="J166" s="520"/>
    </row>
    <row r="167" spans="1:10" x14ac:dyDescent="0.25">
      <c r="A167" s="1045">
        <f t="shared" si="18"/>
        <v>107</v>
      </c>
      <c r="B167" s="457" t="s">
        <v>538</v>
      </c>
      <c r="C167" s="548"/>
      <c r="D167" s="335"/>
      <c r="E167" s="335"/>
      <c r="F167" s="335"/>
      <c r="G167" s="335"/>
      <c r="H167" s="334">
        <f t="shared" si="16"/>
        <v>0</v>
      </c>
      <c r="I167" s="1077">
        <f t="shared" si="17"/>
        <v>0</v>
      </c>
      <c r="J167" s="520"/>
    </row>
    <row r="168" spans="1:10" x14ac:dyDescent="0.25">
      <c r="A168" s="1045">
        <f t="shared" si="18"/>
        <v>108</v>
      </c>
      <c r="B168" s="815" t="s">
        <v>759</v>
      </c>
      <c r="C168" s="547"/>
      <c r="D168" s="335"/>
      <c r="E168" s="335"/>
      <c r="F168" s="335"/>
      <c r="G168" s="335"/>
      <c r="H168" s="334">
        <f t="shared" si="16"/>
        <v>0</v>
      </c>
      <c r="I168" s="1077">
        <f t="shared" si="17"/>
        <v>0</v>
      </c>
      <c r="J168" s="520"/>
    </row>
    <row r="169" spans="1:10" x14ac:dyDescent="0.25">
      <c r="A169" s="1045">
        <f t="shared" si="18"/>
        <v>109</v>
      </c>
      <c r="B169" s="815" t="s">
        <v>760</v>
      </c>
      <c r="C169" s="547"/>
      <c r="D169" s="335"/>
      <c r="E169" s="335"/>
      <c r="F169" s="335"/>
      <c r="G169" s="335"/>
      <c r="H169" s="334">
        <f t="shared" si="16"/>
        <v>0</v>
      </c>
      <c r="I169" s="1077">
        <f t="shared" si="17"/>
        <v>0</v>
      </c>
      <c r="J169" s="520"/>
    </row>
    <row r="170" spans="1:10" x14ac:dyDescent="0.25">
      <c r="A170" s="1045">
        <f t="shared" si="18"/>
        <v>110</v>
      </c>
      <c r="B170" s="815" t="s">
        <v>761</v>
      </c>
      <c r="C170" s="547"/>
      <c r="D170" s="335"/>
      <c r="E170" s="335"/>
      <c r="F170" s="335"/>
      <c r="G170" s="335"/>
      <c r="H170" s="334">
        <f t="shared" si="16"/>
        <v>0</v>
      </c>
      <c r="I170" s="1077">
        <f t="shared" si="17"/>
        <v>0</v>
      </c>
      <c r="J170" s="520"/>
    </row>
    <row r="171" spans="1:10" x14ac:dyDescent="0.25">
      <c r="A171" s="1045">
        <f t="shared" si="18"/>
        <v>111</v>
      </c>
      <c r="B171" s="815" t="s">
        <v>762</v>
      </c>
      <c r="C171" s="547"/>
      <c r="D171" s="335"/>
      <c r="E171" s="335"/>
      <c r="F171" s="335"/>
      <c r="G171" s="335"/>
      <c r="H171" s="334">
        <f t="shared" si="16"/>
        <v>0</v>
      </c>
      <c r="I171" s="1077">
        <f t="shared" si="17"/>
        <v>0</v>
      </c>
      <c r="J171" s="520"/>
    </row>
    <row r="172" spans="1:10" x14ac:dyDescent="0.25">
      <c r="A172" s="1045">
        <f t="shared" si="18"/>
        <v>112</v>
      </c>
      <c r="B172" s="457" t="s">
        <v>824</v>
      </c>
      <c r="C172" s="705" t="str">
        <f>'5'!C186</f>
        <v>(Specify here)</v>
      </c>
      <c r="D172" s="335"/>
      <c r="E172" s="335"/>
      <c r="F172" s="335"/>
      <c r="G172" s="335"/>
      <c r="H172" s="334">
        <f t="shared" si="16"/>
        <v>0</v>
      </c>
      <c r="I172" s="1077">
        <f t="shared" si="17"/>
        <v>0</v>
      </c>
      <c r="J172" s="520"/>
    </row>
    <row r="173" spans="1:10" x14ac:dyDescent="0.25">
      <c r="A173" s="1045">
        <f t="shared" si="18"/>
        <v>113</v>
      </c>
      <c r="B173" s="457" t="s">
        <v>540</v>
      </c>
      <c r="C173" s="548"/>
      <c r="D173" s="335"/>
      <c r="E173" s="335"/>
      <c r="F173" s="335"/>
      <c r="G173" s="335"/>
      <c r="H173" s="334">
        <f t="shared" si="16"/>
        <v>0</v>
      </c>
      <c r="I173" s="1077">
        <f t="shared" si="17"/>
        <v>0</v>
      </c>
      <c r="J173" s="520"/>
    </row>
    <row r="174" spans="1:10" x14ac:dyDescent="0.25">
      <c r="A174" s="1045">
        <f t="shared" si="18"/>
        <v>114</v>
      </c>
      <c r="B174" s="457" t="s">
        <v>629</v>
      </c>
      <c r="C174" s="548"/>
      <c r="D174" s="335"/>
      <c r="E174" s="335"/>
      <c r="F174" s="335"/>
      <c r="G174" s="335"/>
      <c r="H174" s="334">
        <f t="shared" si="16"/>
        <v>0</v>
      </c>
      <c r="I174" s="1077">
        <f t="shared" si="17"/>
        <v>0</v>
      </c>
      <c r="J174" s="520"/>
    </row>
    <row r="175" spans="1:10" x14ac:dyDescent="0.25">
      <c r="A175" s="1045">
        <f t="shared" si="18"/>
        <v>115</v>
      </c>
      <c r="B175" s="457" t="s">
        <v>973</v>
      </c>
      <c r="C175" s="547"/>
      <c r="D175" s="335"/>
      <c r="E175" s="335"/>
      <c r="F175" s="335"/>
      <c r="G175" s="335"/>
      <c r="H175" s="334">
        <f t="shared" si="16"/>
        <v>0</v>
      </c>
      <c r="I175" s="1077">
        <f t="shared" si="17"/>
        <v>0</v>
      </c>
      <c r="J175" s="520"/>
    </row>
    <row r="176" spans="1:10" x14ac:dyDescent="0.25">
      <c r="A176" s="1045">
        <f t="shared" si="18"/>
        <v>116</v>
      </c>
      <c r="B176" s="457" t="s">
        <v>541</v>
      </c>
      <c r="C176" s="548"/>
      <c r="D176" s="335"/>
      <c r="E176" s="335"/>
      <c r="F176" s="335"/>
      <c r="G176" s="335"/>
      <c r="H176" s="334">
        <f t="shared" si="16"/>
        <v>0</v>
      </c>
      <c r="I176" s="1077">
        <f t="shared" si="17"/>
        <v>0</v>
      </c>
      <c r="J176" s="520"/>
    </row>
    <row r="177" spans="1:10" x14ac:dyDescent="0.25">
      <c r="A177" s="1045">
        <f t="shared" si="18"/>
        <v>117</v>
      </c>
      <c r="B177" s="457" t="s">
        <v>866</v>
      </c>
      <c r="C177" s="705" t="str">
        <f>'5'!C191</f>
        <v>(Specify here)</v>
      </c>
      <c r="D177" s="335"/>
      <c r="E177" s="335"/>
      <c r="F177" s="335"/>
      <c r="G177" s="335"/>
      <c r="H177" s="334">
        <f>F177+G177</f>
        <v>0</v>
      </c>
      <c r="I177" s="1077">
        <f>H177+E177+D177</f>
        <v>0</v>
      </c>
      <c r="J177" s="520"/>
    </row>
    <row r="178" spans="1:10" x14ac:dyDescent="0.25">
      <c r="A178" s="1103"/>
      <c r="B178" s="801" t="s">
        <v>805</v>
      </c>
      <c r="C178" s="587"/>
      <c r="D178" s="601">
        <f t="shared" ref="D178:I178" si="19">SUM(D165:D177)+D148</f>
        <v>0</v>
      </c>
      <c r="E178" s="601">
        <f t="shared" si="19"/>
        <v>0</v>
      </c>
      <c r="F178" s="601">
        <f t="shared" si="19"/>
        <v>0</v>
      </c>
      <c r="G178" s="601">
        <f t="shared" si="19"/>
        <v>0</v>
      </c>
      <c r="H178" s="601">
        <f t="shared" si="19"/>
        <v>0</v>
      </c>
      <c r="I178" s="1076">
        <f t="shared" si="19"/>
        <v>0</v>
      </c>
      <c r="J178" s="520"/>
    </row>
    <row r="179" spans="1:10" x14ac:dyDescent="0.25">
      <c r="A179" s="1075"/>
      <c r="B179" s="586" t="s">
        <v>911</v>
      </c>
      <c r="C179" s="587"/>
      <c r="D179" s="601"/>
      <c r="E179" s="601"/>
      <c r="F179" s="601"/>
      <c r="G179" s="601"/>
      <c r="H179" s="601"/>
      <c r="I179" s="1076"/>
      <c r="J179" s="520"/>
    </row>
    <row r="180" spans="1:10" x14ac:dyDescent="0.25">
      <c r="A180" s="1045">
        <v>190</v>
      </c>
      <c r="B180" s="457" t="s">
        <v>542</v>
      </c>
      <c r="C180" s="548"/>
      <c r="D180" s="335"/>
      <c r="E180" s="335"/>
      <c r="F180" s="335"/>
      <c r="G180" s="335"/>
      <c r="H180" s="334">
        <f t="shared" ref="H180:H189" si="20">F180+G180</f>
        <v>0</v>
      </c>
      <c r="I180" s="1077">
        <f t="shared" ref="I180:I189" si="21">H180+E180+D180</f>
        <v>0</v>
      </c>
      <c r="J180" s="520"/>
    </row>
    <row r="181" spans="1:10" x14ac:dyDescent="0.25">
      <c r="A181" s="1045">
        <v>191</v>
      </c>
      <c r="B181" s="802" t="s">
        <v>133</v>
      </c>
      <c r="C181" s="546"/>
      <c r="D181" s="335"/>
      <c r="E181" s="335"/>
      <c r="F181" s="335"/>
      <c r="G181" s="335"/>
      <c r="H181" s="334">
        <f t="shared" si="20"/>
        <v>0</v>
      </c>
      <c r="I181" s="1077">
        <f t="shared" si="21"/>
        <v>0</v>
      </c>
      <c r="J181" s="520"/>
    </row>
    <row r="182" spans="1:10" x14ac:dyDescent="0.25">
      <c r="A182" s="1045">
        <v>192</v>
      </c>
      <c r="B182" s="802" t="s">
        <v>134</v>
      </c>
      <c r="C182" s="546"/>
      <c r="D182" s="335"/>
      <c r="E182" s="335"/>
      <c r="F182" s="335"/>
      <c r="G182" s="335"/>
      <c r="H182" s="334">
        <f t="shared" si="20"/>
        <v>0</v>
      </c>
      <c r="I182" s="1077">
        <f t="shared" si="21"/>
        <v>0</v>
      </c>
      <c r="J182" s="520"/>
    </row>
    <row r="183" spans="1:10" x14ac:dyDescent="0.25">
      <c r="A183" s="1045">
        <v>193</v>
      </c>
      <c r="B183" s="802" t="s">
        <v>135</v>
      </c>
      <c r="C183" s="546"/>
      <c r="D183" s="335"/>
      <c r="E183" s="335"/>
      <c r="F183" s="335"/>
      <c r="G183" s="335"/>
      <c r="H183" s="334">
        <f t="shared" si="20"/>
        <v>0</v>
      </c>
      <c r="I183" s="1077">
        <f t="shared" si="21"/>
        <v>0</v>
      </c>
      <c r="J183" s="520"/>
    </row>
    <row r="184" spans="1:10" x14ac:dyDescent="0.25">
      <c r="A184" s="1045">
        <v>194</v>
      </c>
      <c r="B184" s="457" t="s">
        <v>820</v>
      </c>
      <c r="C184" s="546"/>
      <c r="D184" s="335"/>
      <c r="E184" s="335"/>
      <c r="F184" s="335"/>
      <c r="G184" s="335"/>
      <c r="H184" s="334">
        <f>F184+G184</f>
        <v>0</v>
      </c>
      <c r="I184" s="1077">
        <f>H184+E184+D184</f>
        <v>0</v>
      </c>
      <c r="J184" s="520"/>
    </row>
    <row r="185" spans="1:10" x14ac:dyDescent="0.25">
      <c r="A185" s="1045"/>
      <c r="B185" s="802" t="s">
        <v>772</v>
      </c>
      <c r="C185" s="705" t="str">
        <f>'5'!C199</f>
        <v>(Specify here)</v>
      </c>
      <c r="D185" s="335"/>
      <c r="E185" s="335"/>
      <c r="F185" s="335"/>
      <c r="G185" s="335"/>
      <c r="H185" s="334">
        <f>F185+G185</f>
        <v>0</v>
      </c>
      <c r="I185" s="1077">
        <f>H185+E185+D185</f>
        <v>0</v>
      </c>
      <c r="J185" s="520"/>
    </row>
    <row r="186" spans="1:10" x14ac:dyDescent="0.25">
      <c r="A186" s="1095"/>
      <c r="B186" s="802" t="s">
        <v>773</v>
      </c>
      <c r="C186" s="705" t="str">
        <f>'5'!C200</f>
        <v>(Specify here)</v>
      </c>
      <c r="D186" s="335"/>
      <c r="E186" s="335"/>
      <c r="F186" s="335"/>
      <c r="G186" s="335"/>
      <c r="H186" s="334">
        <f t="shared" si="20"/>
        <v>0</v>
      </c>
      <c r="I186" s="1077">
        <f t="shared" si="21"/>
        <v>0</v>
      </c>
      <c r="J186" s="520"/>
    </row>
    <row r="187" spans="1:10" x14ac:dyDescent="0.25">
      <c r="A187" s="1095"/>
      <c r="B187" s="802" t="s">
        <v>774</v>
      </c>
      <c r="C187" s="705" t="str">
        <f>'5'!C201</f>
        <v>(Specify here)</v>
      </c>
      <c r="D187" s="335"/>
      <c r="E187" s="335"/>
      <c r="F187" s="335"/>
      <c r="G187" s="335"/>
      <c r="H187" s="334">
        <f t="shared" si="20"/>
        <v>0</v>
      </c>
      <c r="I187" s="1077">
        <f t="shared" si="21"/>
        <v>0</v>
      </c>
      <c r="J187" s="520"/>
    </row>
    <row r="188" spans="1:10" x14ac:dyDescent="0.25">
      <c r="A188" s="1095"/>
      <c r="B188" s="802" t="s">
        <v>775</v>
      </c>
      <c r="C188" s="705" t="str">
        <f>'5'!C202</f>
        <v>(Specify here)</v>
      </c>
      <c r="D188" s="335"/>
      <c r="E188" s="335"/>
      <c r="F188" s="335"/>
      <c r="G188" s="335"/>
      <c r="H188" s="334">
        <f t="shared" si="20"/>
        <v>0</v>
      </c>
      <c r="I188" s="1077">
        <f t="shared" si="21"/>
        <v>0</v>
      </c>
      <c r="J188" s="520"/>
    </row>
    <row r="189" spans="1:10" x14ac:dyDescent="0.25">
      <c r="A189" s="1095"/>
      <c r="B189" s="802" t="s">
        <v>776</v>
      </c>
      <c r="C189" s="705" t="str">
        <f>'5'!C203</f>
        <v>(Specify here)</v>
      </c>
      <c r="D189" s="335"/>
      <c r="E189" s="335"/>
      <c r="F189" s="335"/>
      <c r="G189" s="335"/>
      <c r="H189" s="334">
        <f t="shared" si="20"/>
        <v>0</v>
      </c>
      <c r="I189" s="1077">
        <f t="shared" si="21"/>
        <v>0</v>
      </c>
      <c r="J189" s="520"/>
    </row>
    <row r="190" spans="1:10" x14ac:dyDescent="0.25">
      <c r="A190" s="1103">
        <v>200</v>
      </c>
      <c r="B190" s="801" t="s">
        <v>806</v>
      </c>
      <c r="C190" s="587"/>
      <c r="D190" s="601">
        <f t="shared" ref="D190:I190" si="22">SUM(D178:D189)</f>
        <v>0</v>
      </c>
      <c r="E190" s="601">
        <f t="shared" si="22"/>
        <v>0</v>
      </c>
      <c r="F190" s="601">
        <f t="shared" si="22"/>
        <v>0</v>
      </c>
      <c r="G190" s="601">
        <f t="shared" si="22"/>
        <v>0</v>
      </c>
      <c r="H190" s="601">
        <f t="shared" si="22"/>
        <v>0</v>
      </c>
      <c r="I190" s="1076">
        <f t="shared" si="22"/>
        <v>0</v>
      </c>
      <c r="J190" s="520"/>
    </row>
    <row r="191" spans="1:10" x14ac:dyDescent="0.25">
      <c r="A191" s="1104"/>
      <c r="B191" s="1105"/>
      <c r="C191" s="1106"/>
      <c r="D191" s="1081"/>
      <c r="E191" s="1081"/>
      <c r="F191" s="1081"/>
      <c r="G191" s="1081"/>
      <c r="H191" s="1081"/>
      <c r="I191" s="1082"/>
      <c r="J191" s="520"/>
    </row>
    <row r="192" spans="1:10" x14ac:dyDescent="0.25">
      <c r="A192" s="829" t="s">
        <v>419</v>
      </c>
      <c r="B192" s="804"/>
      <c r="C192" s="520"/>
      <c r="D192" s="521"/>
      <c r="E192" s="521"/>
      <c r="F192" s="521"/>
      <c r="G192" s="521"/>
      <c r="H192" s="521"/>
      <c r="I192" s="521"/>
      <c r="J192" s="144"/>
    </row>
    <row r="193" spans="1:10" x14ac:dyDescent="0.25">
      <c r="A193" s="829" t="s">
        <v>970</v>
      </c>
      <c r="B193" s="795"/>
      <c r="C193" s="144"/>
      <c r="D193" s="149"/>
      <c r="E193" s="149"/>
      <c r="F193" s="149"/>
      <c r="G193" s="149"/>
      <c r="H193" s="149"/>
      <c r="I193" s="149"/>
      <c r="J193" s="144"/>
    </row>
    <row r="194" spans="1:10" x14ac:dyDescent="0.25">
      <c r="A194" s="795"/>
      <c r="B194" s="795"/>
      <c r="C194" s="144"/>
      <c r="D194" s="149"/>
      <c r="E194" s="149"/>
      <c r="F194" s="149"/>
      <c r="G194" s="149"/>
      <c r="H194" s="149"/>
      <c r="I194" s="149"/>
      <c r="J194" s="144"/>
    </row>
    <row r="195" spans="1:10" x14ac:dyDescent="0.25">
      <c r="A195" s="795"/>
      <c r="B195" s="795"/>
      <c r="C195" s="144"/>
      <c r="D195" s="149"/>
      <c r="E195" s="149"/>
      <c r="F195" s="149"/>
      <c r="G195" s="149"/>
      <c r="H195" s="149"/>
      <c r="I195" s="149"/>
      <c r="J195" s="144"/>
    </row>
    <row r="196" spans="1:10" x14ac:dyDescent="0.25">
      <c r="A196" s="795"/>
      <c r="B196" s="795"/>
      <c r="C196" s="144"/>
      <c r="D196" s="149"/>
      <c r="E196" s="149"/>
      <c r="F196" s="149"/>
      <c r="G196" s="149"/>
      <c r="H196" s="149"/>
      <c r="I196" s="149"/>
      <c r="J196" s="144"/>
    </row>
    <row r="197" spans="1:10" x14ac:dyDescent="0.25">
      <c r="A197" s="795"/>
      <c r="B197" s="795"/>
      <c r="C197" s="144"/>
      <c r="D197" s="149"/>
      <c r="E197" s="149"/>
      <c r="F197" s="149"/>
      <c r="G197" s="149"/>
      <c r="H197" s="149"/>
      <c r="I197" s="149"/>
      <c r="J197" s="144"/>
    </row>
    <row r="198" spans="1:10" x14ac:dyDescent="0.25">
      <c r="A198" s="795"/>
      <c r="B198" s="795"/>
      <c r="C198" s="144"/>
      <c r="D198" s="149"/>
      <c r="E198" s="149"/>
      <c r="F198" s="149"/>
      <c r="G198" s="149"/>
      <c r="H198" s="149"/>
      <c r="I198" s="149"/>
      <c r="J198" s="144"/>
    </row>
    <row r="199" spans="1:10" x14ac:dyDescent="0.25">
      <c r="A199" s="795"/>
      <c r="B199" s="795"/>
      <c r="C199" s="144"/>
      <c r="D199" s="149"/>
      <c r="E199" s="149"/>
      <c r="F199" s="149"/>
      <c r="G199" s="149"/>
      <c r="H199" s="149"/>
      <c r="I199" s="149"/>
      <c r="J199" s="144"/>
    </row>
    <row r="200" spans="1:10" x14ac:dyDescent="0.25">
      <c r="A200" s="795"/>
      <c r="B200" s="795"/>
      <c r="C200" s="144"/>
      <c r="D200" s="149"/>
      <c r="E200" s="149"/>
      <c r="F200" s="149"/>
      <c r="G200" s="149"/>
      <c r="H200" s="149"/>
      <c r="I200" s="149"/>
      <c r="J200" s="144"/>
    </row>
    <row r="201" spans="1:10" x14ac:dyDescent="0.25">
      <c r="A201" s="795"/>
      <c r="B201" s="795"/>
      <c r="C201" s="144"/>
      <c r="D201" s="149"/>
      <c r="E201" s="149"/>
      <c r="F201" s="149"/>
      <c r="G201" s="149"/>
      <c r="H201" s="149"/>
      <c r="I201" s="149"/>
      <c r="J201" s="144"/>
    </row>
    <row r="202" spans="1:10" x14ac:dyDescent="0.25">
      <c r="A202" s="795"/>
      <c r="B202" s="795"/>
      <c r="C202" s="144"/>
      <c r="D202" s="149"/>
      <c r="E202" s="149"/>
      <c r="F202" s="149"/>
      <c r="G202" s="149"/>
      <c r="H202" s="149"/>
      <c r="I202" s="149"/>
      <c r="J202" s="144"/>
    </row>
    <row r="203" spans="1:10" x14ac:dyDescent="0.25">
      <c r="A203" s="795"/>
      <c r="B203" s="795"/>
      <c r="C203" s="144"/>
      <c r="D203" s="149"/>
      <c r="E203" s="149"/>
      <c r="F203" s="149"/>
      <c r="G203" s="149"/>
      <c r="H203" s="149"/>
      <c r="I203" s="149"/>
      <c r="J203" s="144"/>
    </row>
    <row r="204" spans="1:10" x14ac:dyDescent="0.25">
      <c r="A204" s="795"/>
      <c r="B204" s="795"/>
      <c r="C204" s="144"/>
      <c r="D204" s="149"/>
      <c r="E204" s="149"/>
      <c r="F204" s="149"/>
      <c r="G204" s="149"/>
      <c r="H204" s="149"/>
      <c r="I204" s="149"/>
      <c r="J204" s="144"/>
    </row>
    <row r="205" spans="1:10" x14ac:dyDescent="0.25">
      <c r="A205" s="795"/>
      <c r="B205" s="795"/>
      <c r="C205" s="144"/>
      <c r="D205" s="149"/>
      <c r="E205" s="149"/>
      <c r="F205" s="149"/>
      <c r="G205" s="149"/>
      <c r="H205" s="149"/>
      <c r="I205" s="149"/>
      <c r="J205" s="144"/>
    </row>
    <row r="206" spans="1:10" x14ac:dyDescent="0.25">
      <c r="A206" s="795"/>
      <c r="B206" s="795"/>
      <c r="C206" s="144"/>
      <c r="D206" s="149"/>
      <c r="E206" s="149"/>
      <c r="F206" s="149"/>
      <c r="G206" s="149"/>
      <c r="H206" s="149"/>
      <c r="I206" s="149"/>
      <c r="J206" s="144"/>
    </row>
    <row r="207" spans="1:10" x14ac:dyDescent="0.25">
      <c r="A207" s="795"/>
      <c r="B207" s="795"/>
      <c r="C207" s="144"/>
      <c r="D207" s="149"/>
      <c r="E207" s="149"/>
      <c r="F207" s="149"/>
      <c r="G207" s="149"/>
      <c r="H207" s="149"/>
      <c r="I207" s="149"/>
      <c r="J207" s="144"/>
    </row>
    <row r="208" spans="1:10" x14ac:dyDescent="0.25">
      <c r="A208" s="795"/>
      <c r="B208" s="795"/>
      <c r="C208" s="144"/>
      <c r="D208" s="149"/>
      <c r="E208" s="149"/>
      <c r="F208" s="149"/>
      <c r="G208" s="149"/>
      <c r="H208" s="149"/>
      <c r="I208" s="149"/>
      <c r="J208" s="144"/>
    </row>
    <row r="209" spans="1:10" x14ac:dyDescent="0.25">
      <c r="A209" s="795"/>
      <c r="B209" s="795"/>
      <c r="C209" s="144"/>
      <c r="D209" s="149"/>
      <c r="E209" s="149"/>
      <c r="F209" s="149"/>
      <c r="G209" s="149"/>
      <c r="H209" s="149"/>
      <c r="I209" s="149"/>
      <c r="J209" s="144"/>
    </row>
    <row r="210" spans="1:10" x14ac:dyDescent="0.25">
      <c r="A210" s="795"/>
      <c r="B210" s="795"/>
      <c r="C210" s="144"/>
      <c r="D210" s="149"/>
      <c r="E210" s="149"/>
      <c r="F210" s="149"/>
      <c r="G210" s="149"/>
      <c r="H210" s="149"/>
      <c r="I210" s="149"/>
      <c r="J210" s="144"/>
    </row>
    <row r="211" spans="1:10" x14ac:dyDescent="0.25">
      <c r="A211" s="795"/>
      <c r="B211" s="795"/>
      <c r="C211" s="144"/>
      <c r="D211" s="149"/>
      <c r="E211" s="149"/>
      <c r="F211" s="149"/>
      <c r="G211" s="149"/>
      <c r="H211" s="149"/>
      <c r="I211" s="149"/>
      <c r="J211" s="144"/>
    </row>
    <row r="212" spans="1:10" x14ac:dyDescent="0.25">
      <c r="A212" s="795"/>
      <c r="B212" s="795"/>
      <c r="C212" s="144"/>
      <c r="D212" s="149"/>
      <c r="E212" s="149"/>
      <c r="F212" s="149"/>
      <c r="G212" s="149"/>
      <c r="H212" s="149"/>
      <c r="I212" s="149"/>
      <c r="J212" s="144"/>
    </row>
    <row r="213" spans="1:10" x14ac:dyDescent="0.25">
      <c r="A213" s="795"/>
      <c r="B213" s="795"/>
      <c r="C213" s="144"/>
      <c r="D213" s="149"/>
      <c r="E213" s="149"/>
      <c r="F213" s="149"/>
      <c r="G213" s="149"/>
      <c r="H213" s="149"/>
      <c r="I213" s="149"/>
      <c r="J213" s="144"/>
    </row>
    <row r="214" spans="1:10" x14ac:dyDescent="0.25">
      <c r="A214" s="795"/>
      <c r="B214" s="795"/>
      <c r="C214" s="144"/>
      <c r="D214" s="149"/>
      <c r="E214" s="149"/>
      <c r="F214" s="149"/>
      <c r="G214" s="149"/>
      <c r="H214" s="149"/>
      <c r="I214" s="149"/>
      <c r="J214" s="144"/>
    </row>
    <row r="215" spans="1:10" x14ac:dyDescent="0.25">
      <c r="A215" s="795"/>
      <c r="B215" s="795"/>
      <c r="C215" s="144"/>
      <c r="D215" s="149"/>
      <c r="E215" s="149"/>
      <c r="F215" s="149"/>
      <c r="G215" s="149"/>
      <c r="H215" s="149"/>
      <c r="I215" s="149"/>
      <c r="J215" s="144"/>
    </row>
    <row r="216" spans="1:10" x14ac:dyDescent="0.25">
      <c r="A216" s="795"/>
      <c r="B216" s="795"/>
      <c r="C216" s="144"/>
      <c r="D216" s="149"/>
      <c r="E216" s="149"/>
      <c r="F216" s="149"/>
      <c r="G216" s="149"/>
      <c r="H216" s="149"/>
      <c r="I216" s="149"/>
      <c r="J216" s="144"/>
    </row>
    <row r="217" spans="1:10" x14ac:dyDescent="0.25">
      <c r="A217" s="795"/>
      <c r="B217" s="795"/>
      <c r="C217" s="144"/>
      <c r="D217" s="149"/>
      <c r="E217" s="149"/>
      <c r="F217" s="149"/>
      <c r="G217" s="149"/>
      <c r="H217" s="149"/>
      <c r="I217" s="149"/>
      <c r="J217" s="144"/>
    </row>
    <row r="218" spans="1:10" x14ac:dyDescent="0.25">
      <c r="A218" s="795"/>
      <c r="B218" s="795"/>
      <c r="C218" s="144"/>
      <c r="D218" s="149"/>
      <c r="E218" s="149"/>
      <c r="F218" s="149"/>
      <c r="G218" s="149"/>
      <c r="H218" s="149"/>
      <c r="I218" s="149"/>
      <c r="J218" s="144"/>
    </row>
    <row r="219" spans="1:10" x14ac:dyDescent="0.25">
      <c r="A219" s="795"/>
      <c r="B219" s="795"/>
      <c r="C219" s="144"/>
      <c r="D219" s="149"/>
      <c r="E219" s="149"/>
      <c r="F219" s="149"/>
      <c r="G219" s="149"/>
      <c r="H219" s="149"/>
      <c r="I219" s="149"/>
      <c r="J219" s="144"/>
    </row>
    <row r="220" spans="1:10" x14ac:dyDescent="0.25">
      <c r="A220" s="795"/>
      <c r="B220" s="795"/>
      <c r="C220" s="144"/>
      <c r="D220" s="149"/>
      <c r="E220" s="149"/>
      <c r="F220" s="149"/>
      <c r="G220" s="149"/>
      <c r="H220" s="149"/>
      <c r="I220" s="149"/>
      <c r="J220" s="144"/>
    </row>
    <row r="221" spans="1:10" x14ac:dyDescent="0.25">
      <c r="A221" s="795"/>
      <c r="B221" s="795"/>
      <c r="C221" s="144"/>
      <c r="D221" s="149"/>
      <c r="E221" s="149"/>
      <c r="F221" s="149"/>
      <c r="G221" s="149"/>
      <c r="H221" s="149"/>
      <c r="I221" s="149"/>
      <c r="J221" s="144"/>
    </row>
    <row r="222" spans="1:10" x14ac:dyDescent="0.25">
      <c r="A222" s="795"/>
      <c r="B222" s="795"/>
      <c r="C222" s="144"/>
      <c r="D222" s="149"/>
      <c r="E222" s="149"/>
      <c r="F222" s="149"/>
      <c r="G222" s="149"/>
      <c r="H222" s="149"/>
      <c r="I222" s="149"/>
      <c r="J222" s="144"/>
    </row>
    <row r="223" spans="1:10" x14ac:dyDescent="0.25">
      <c r="A223" s="795"/>
      <c r="B223" s="795"/>
      <c r="C223" s="144"/>
      <c r="D223" s="149"/>
      <c r="E223" s="149"/>
      <c r="F223" s="149"/>
      <c r="G223" s="149"/>
      <c r="H223" s="149"/>
      <c r="I223" s="149"/>
      <c r="J223" s="144"/>
    </row>
    <row r="224" spans="1:10" x14ac:dyDescent="0.25">
      <c r="A224" s="795"/>
      <c r="B224" s="795"/>
      <c r="C224" s="144"/>
      <c r="D224" s="149"/>
      <c r="E224" s="149"/>
      <c r="F224" s="149"/>
      <c r="G224" s="149"/>
      <c r="H224" s="149"/>
      <c r="I224" s="149"/>
      <c r="J224" s="144"/>
    </row>
    <row r="225" spans="1:10" x14ac:dyDescent="0.25">
      <c r="A225" s="795"/>
      <c r="B225" s="795"/>
      <c r="C225" s="144"/>
      <c r="D225" s="149"/>
      <c r="E225" s="149"/>
      <c r="F225" s="149"/>
      <c r="G225" s="149"/>
      <c r="H225" s="149"/>
      <c r="I225" s="149"/>
      <c r="J225" s="144"/>
    </row>
    <row r="226" spans="1:10" x14ac:dyDescent="0.25">
      <c r="A226" s="795"/>
      <c r="B226" s="795"/>
      <c r="C226" s="144"/>
      <c r="D226" s="149"/>
      <c r="E226" s="149"/>
      <c r="F226" s="149"/>
      <c r="G226" s="149"/>
      <c r="H226" s="149"/>
      <c r="I226" s="149"/>
      <c r="J226" s="144"/>
    </row>
    <row r="227" spans="1:10" x14ac:dyDescent="0.25">
      <c r="A227" s="795"/>
      <c r="B227" s="795"/>
      <c r="C227" s="144"/>
      <c r="D227" s="149"/>
      <c r="E227" s="149"/>
      <c r="F227" s="149"/>
      <c r="G227" s="149"/>
      <c r="H227" s="149"/>
      <c r="I227" s="149"/>
      <c r="J227" s="144"/>
    </row>
    <row r="228" spans="1:10" x14ac:dyDescent="0.25">
      <c r="A228" s="795"/>
      <c r="B228" s="795"/>
      <c r="C228" s="144"/>
      <c r="D228" s="149"/>
      <c r="E228" s="149"/>
      <c r="F228" s="149"/>
      <c r="G228" s="149"/>
      <c r="H228" s="149"/>
      <c r="I228" s="149"/>
      <c r="J228" s="144"/>
    </row>
    <row r="229" spans="1:10" x14ac:dyDescent="0.25">
      <c r="A229" s="795"/>
      <c r="B229" s="795"/>
      <c r="C229" s="144"/>
      <c r="D229" s="149"/>
      <c r="E229" s="149"/>
      <c r="F229" s="149"/>
      <c r="G229" s="149"/>
      <c r="H229" s="149"/>
      <c r="I229" s="149"/>
      <c r="J229" s="144"/>
    </row>
    <row r="230" spans="1:10" x14ac:dyDescent="0.25">
      <c r="A230" s="795"/>
      <c r="B230" s="795"/>
      <c r="C230" s="144"/>
      <c r="D230" s="149"/>
      <c r="E230" s="149"/>
      <c r="F230" s="149"/>
      <c r="G230" s="149"/>
      <c r="H230" s="149"/>
      <c r="I230" s="149"/>
      <c r="J230" s="144"/>
    </row>
    <row r="231" spans="1:10" x14ac:dyDescent="0.25">
      <c r="A231" s="795"/>
      <c r="B231" s="795"/>
      <c r="C231" s="144"/>
      <c r="D231" s="149"/>
      <c r="E231" s="149"/>
      <c r="F231" s="149"/>
      <c r="G231" s="149"/>
      <c r="H231" s="149"/>
      <c r="I231" s="149"/>
      <c r="J231" s="144"/>
    </row>
    <row r="232" spans="1:10" x14ac:dyDescent="0.25">
      <c r="A232" s="795"/>
      <c r="B232" s="795"/>
      <c r="C232" s="144"/>
      <c r="D232" s="149"/>
      <c r="E232" s="149"/>
      <c r="F232" s="149"/>
      <c r="G232" s="149"/>
      <c r="H232" s="149"/>
      <c r="I232" s="149"/>
      <c r="J232" s="144"/>
    </row>
    <row r="233" spans="1:10" x14ac:dyDescent="0.25">
      <c r="A233" s="795"/>
      <c r="B233" s="795"/>
      <c r="C233" s="144"/>
      <c r="D233" s="149"/>
      <c r="E233" s="149"/>
      <c r="F233" s="149"/>
      <c r="G233" s="149"/>
      <c r="H233" s="149"/>
      <c r="I233" s="149"/>
      <c r="J233" s="144"/>
    </row>
    <row r="234" spans="1:10" x14ac:dyDescent="0.25">
      <c r="A234" s="795"/>
      <c r="B234" s="795"/>
      <c r="C234" s="144"/>
      <c r="D234" s="149"/>
      <c r="E234" s="149"/>
      <c r="F234" s="149"/>
      <c r="G234" s="149"/>
      <c r="H234" s="149"/>
      <c r="I234" s="149"/>
      <c r="J234" s="144"/>
    </row>
    <row r="235" spans="1:10" x14ac:dyDescent="0.25">
      <c r="A235" s="795"/>
      <c r="B235" s="795"/>
      <c r="C235" s="144"/>
      <c r="D235" s="149"/>
      <c r="E235" s="149"/>
      <c r="F235" s="149"/>
      <c r="G235" s="149"/>
      <c r="H235" s="149"/>
      <c r="I235" s="149"/>
      <c r="J235" s="144"/>
    </row>
    <row r="236" spans="1:10" x14ac:dyDescent="0.25">
      <c r="A236" s="795"/>
      <c r="B236" s="795"/>
      <c r="C236" s="144"/>
      <c r="D236" s="149"/>
      <c r="E236" s="149"/>
      <c r="F236" s="149"/>
      <c r="G236" s="149"/>
      <c r="H236" s="149"/>
      <c r="I236" s="149"/>
      <c r="J236" s="144"/>
    </row>
    <row r="237" spans="1:10" x14ac:dyDescent="0.25">
      <c r="A237" s="795"/>
      <c r="B237" s="795"/>
      <c r="C237" s="144"/>
      <c r="D237" s="149"/>
      <c r="E237" s="149"/>
      <c r="F237" s="149"/>
      <c r="G237" s="149"/>
      <c r="H237" s="149"/>
      <c r="I237" s="149"/>
      <c r="J237" s="144"/>
    </row>
    <row r="238" spans="1:10" x14ac:dyDescent="0.25">
      <c r="A238" s="795"/>
      <c r="B238" s="795"/>
      <c r="C238" s="144"/>
      <c r="D238" s="149"/>
      <c r="E238" s="149"/>
      <c r="F238" s="149"/>
      <c r="G238" s="149"/>
      <c r="H238" s="149"/>
      <c r="I238" s="149"/>
      <c r="J238" s="144"/>
    </row>
    <row r="239" spans="1:10" x14ac:dyDescent="0.25">
      <c r="A239" s="795"/>
      <c r="B239" s="795"/>
      <c r="C239" s="144"/>
      <c r="D239" s="149"/>
      <c r="E239" s="149"/>
      <c r="F239" s="149"/>
      <c r="G239" s="149"/>
      <c r="H239" s="149"/>
      <c r="I239" s="149"/>
      <c r="J239" s="144"/>
    </row>
    <row r="240" spans="1:10" x14ac:dyDescent="0.25">
      <c r="A240" s="795"/>
      <c r="B240" s="795"/>
      <c r="C240" s="144"/>
      <c r="D240" s="149"/>
      <c r="E240" s="149"/>
      <c r="F240" s="149"/>
      <c r="G240" s="149"/>
      <c r="H240" s="149"/>
      <c r="I240" s="149"/>
      <c r="J240" s="144"/>
    </row>
    <row r="241" spans="1:10" x14ac:dyDescent="0.25">
      <c r="A241" s="795"/>
      <c r="B241" s="795"/>
      <c r="C241" s="144"/>
      <c r="D241" s="149"/>
      <c r="E241" s="149"/>
      <c r="F241" s="149"/>
      <c r="G241" s="149"/>
      <c r="H241" s="149"/>
      <c r="I241" s="149"/>
      <c r="J241" s="144"/>
    </row>
  </sheetData>
  <sheetProtection selectLockedCells="1"/>
  <phoneticPr fontId="0" type="noConversion"/>
  <printOptions horizontalCentered="1"/>
  <pageMargins left="0.45" right="0.43" top="0.55000000000000004" bottom="0.49" header="0.32" footer="0.31"/>
  <pageSetup scale="80" fitToHeight="5" orientation="landscape" horizontalDpi="300" verticalDpi="300" r:id="rId1"/>
  <headerFooter alignWithMargins="0">
    <oddFooter>&amp;C&amp;9Rev. 12/01/11</oddFooter>
  </headerFooter>
  <rowBreaks count="4" manualBreakCount="4">
    <brk id="35" max="8" man="1"/>
    <brk id="69" max="8" man="1"/>
    <brk id="114" max="8" man="1"/>
    <brk id="150"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D8434F75D1854697B0BDB914E16DB5" ma:contentTypeVersion="1" ma:contentTypeDescription="Create a new document." ma:contentTypeScope="" ma:versionID="4f81fb208b3a84e162a5e230350f4049">
  <xsd:schema xmlns:xsd="http://www.w3.org/2001/XMLSchema" xmlns:xs="http://www.w3.org/2001/XMLSchema" xmlns:p="http://schemas.microsoft.com/office/2006/metadata/properties" xmlns:ns1="http://schemas.microsoft.com/sharepoint/v3" targetNamespace="http://schemas.microsoft.com/office/2006/metadata/properties" ma:root="true" ma:fieldsID="889911585a49218068b90453b3a55d7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342EF-E90F-4024-871E-D7EEF0C0E521}"/>
</file>

<file path=customXml/itemProps2.xml><?xml version="1.0" encoding="utf-8"?>
<ds:datastoreItem xmlns:ds="http://schemas.openxmlformats.org/officeDocument/2006/customXml" ds:itemID="{7A3CD1F2-A77B-4896-8E05-FDE8C9A1A2A2}"/>
</file>

<file path=customXml/itemProps3.xml><?xml version="1.0" encoding="utf-8"?>
<ds:datastoreItem xmlns:ds="http://schemas.openxmlformats.org/officeDocument/2006/customXml" ds:itemID="{C30F7ED4-232C-450E-B1CB-2BA8E67ADA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1_1A</vt:lpstr>
      <vt:lpstr>2_2A</vt:lpstr>
      <vt:lpstr>3</vt:lpstr>
      <vt:lpstr>4</vt:lpstr>
      <vt:lpstr>4A</vt:lpstr>
      <vt:lpstr>5</vt:lpstr>
      <vt:lpstr>5A</vt:lpstr>
      <vt:lpstr>5B</vt:lpstr>
      <vt:lpstr>5C</vt:lpstr>
      <vt:lpstr>6_6A</vt:lpstr>
      <vt:lpstr>6C</vt:lpstr>
      <vt:lpstr>7</vt:lpstr>
      <vt:lpstr>7A</vt:lpstr>
      <vt:lpstr>8_8B</vt:lpstr>
      <vt:lpstr>8A_8C</vt:lpstr>
      <vt:lpstr>9</vt:lpstr>
      <vt:lpstr>10</vt:lpstr>
      <vt:lpstr>11</vt:lpstr>
      <vt:lpstr>11A</vt:lpstr>
      <vt:lpstr>12</vt:lpstr>
      <vt:lpstr>_WS1</vt:lpstr>
      <vt:lpstr>_WS10</vt:lpstr>
      <vt:lpstr>_WS11</vt:lpstr>
      <vt:lpstr>_WS12</vt:lpstr>
      <vt:lpstr>_WS2</vt:lpstr>
      <vt:lpstr>_WS3</vt:lpstr>
      <vt:lpstr>_WS4</vt:lpstr>
      <vt:lpstr>_WS5</vt:lpstr>
      <vt:lpstr>_WS6</vt:lpstr>
      <vt:lpstr>_WS7</vt:lpstr>
      <vt:lpstr>_WS8</vt:lpstr>
      <vt:lpstr>_WS9</vt:lpstr>
      <vt:lpstr>'1_1A'!Print_Area</vt:lpstr>
      <vt:lpstr>'12'!Print_Area</vt:lpstr>
      <vt:lpstr>'2_2A'!Print_Area</vt:lpstr>
      <vt:lpstr>'3'!Print_Area</vt:lpstr>
      <vt:lpstr>'4'!Print_Area</vt:lpstr>
      <vt:lpstr>'4A'!Print_Area</vt:lpstr>
      <vt:lpstr>'5'!Print_Area</vt:lpstr>
      <vt:lpstr>'5A'!Print_Area</vt:lpstr>
      <vt:lpstr>'5B'!Print_Area</vt:lpstr>
      <vt:lpstr>'5C'!Print_Area</vt:lpstr>
      <vt:lpstr>'6_6A'!Print_Area</vt:lpstr>
      <vt:lpstr>'6C'!Print_Area</vt:lpstr>
      <vt:lpstr>'7'!Print_Area</vt:lpstr>
      <vt:lpstr>'7A'!Print_Area</vt:lpstr>
      <vt:lpstr>'8_8B'!Print_Area</vt:lpstr>
      <vt:lpstr>'8A_8C'!Print_Area</vt:lpstr>
      <vt:lpstr>'9'!Print_Area</vt:lpstr>
      <vt:lpstr>'4A'!Print_Titles</vt:lpstr>
      <vt:lpstr>'5A'!Print_Titles</vt:lpstr>
      <vt:lpstr>WS11A</vt:lpstr>
      <vt:lpstr>WS1A</vt:lpstr>
      <vt:lpstr>WS2A</vt:lpstr>
      <vt:lpstr>WS5A</vt:lpstr>
      <vt:lpstr>WS5B</vt:lpstr>
      <vt:lpstr>WS5C</vt:lpstr>
      <vt:lpstr>WS6C</vt:lpstr>
      <vt:lpstr>WS7A</vt:lpstr>
      <vt:lpstr>WS8C</vt:lpstr>
    </vt:vector>
  </TitlesOfParts>
  <Company>af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Report template revised 01/17/17</dc:title>
  <dc:creator>af</dc:creator>
  <cp:lastModifiedBy>Tarr, Lori</cp:lastModifiedBy>
  <cp:lastPrinted>2011-11-30T20:26:03Z</cp:lastPrinted>
  <dcterms:created xsi:type="dcterms:W3CDTF">1999-09-21T16:33:22Z</dcterms:created>
  <dcterms:modified xsi:type="dcterms:W3CDTF">2017-01-17T14:24:49Z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0x010100BAD8434F75D1854697B0BDB914E16DB5</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ComplianceAssetId">
    <vt:lpwstr/>
  </property>
</Properties>
</file>